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5" documentId="13_ncr:1_{D569EA81-2009-4D9E-ADEE-255D9D0612C6}" xr6:coauthVersionLast="47" xr6:coauthVersionMax="47" xr10:uidLastSave="{12C74CFE-FE31-4809-8E37-0C4CFC9DDD12}"/>
  <bookViews>
    <workbookView xWindow="28680" yWindow="-120" windowWidth="29040" windowHeight="15840" xr2:uid="{E9F0C6B2-82BF-4FFB-B940-DDB7D52C7D45}"/>
  </bookViews>
  <sheets>
    <sheet name="Rekapitulácia" sheetId="40" r:id="rId1"/>
    <sheet name="E1.1 Arch. a stav. rieš. - AB" sheetId="32" r:id="rId2"/>
    <sheet name="E1.1 Arch. a stav. rieš. - CD" sheetId="33" r:id="rId3"/>
    <sheet name="E1.2 Rozv. el. nap. AB" sheetId="44" r:id="rId4"/>
    <sheet name="E1.2 Rozv. el. nap. CD" sheetId="43" r:id="rId5"/>
    <sheet name="E1.3 Dátové rozv. - pod. t - AB" sheetId="42" r:id="rId6"/>
    <sheet name="E1.3 Dátové rozv. - pod. t - CD" sheetId="41" r:id="rId7"/>
    <sheet name="E1.4 Vzduchotechnika - AB" sheetId="30" r:id="rId8"/>
    <sheet name="E1.4 Vzduchotechnika - CD" sheetId="31" r:id="rId9"/>
    <sheet name="E1.5 SHZ plynové - AB" sheetId="26" r:id="rId10"/>
    <sheet name="E1.5 SHZ plynové - CD" sheetId="27" r:id="rId11"/>
    <sheet name="E1.6.1 BS - PTV - AB" sheetId="28" r:id="rId12"/>
    <sheet name="E1.6.1 BS - PTV - CD" sheetId="29" r:id="rId13"/>
    <sheet name="E1.8 CRS - úprava MaR - AB" sheetId="23" r:id="rId14"/>
    <sheet name="E1.8 CRS - úprava MaR - CD" sheetId="21" r:id="rId15"/>
    <sheet name="E1.9 CRS-upr. riad. osv. - AB" sheetId="25" r:id="rId16"/>
    <sheet name="E1.9 CRS-upr. riad. osv. - CD" sheetId="24" r:id="rId17"/>
    <sheet name="A1.1 LAN optická chrbtica 1- A" sheetId="38" r:id="rId18"/>
    <sheet name="A1.1 LAN optická chrbtica - B" sheetId="39" r:id="rId19"/>
    <sheet name="A1.1 LAN optická chrbtica 2- A" sheetId="45" r:id="rId20"/>
    <sheet name="A1.2 IT rozvádzače - AB" sheetId="35" r:id="rId21"/>
    <sheet name="A1.2 IT rozvádzače - CD" sheetId="34" r:id="rId22"/>
    <sheet name="A1.3 ŠDK - AB" sheetId="37" r:id="rId23"/>
    <sheet name="A1.3 ŠDK - CD" sheetId="36" r:id="rId24"/>
    <sheet name="A1.4 Relokácia IT zariadení" sheetId="46" r:id="rId25"/>
  </sheets>
  <definedNames>
    <definedName name="_xlnm._FilterDatabase" localSheetId="3" hidden="1">'E1.2 Rozv. el. nap. AB'!$A$2:$G$323</definedName>
    <definedName name="_xlnm._FilterDatabase" localSheetId="4" hidden="1">'E1.2 Rozv. el. nap. CD'!$A$2:$G$323</definedName>
    <definedName name="_xlnm._FilterDatabase" localSheetId="5" hidden="1">'E1.3 Dátové rozv. - pod. t - AB'!$A$2:$E$103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40" l="1"/>
  <c r="D15" i="40" s="1"/>
  <c r="I15" i="40"/>
  <c r="F15" i="40"/>
  <c r="E5" i="46"/>
  <c r="E4" i="46"/>
  <c r="E3" i="46"/>
  <c r="E5" i="38"/>
  <c r="E6" i="38"/>
  <c r="E7" i="38"/>
  <c r="E8" i="38"/>
  <c r="E9" i="38"/>
  <c r="E10" i="38"/>
  <c r="E11" i="38"/>
  <c r="E12" i="38"/>
  <c r="E13" i="38"/>
  <c r="E14" i="38"/>
  <c r="E15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6" i="38"/>
  <c r="E57" i="38"/>
  <c r="E58" i="38"/>
  <c r="E59" i="38"/>
  <c r="E66" i="38"/>
  <c r="E6" i="45"/>
  <c r="E8" i="45" s="1"/>
  <c r="E10" i="45" s="1"/>
  <c r="J12" i="40" s="1"/>
  <c r="D4" i="40"/>
  <c r="E62" i="38" l="1"/>
  <c r="E7" i="46"/>
  <c r="E33" i="42"/>
  <c r="J4" i="40"/>
  <c r="G4" i="40"/>
  <c r="G317" i="44"/>
  <c r="G316" i="44"/>
  <c r="G314" i="44"/>
  <c r="G308" i="44"/>
  <c r="G305" i="44"/>
  <c r="G303" i="44"/>
  <c r="G300" i="44"/>
  <c r="G298" i="44"/>
  <c r="G290" i="44"/>
  <c r="G284" i="44"/>
  <c r="G282" i="44"/>
  <c r="G279" i="44"/>
  <c r="G275" i="44"/>
  <c r="G266" i="44"/>
  <c r="G263" i="44"/>
  <c r="G260" i="44"/>
  <c r="G256" i="44"/>
  <c r="G253" i="44"/>
  <c r="G252" i="44"/>
  <c r="G251" i="44"/>
  <c r="G249" i="44"/>
  <c r="G241" i="44"/>
  <c r="G230" i="44"/>
  <c r="G226" i="44"/>
  <c r="G224" i="44"/>
  <c r="G221" i="44"/>
  <c r="G212" i="44"/>
  <c r="G209" i="44"/>
  <c r="G204" i="44"/>
  <c r="G203" i="44"/>
  <c r="G201" i="44"/>
  <c r="G182" i="44"/>
  <c r="G180" i="44"/>
  <c r="G174" i="44"/>
  <c r="G173" i="44"/>
  <c r="G172" i="44"/>
  <c r="G166" i="44"/>
  <c r="G164" i="44"/>
  <c r="G158" i="44"/>
  <c r="G156" i="44"/>
  <c r="G150" i="44"/>
  <c r="G149" i="44"/>
  <c r="G148" i="44"/>
  <c r="G140" i="44"/>
  <c r="G136" i="44"/>
  <c r="G131" i="44"/>
  <c r="G128" i="44"/>
  <c r="G125" i="44"/>
  <c r="G124" i="44"/>
  <c r="G123" i="44"/>
  <c r="G122" i="44"/>
  <c r="G118" i="44"/>
  <c r="G115" i="44"/>
  <c r="G113" i="44"/>
  <c r="G109" i="44"/>
  <c r="G102" i="44"/>
  <c r="G97" i="44"/>
  <c r="G93" i="44"/>
  <c r="G87" i="44"/>
  <c r="G81" i="44"/>
  <c r="G77" i="44"/>
  <c r="G75" i="44"/>
  <c r="G74" i="44"/>
  <c r="G69" i="44"/>
  <c r="G67" i="44"/>
  <c r="G65" i="44"/>
  <c r="G63" i="44"/>
  <c r="G60" i="44"/>
  <c r="G59" i="44"/>
  <c r="G58" i="44"/>
  <c r="G57" i="44"/>
  <c r="G48" i="44"/>
  <c r="G45" i="44"/>
  <c r="G44" i="44"/>
  <c r="G42" i="44"/>
  <c r="G41" i="44"/>
  <c r="G40" i="44"/>
  <c r="G38" i="44"/>
  <c r="G37" i="44"/>
  <c r="G33" i="44"/>
  <c r="G32" i="44"/>
  <c r="G28" i="44"/>
  <c r="G24" i="44"/>
  <c r="G23" i="44"/>
  <c r="G18" i="44"/>
  <c r="G11" i="44"/>
  <c r="G9" i="44"/>
  <c r="G5" i="44"/>
  <c r="G319" i="44"/>
  <c r="G315" i="44"/>
  <c r="G312" i="44"/>
  <c r="G311" i="44"/>
  <c r="G310" i="44"/>
  <c r="G302" i="44"/>
  <c r="G301" i="44"/>
  <c r="G299" i="44"/>
  <c r="G281" i="44"/>
  <c r="G277" i="44"/>
  <c r="G272" i="44"/>
  <c r="G270" i="44"/>
  <c r="G269" i="44"/>
  <c r="G267" i="44"/>
  <c r="G265" i="44"/>
  <c r="G264" i="44"/>
  <c r="G262" i="44"/>
  <c r="G261" i="44"/>
  <c r="G259" i="44"/>
  <c r="G254" i="44"/>
  <c r="G250" i="44"/>
  <c r="G247" i="44"/>
  <c r="G245" i="44"/>
  <c r="G243" i="44"/>
  <c r="G242" i="44"/>
  <c r="G240" i="44"/>
  <c r="G239" i="44"/>
  <c r="G238" i="44"/>
  <c r="G237" i="44"/>
  <c r="G236" i="44"/>
  <c r="G235" i="44"/>
  <c r="G234" i="44"/>
  <c r="G231" i="44"/>
  <c r="G227" i="44"/>
  <c r="G222" i="44"/>
  <c r="G217" i="44"/>
  <c r="G216" i="44"/>
  <c r="G215" i="44"/>
  <c r="G210" i="44"/>
  <c r="G207" i="44"/>
  <c r="G206" i="44"/>
  <c r="G205" i="44"/>
  <c r="G199" i="44"/>
  <c r="G198" i="44"/>
  <c r="G197" i="44"/>
  <c r="G189" i="44"/>
  <c r="G186" i="44"/>
  <c r="G185" i="44"/>
  <c r="G184" i="44"/>
  <c r="G183" i="44"/>
  <c r="G181" i="44"/>
  <c r="G177" i="44"/>
  <c r="G176" i="44"/>
  <c r="G175" i="44"/>
  <c r="G169" i="44"/>
  <c r="G168" i="44"/>
  <c r="G167" i="44"/>
  <c r="G165" i="44"/>
  <c r="G163" i="44"/>
  <c r="G161" i="44"/>
  <c r="G160" i="44"/>
  <c r="G159" i="44"/>
  <c r="G157" i="44"/>
  <c r="G153" i="44"/>
  <c r="G152" i="44"/>
  <c r="G151" i="44"/>
  <c r="G145" i="44"/>
  <c r="G144" i="44"/>
  <c r="G143" i="44"/>
  <c r="G142" i="44"/>
  <c r="G141" i="44"/>
  <c r="G135" i="44"/>
  <c r="G134" i="44"/>
  <c r="G132" i="44"/>
  <c r="G130" i="44"/>
  <c r="G129" i="44"/>
  <c r="G127" i="44"/>
  <c r="G117" i="44"/>
  <c r="G114" i="44"/>
  <c r="G111" i="44"/>
  <c r="G110" i="44"/>
  <c r="G108" i="44"/>
  <c r="G104" i="44"/>
  <c r="G103" i="44"/>
  <c r="G99" i="44"/>
  <c r="G98" i="44"/>
  <c r="G94" i="44"/>
  <c r="G90" i="44"/>
  <c r="G85" i="44"/>
  <c r="G83" i="44"/>
  <c r="G80" i="44"/>
  <c r="G79" i="44"/>
  <c r="G64" i="44"/>
  <c r="G61" i="44"/>
  <c r="G55" i="44"/>
  <c r="G54" i="44"/>
  <c r="G52" i="44"/>
  <c r="G47" i="44"/>
  <c r="G43" i="44"/>
  <c r="G39" i="44"/>
  <c r="G35" i="44"/>
  <c r="G34" i="44"/>
  <c r="G30" i="44"/>
  <c r="G25" i="44"/>
  <c r="G21" i="44"/>
  <c r="G20" i="44"/>
  <c r="G16" i="44"/>
  <c r="G15" i="44"/>
  <c r="G12" i="44"/>
  <c r="G10" i="44"/>
  <c r="G7" i="44"/>
  <c r="G319" i="43"/>
  <c r="G317" i="43"/>
  <c r="G316" i="43"/>
  <c r="G314" i="43"/>
  <c r="G312" i="43"/>
  <c r="G311" i="43"/>
  <c r="G310" i="43"/>
  <c r="G308" i="43"/>
  <c r="G307" i="43"/>
  <c r="G302" i="43"/>
  <c r="G301" i="43"/>
  <c r="G297" i="43"/>
  <c r="G294" i="43"/>
  <c r="G293" i="43"/>
  <c r="G288" i="43"/>
  <c r="G287" i="43"/>
  <c r="G286" i="43"/>
  <c r="G284" i="43"/>
  <c r="G281" i="43"/>
  <c r="G273" i="43"/>
  <c r="G270" i="43"/>
  <c r="G269" i="43"/>
  <c r="G264" i="43"/>
  <c r="G263" i="43"/>
  <c r="G262" i="43"/>
  <c r="G261" i="43"/>
  <c r="G258" i="43"/>
  <c r="G256" i="43"/>
  <c r="G247" i="43"/>
  <c r="G245" i="43"/>
  <c r="G239" i="43"/>
  <c r="G237" i="43"/>
  <c r="G236" i="43"/>
  <c r="G230" i="43"/>
  <c r="G228" i="43"/>
  <c r="G227" i="43"/>
  <c r="G226" i="43"/>
  <c r="G223" i="43"/>
  <c r="G222" i="43"/>
  <c r="G218" i="43"/>
  <c r="G212" i="43"/>
  <c r="G210" i="43"/>
  <c r="G208" i="43"/>
  <c r="G207" i="43"/>
  <c r="G203" i="43"/>
  <c r="G202" i="43"/>
  <c r="G200" i="43"/>
  <c r="G199" i="43"/>
  <c r="G184" i="43"/>
  <c r="G183" i="43"/>
  <c r="G179" i="43"/>
  <c r="G175" i="43"/>
  <c r="G171" i="43"/>
  <c r="G168" i="43"/>
  <c r="G167" i="43"/>
  <c r="G163" i="43"/>
  <c r="G160" i="43"/>
  <c r="G159" i="43"/>
  <c r="G155" i="43"/>
  <c r="G152" i="43"/>
  <c r="G151" i="43"/>
  <c r="G147" i="43"/>
  <c r="G143" i="43"/>
  <c r="G137" i="43"/>
  <c r="G136" i="43"/>
  <c r="G132" i="43"/>
  <c r="G129" i="43"/>
  <c r="G125" i="43"/>
  <c r="G124" i="43"/>
  <c r="G123" i="43"/>
  <c r="G122" i="43"/>
  <c r="G121" i="43"/>
  <c r="G118" i="43"/>
  <c r="G117" i="43"/>
  <c r="G116" i="43"/>
  <c r="G114" i="43"/>
  <c r="G110" i="43"/>
  <c r="G109" i="43"/>
  <c r="G106" i="43"/>
  <c r="G104" i="43"/>
  <c r="G98" i="43"/>
  <c r="G97" i="43"/>
  <c r="G95" i="43"/>
  <c r="G87" i="43"/>
  <c r="G86" i="43"/>
  <c r="G84" i="43"/>
  <c r="G83" i="43"/>
  <c r="G81" i="43"/>
  <c r="G79" i="43"/>
  <c r="G78" i="43"/>
  <c r="G77" i="43"/>
  <c r="G75" i="43"/>
  <c r="G72" i="43"/>
  <c r="G71" i="43"/>
  <c r="G69" i="43"/>
  <c r="G67" i="43"/>
  <c r="G65" i="43"/>
  <c r="G63" i="43"/>
  <c r="G62" i="43"/>
  <c r="G61" i="43"/>
  <c r="G60" i="43"/>
  <c r="G59" i="43"/>
  <c r="G58" i="43"/>
  <c r="G57" i="43"/>
  <c r="G51" i="43"/>
  <c r="G48" i="43"/>
  <c r="G45" i="43"/>
  <c r="G44" i="43"/>
  <c r="G43" i="43"/>
  <c r="G42" i="43"/>
  <c r="G41" i="43"/>
  <c r="G40" i="43"/>
  <c r="G39" i="43"/>
  <c r="G38" i="43"/>
  <c r="G37" i="43"/>
  <c r="G35" i="43"/>
  <c r="G34" i="43"/>
  <c r="G31" i="43"/>
  <c r="G30" i="43"/>
  <c r="G28" i="43"/>
  <c r="G27" i="43"/>
  <c r="G25" i="43"/>
  <c r="G24" i="43"/>
  <c r="G23" i="43"/>
  <c r="G22" i="43"/>
  <c r="G21" i="43"/>
  <c r="G20" i="43"/>
  <c r="G19" i="43"/>
  <c r="G18" i="43"/>
  <c r="G16" i="43"/>
  <c r="G15" i="43"/>
  <c r="G14" i="43"/>
  <c r="G12" i="43"/>
  <c r="G11" i="43"/>
  <c r="G10" i="43"/>
  <c r="G9" i="43"/>
  <c r="G7" i="43"/>
  <c r="G5" i="43"/>
  <c r="G315" i="43"/>
  <c r="G306" i="43"/>
  <c r="G305" i="43"/>
  <c r="G304" i="43"/>
  <c r="G303" i="43"/>
  <c r="G300" i="43"/>
  <c r="G299" i="43"/>
  <c r="G298" i="43"/>
  <c r="G292" i="43"/>
  <c r="G291" i="43"/>
  <c r="G290" i="43"/>
  <c r="G289" i="43"/>
  <c r="G282" i="43"/>
  <c r="G279" i="43"/>
  <c r="G278" i="43"/>
  <c r="G277" i="43"/>
  <c r="G276" i="43"/>
  <c r="G275" i="43"/>
  <c r="G272" i="43"/>
  <c r="G268" i="43"/>
  <c r="G267" i="43"/>
  <c r="G266" i="43"/>
  <c r="G265" i="43"/>
  <c r="G260" i="43"/>
  <c r="G259" i="43"/>
  <c r="G257" i="43"/>
  <c r="G254" i="43"/>
  <c r="G253" i="43"/>
  <c r="G252" i="43"/>
  <c r="G251" i="43"/>
  <c r="G250" i="43"/>
  <c r="G249" i="43"/>
  <c r="G246" i="43"/>
  <c r="G243" i="43"/>
  <c r="G242" i="43"/>
  <c r="G241" i="43"/>
  <c r="G240" i="43"/>
  <c r="G238" i="43"/>
  <c r="G235" i="43"/>
  <c r="G234" i="43"/>
  <c r="G232" i="43"/>
  <c r="G231" i="43"/>
  <c r="G229" i="43"/>
  <c r="G224" i="43"/>
  <c r="G221" i="43"/>
  <c r="G219" i="43"/>
  <c r="G217" i="43"/>
  <c r="G216" i="43"/>
  <c r="G215" i="43"/>
  <c r="G214" i="43"/>
  <c r="G209" i="43"/>
  <c r="G206" i="43"/>
  <c r="G205" i="43"/>
  <c r="G204" i="43"/>
  <c r="G201" i="43"/>
  <c r="G198" i="43"/>
  <c r="G197" i="43"/>
  <c r="G196" i="43"/>
  <c r="G191" i="43"/>
  <c r="G190" i="43"/>
  <c r="G189" i="43"/>
  <c r="G186" i="43"/>
  <c r="G185" i="43"/>
  <c r="G182" i="43"/>
  <c r="G181" i="43"/>
  <c r="G180" i="43"/>
  <c r="G178" i="43"/>
  <c r="G177" i="43"/>
  <c r="G176" i="43"/>
  <c r="G174" i="43"/>
  <c r="G173" i="43"/>
  <c r="G172" i="43"/>
  <c r="G170" i="43"/>
  <c r="G169" i="43"/>
  <c r="G166" i="43"/>
  <c r="G165" i="43"/>
  <c r="G164" i="43"/>
  <c r="G162" i="43"/>
  <c r="G161" i="43"/>
  <c r="G158" i="43"/>
  <c r="G157" i="43"/>
  <c r="G156" i="43"/>
  <c r="G154" i="43"/>
  <c r="G153" i="43"/>
  <c r="G150" i="43"/>
  <c r="G149" i="43"/>
  <c r="G148" i="43"/>
  <c r="G146" i="43"/>
  <c r="G145" i="43"/>
  <c r="G144" i="43"/>
  <c r="G142" i="43"/>
  <c r="G141" i="43"/>
  <c r="G140" i="43"/>
  <c r="G138" i="43"/>
  <c r="G135" i="43"/>
  <c r="G134" i="43"/>
  <c r="G133" i="43"/>
  <c r="G131" i="43"/>
  <c r="G130" i="43"/>
  <c r="G128" i="43"/>
  <c r="G127" i="43"/>
  <c r="G120" i="43"/>
  <c r="G115" i="43"/>
  <c r="G113" i="43"/>
  <c r="G111" i="43"/>
  <c r="G108" i="43"/>
  <c r="G103" i="43"/>
  <c r="G102" i="43"/>
  <c r="G101" i="43"/>
  <c r="G100" i="43"/>
  <c r="G99" i="43"/>
  <c r="G94" i="43"/>
  <c r="G93" i="43"/>
  <c r="G92" i="43"/>
  <c r="G91" i="43"/>
  <c r="G90" i="43"/>
  <c r="G89" i="43"/>
  <c r="G85" i="43"/>
  <c r="G80" i="43"/>
  <c r="G74" i="43"/>
  <c r="G64" i="43"/>
  <c r="G55" i="43"/>
  <c r="G54" i="43"/>
  <c r="G53" i="43"/>
  <c r="G52" i="43"/>
  <c r="G50" i="43"/>
  <c r="G49" i="43"/>
  <c r="G47" i="43"/>
  <c r="G33" i="43"/>
  <c r="G32" i="43"/>
  <c r="G29" i="43"/>
  <c r="G13" i="43"/>
  <c r="E103" i="42"/>
  <c r="E105" i="42" s="1"/>
  <c r="E96" i="42"/>
  <c r="E95" i="42"/>
  <c r="E62" i="42"/>
  <c r="E54" i="42"/>
  <c r="E48" i="42"/>
  <c r="E29" i="42"/>
  <c r="E28" i="42"/>
  <c r="E27" i="42"/>
  <c r="E15" i="42"/>
  <c r="E7" i="42"/>
  <c r="E96" i="41"/>
  <c r="E95" i="41"/>
  <c r="E94" i="41"/>
  <c r="E85" i="41"/>
  <c r="E84" i="41"/>
  <c r="E77" i="41"/>
  <c r="E76" i="41"/>
  <c r="E69" i="41"/>
  <c r="E68" i="41"/>
  <c r="E61" i="41"/>
  <c r="E60" i="41"/>
  <c r="E53" i="41"/>
  <c r="E52" i="41"/>
  <c r="E45" i="41"/>
  <c r="E44" i="41"/>
  <c r="E37" i="41"/>
  <c r="E36" i="41"/>
  <c r="E25" i="41"/>
  <c r="E24" i="41"/>
  <c r="E17" i="41"/>
  <c r="E14" i="41"/>
  <c r="E13" i="41"/>
  <c r="E8" i="41"/>
  <c r="E7" i="41"/>
  <c r="E6" i="41"/>
  <c r="E5" i="42"/>
  <c r="E91" i="42"/>
  <c r="E90" i="42"/>
  <c r="E89" i="42"/>
  <c r="E87" i="42"/>
  <c r="E82" i="42"/>
  <c r="E81" i="42"/>
  <c r="E79" i="42"/>
  <c r="E77" i="42"/>
  <c r="E74" i="42"/>
  <c r="E73" i="42"/>
  <c r="E71" i="42"/>
  <c r="E66" i="42"/>
  <c r="E65" i="42"/>
  <c r="E63" i="42"/>
  <c r="E58" i="42"/>
  <c r="E57" i="42"/>
  <c r="E55" i="42"/>
  <c r="E51" i="42"/>
  <c r="E50" i="42"/>
  <c r="E49" i="42"/>
  <c r="E47" i="42"/>
  <c r="E42" i="42"/>
  <c r="E41" i="42"/>
  <c r="E39" i="42"/>
  <c r="E32" i="42"/>
  <c r="E31" i="42"/>
  <c r="E30" i="42"/>
  <c r="E24" i="42"/>
  <c r="E19" i="42"/>
  <c r="E18" i="42"/>
  <c r="E11" i="42"/>
  <c r="E10" i="42"/>
  <c r="E8" i="42"/>
  <c r="E93" i="41"/>
  <c r="E91" i="41"/>
  <c r="E90" i="41"/>
  <c r="E89" i="41"/>
  <c r="E88" i="41"/>
  <c r="E83" i="41"/>
  <c r="E82" i="41"/>
  <c r="E81" i="41"/>
  <c r="E80" i="41"/>
  <c r="E75" i="41"/>
  <c r="E74" i="41"/>
  <c r="E73" i="41"/>
  <c r="E67" i="41"/>
  <c r="E66" i="41"/>
  <c r="E65" i="41"/>
  <c r="E64" i="41"/>
  <c r="E59" i="41"/>
  <c r="E58" i="41"/>
  <c r="E57" i="41"/>
  <c r="E56" i="41"/>
  <c r="E51" i="41"/>
  <c r="E49" i="41"/>
  <c r="E47" i="41"/>
  <c r="E46" i="41"/>
  <c r="E43" i="41"/>
  <c r="E42" i="41"/>
  <c r="E41" i="41"/>
  <c r="E40" i="41"/>
  <c r="E39" i="41"/>
  <c r="E38" i="41"/>
  <c r="E35" i="41"/>
  <c r="E33" i="41"/>
  <c r="E32" i="41"/>
  <c r="E31" i="41"/>
  <c r="E30" i="41"/>
  <c r="E29" i="41"/>
  <c r="E28" i="41"/>
  <c r="E27" i="41"/>
  <c r="E19" i="41"/>
  <c r="E18" i="41"/>
  <c r="E16" i="41"/>
  <c r="E15" i="41"/>
  <c r="E12" i="41"/>
  <c r="E11" i="41"/>
  <c r="E10" i="41"/>
  <c r="E5" i="41"/>
  <c r="E103" i="41"/>
  <c r="E105" i="41" s="1"/>
  <c r="E87" i="41"/>
  <c r="E86" i="41"/>
  <c r="E79" i="41"/>
  <c r="E78" i="41"/>
  <c r="E72" i="41"/>
  <c r="E71" i="41"/>
  <c r="E70" i="41"/>
  <c r="E63" i="41"/>
  <c r="E62" i="41"/>
  <c r="E55" i="41"/>
  <c r="E54" i="41"/>
  <c r="E50" i="41"/>
  <c r="E48" i="41"/>
  <c r="E22" i="41"/>
  <c r="E20" i="41"/>
  <c r="E52" i="39"/>
  <c r="E46" i="39"/>
  <c r="E44" i="39"/>
  <c r="E43" i="39"/>
  <c r="E36" i="39"/>
  <c r="E33" i="39"/>
  <c r="E28" i="39"/>
  <c r="E24" i="39"/>
  <c r="E22" i="39"/>
  <c r="E20" i="39"/>
  <c r="E14" i="39"/>
  <c r="E12" i="39"/>
  <c r="E6" i="39"/>
  <c r="E66" i="39"/>
  <c r="E54" i="39"/>
  <c r="E41" i="39"/>
  <c r="E40" i="39"/>
  <c r="E29" i="39"/>
  <c r="E19" i="39"/>
  <c r="E95" i="37"/>
  <c r="E87" i="37"/>
  <c r="E79" i="37"/>
  <c r="E71" i="37"/>
  <c r="E63" i="37"/>
  <c r="E55" i="37"/>
  <c r="E47" i="37"/>
  <c r="E39" i="37"/>
  <c r="E31" i="37"/>
  <c r="E23" i="37"/>
  <c r="E15" i="37"/>
  <c r="E7" i="37"/>
  <c r="E3" i="37"/>
  <c r="E97" i="36"/>
  <c r="E95" i="36"/>
  <c r="E94" i="36"/>
  <c r="E93" i="36"/>
  <c r="E92" i="36"/>
  <c r="E91" i="36"/>
  <c r="E89" i="36"/>
  <c r="E88" i="36"/>
  <c r="E87" i="36"/>
  <c r="E86" i="36"/>
  <c r="E85" i="36"/>
  <c r="E84" i="36"/>
  <c r="E83" i="36"/>
  <c r="E81" i="36"/>
  <c r="E80" i="36"/>
  <c r="E79" i="36"/>
  <c r="E78" i="36"/>
  <c r="E77" i="36"/>
  <c r="E76" i="36"/>
  <c r="E75" i="36"/>
  <c r="E73" i="36"/>
  <c r="E72" i="36"/>
  <c r="E71" i="36"/>
  <c r="E70" i="36"/>
  <c r="E69" i="36"/>
  <c r="E68" i="36"/>
  <c r="E67" i="36"/>
  <c r="E66" i="36"/>
  <c r="E65" i="36"/>
  <c r="E64" i="36"/>
  <c r="E63" i="36"/>
  <c r="E62" i="37"/>
  <c r="E61" i="36"/>
  <c r="E60" i="36"/>
  <c r="E59" i="36"/>
  <c r="E57" i="36"/>
  <c r="E56" i="36"/>
  <c r="E54" i="37"/>
  <c r="E53" i="36"/>
  <c r="E52" i="36"/>
  <c r="E49" i="36"/>
  <c r="E48" i="36"/>
  <c r="E46" i="37"/>
  <c r="E45" i="37"/>
  <c r="E44" i="36"/>
  <c r="E43" i="36"/>
  <c r="E41" i="36"/>
  <c r="E38" i="37"/>
  <c r="E37" i="36"/>
  <c r="E35" i="36"/>
  <c r="E33" i="36"/>
  <c r="E32" i="36"/>
  <c r="E30" i="37"/>
  <c r="E29" i="36"/>
  <c r="E28" i="36"/>
  <c r="E27" i="36"/>
  <c r="E25" i="36"/>
  <c r="E24" i="36"/>
  <c r="E22" i="36"/>
  <c r="E21" i="36"/>
  <c r="E20" i="36"/>
  <c r="E19" i="36"/>
  <c r="E17" i="36"/>
  <c r="E16" i="36"/>
  <c r="E14" i="36"/>
  <c r="E13" i="36"/>
  <c r="E12" i="36"/>
  <c r="E11" i="36"/>
  <c r="E9" i="36"/>
  <c r="E8" i="36"/>
  <c r="E6" i="36"/>
  <c r="E5" i="36"/>
  <c r="E4" i="36"/>
  <c r="E3" i="36"/>
  <c r="E90" i="36"/>
  <c r="E82" i="36"/>
  <c r="E74" i="36"/>
  <c r="E62" i="36"/>
  <c r="E58" i="36"/>
  <c r="E55" i="36"/>
  <c r="E54" i="36"/>
  <c r="E50" i="36"/>
  <c r="E47" i="36"/>
  <c r="E46" i="36"/>
  <c r="E42" i="36"/>
  <c r="E40" i="36"/>
  <c r="E39" i="36"/>
  <c r="E38" i="36"/>
  <c r="E34" i="36"/>
  <c r="E31" i="36"/>
  <c r="E30" i="36"/>
  <c r="E26" i="36"/>
  <c r="E23" i="36"/>
  <c r="E18" i="36"/>
  <c r="E15" i="36"/>
  <c r="E10" i="36"/>
  <c r="E7" i="36"/>
  <c r="E51" i="36"/>
  <c r="E36" i="36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30" i="34"/>
  <c r="E27" i="34"/>
  <c r="E26" i="34"/>
  <c r="E25" i="34"/>
  <c r="E23" i="34"/>
  <c r="E22" i="34"/>
  <c r="E19" i="34"/>
  <c r="E18" i="34"/>
  <c r="E17" i="34"/>
  <c r="E16" i="34"/>
  <c r="E15" i="34"/>
  <c r="E14" i="34"/>
  <c r="E11" i="34"/>
  <c r="E10" i="34"/>
  <c r="E9" i="34"/>
  <c r="E7" i="34"/>
  <c r="E6" i="34"/>
  <c r="E3" i="34"/>
  <c r="E31" i="34"/>
  <c r="E29" i="34"/>
  <c r="E28" i="34"/>
  <c r="E24" i="34"/>
  <c r="E21" i="34"/>
  <c r="E20" i="34"/>
  <c r="E13" i="34"/>
  <c r="E12" i="34"/>
  <c r="E8" i="34"/>
  <c r="E5" i="34"/>
  <c r="E4" i="34"/>
  <c r="J111" i="33"/>
  <c r="J110" i="33" s="1"/>
  <c r="J26" i="33" s="1"/>
  <c r="J109" i="33"/>
  <c r="J108" i="33"/>
  <c r="J106" i="33"/>
  <c r="J105" i="33"/>
  <c r="J104" i="33"/>
  <c r="J103" i="33"/>
  <c r="J102" i="33"/>
  <c r="J101" i="33"/>
  <c r="J100" i="33"/>
  <c r="J99" i="33"/>
  <c r="J98" i="33"/>
  <c r="J97" i="33"/>
  <c r="J94" i="33"/>
  <c r="J92" i="33"/>
  <c r="J91" i="33"/>
  <c r="J90" i="33"/>
  <c r="J89" i="33"/>
  <c r="J88" i="33"/>
  <c r="J87" i="33" s="1"/>
  <c r="J85" i="33"/>
  <c r="J84" i="33"/>
  <c r="J82" i="33"/>
  <c r="J81" i="33"/>
  <c r="J80" i="33"/>
  <c r="J79" i="33"/>
  <c r="J78" i="33"/>
  <c r="J77" i="33"/>
  <c r="J76" i="33"/>
  <c r="J71" i="33"/>
  <c r="J70" i="33"/>
  <c r="J67" i="33"/>
  <c r="J64" i="33"/>
  <c r="J63" i="33"/>
  <c r="J61" i="33"/>
  <c r="J60" i="33"/>
  <c r="J59" i="33"/>
  <c r="J58" i="33"/>
  <c r="J57" i="33"/>
  <c r="J56" i="33"/>
  <c r="J55" i="33"/>
  <c r="J54" i="33" s="1"/>
  <c r="J19" i="33" s="1"/>
  <c r="J51" i="33"/>
  <c r="J50" i="33" s="1"/>
  <c r="F44" i="33"/>
  <c r="F42" i="33"/>
  <c r="E40" i="33"/>
  <c r="E68" i="39" l="1"/>
  <c r="E23" i="39"/>
  <c r="E37" i="39"/>
  <c r="E5" i="39"/>
  <c r="E42" i="39"/>
  <c r="E10" i="39"/>
  <c r="E50" i="39"/>
  <c r="G154" i="44"/>
  <c r="G208" i="44"/>
  <c r="G19" i="44"/>
  <c r="G31" i="44"/>
  <c r="G49" i="44"/>
  <c r="G78" i="44"/>
  <c r="G92" i="44"/>
  <c r="G106" i="44"/>
  <c r="G121" i="44"/>
  <c r="G138" i="44"/>
  <c r="G171" i="44"/>
  <c r="G218" i="44"/>
  <c r="G273" i="44"/>
  <c r="G50" i="44"/>
  <c r="G162" i="44"/>
  <c r="G219" i="44"/>
  <c r="G246" i="44"/>
  <c r="G13" i="44"/>
  <c r="G100" i="44"/>
  <c r="G155" i="44"/>
  <c r="G178" i="44"/>
  <c r="G228" i="44"/>
  <c r="G14" i="44"/>
  <c r="G89" i="44"/>
  <c r="G101" i="44"/>
  <c r="G116" i="44"/>
  <c r="G179" i="44"/>
  <c r="G229" i="44"/>
  <c r="G22" i="44"/>
  <c r="G29" i="44"/>
  <c r="G146" i="44"/>
  <c r="G257" i="44"/>
  <c r="G304" i="44"/>
  <c r="G91" i="44"/>
  <c r="G120" i="44"/>
  <c r="G137" i="44"/>
  <c r="G147" i="44"/>
  <c r="G170" i="44"/>
  <c r="G200" i="44"/>
  <c r="E13" i="39"/>
  <c r="E59" i="39"/>
  <c r="E15" i="39"/>
  <c r="E25" i="39"/>
  <c r="E7" i="39"/>
  <c r="E27" i="39"/>
  <c r="E49" i="39"/>
  <c r="E32" i="39"/>
  <c r="E34" i="39"/>
  <c r="E39" i="39"/>
  <c r="E38" i="39"/>
  <c r="E56" i="39"/>
  <c r="E30" i="39"/>
  <c r="E57" i="39"/>
  <c r="E11" i="39"/>
  <c r="E31" i="39"/>
  <c r="E58" i="39"/>
  <c r="E21" i="39"/>
  <c r="E47" i="39"/>
  <c r="E48" i="39"/>
  <c r="E26" i="39"/>
  <c r="E8" i="39"/>
  <c r="E18" i="39"/>
  <c r="E9" i="39"/>
  <c r="E17" i="39"/>
  <c r="E53" i="39"/>
  <c r="E45" i="39"/>
  <c r="E35" i="39"/>
  <c r="E51" i="39"/>
  <c r="E38" i="42"/>
  <c r="E78" i="42"/>
  <c r="E25" i="42"/>
  <c r="E6" i="42"/>
  <c r="E52" i="42"/>
  <c r="E53" i="42"/>
  <c r="E69" i="42"/>
  <c r="E45" i="42"/>
  <c r="E46" i="42"/>
  <c r="E85" i="42"/>
  <c r="E70" i="42"/>
  <c r="E14" i="42"/>
  <c r="E86" i="42"/>
  <c r="E37" i="42"/>
  <c r="E61" i="42"/>
  <c r="E20" i="42"/>
  <c r="E35" i="42"/>
  <c r="E44" i="42"/>
  <c r="E83" i="42"/>
  <c r="E93" i="42"/>
  <c r="E22" i="42"/>
  <c r="E36" i="42"/>
  <c r="E75" i="42"/>
  <c r="E84" i="42"/>
  <c r="E94" i="42"/>
  <c r="E67" i="42"/>
  <c r="E76" i="42"/>
  <c r="E12" i="42"/>
  <c r="E68" i="42"/>
  <c r="E43" i="42"/>
  <c r="E13" i="42"/>
  <c r="E59" i="42"/>
  <c r="E60" i="42"/>
  <c r="E64" i="42"/>
  <c r="E72" i="42"/>
  <c r="E80" i="42"/>
  <c r="E88" i="42"/>
  <c r="E56" i="42"/>
  <c r="E40" i="42"/>
  <c r="G27" i="44"/>
  <c r="G51" i="44"/>
  <c r="G62" i="44"/>
  <c r="G84" i="44"/>
  <c r="G95" i="44"/>
  <c r="G133" i="44"/>
  <c r="G214" i="44"/>
  <c r="G223" i="44"/>
  <c r="G276" i="44"/>
  <c r="G307" i="44"/>
  <c r="G53" i="44"/>
  <c r="G86" i="44"/>
  <c r="G258" i="44"/>
  <c r="G278" i="44"/>
  <c r="G190" i="44"/>
  <c r="G268" i="44"/>
  <c r="G202" i="44"/>
  <c r="G196" i="44"/>
  <c r="G232" i="44"/>
  <c r="G191" i="44"/>
  <c r="G188" i="44"/>
  <c r="G188" i="43"/>
  <c r="G192" i="43" s="1"/>
  <c r="G306" i="44"/>
  <c r="G296" i="44"/>
  <c r="G296" i="43"/>
  <c r="G321" i="43" s="1"/>
  <c r="G295" i="44"/>
  <c r="G295" i="43"/>
  <c r="G292" i="44"/>
  <c r="G291" i="44"/>
  <c r="G289" i="44"/>
  <c r="E17" i="42"/>
  <c r="E16" i="42"/>
  <c r="E99" i="41"/>
  <c r="E107" i="41" s="1"/>
  <c r="G6" i="40" s="1"/>
  <c r="E68" i="38"/>
  <c r="E36" i="37"/>
  <c r="E45" i="36"/>
  <c r="E96" i="36" s="1"/>
  <c r="E50" i="37"/>
  <c r="E5" i="37"/>
  <c r="E13" i="37"/>
  <c r="E21" i="37"/>
  <c r="E29" i="37"/>
  <c r="E37" i="37"/>
  <c r="E53" i="37"/>
  <c r="E61" i="37"/>
  <c r="E69" i="37"/>
  <c r="E77" i="37"/>
  <c r="E85" i="37"/>
  <c r="E93" i="37"/>
  <c r="E6" i="37"/>
  <c r="E14" i="37"/>
  <c r="E22" i="37"/>
  <c r="E70" i="37"/>
  <c r="E78" i="37"/>
  <c r="E86" i="37"/>
  <c r="E94" i="37"/>
  <c r="E34" i="37"/>
  <c r="E82" i="37"/>
  <c r="E10" i="37"/>
  <c r="E66" i="37"/>
  <c r="E18" i="37"/>
  <c r="E40" i="37"/>
  <c r="E41" i="37"/>
  <c r="E57" i="37"/>
  <c r="E73" i="37"/>
  <c r="E42" i="37"/>
  <c r="E58" i="37"/>
  <c r="E74" i="37"/>
  <c r="E90" i="37"/>
  <c r="E26" i="37"/>
  <c r="E9" i="37"/>
  <c r="E12" i="37"/>
  <c r="E8" i="37"/>
  <c r="E24" i="37"/>
  <c r="E35" i="37"/>
  <c r="E11" i="37"/>
  <c r="E75" i="37"/>
  <c r="E27" i="37"/>
  <c r="E91" i="37"/>
  <c r="E51" i="37"/>
  <c r="E67" i="37"/>
  <c r="E43" i="37"/>
  <c r="E19" i="37"/>
  <c r="E83" i="37"/>
  <c r="E59" i="37"/>
  <c r="E98" i="36"/>
  <c r="E32" i="35"/>
  <c r="J13" i="40" s="1"/>
  <c r="E32" i="34"/>
  <c r="G13" i="40" s="1"/>
  <c r="J107" i="33"/>
  <c r="J25" i="33" s="1"/>
  <c r="J93" i="33"/>
  <c r="J24" i="33" s="1"/>
  <c r="J83" i="33"/>
  <c r="J21" i="33" s="1"/>
  <c r="J62" i="33"/>
  <c r="J20" i="33" s="1"/>
  <c r="J18" i="33"/>
  <c r="J23" i="33"/>
  <c r="J86" i="33"/>
  <c r="J22" i="33" s="1"/>
  <c r="D13" i="40" l="1"/>
  <c r="E62" i="39"/>
  <c r="E70" i="39" s="1"/>
  <c r="H12" i="40" s="1"/>
  <c r="H17" i="40" s="1"/>
  <c r="E70" i="38"/>
  <c r="F12" i="40" s="1"/>
  <c r="G297" i="44"/>
  <c r="G294" i="44"/>
  <c r="G293" i="44"/>
  <c r="G288" i="44"/>
  <c r="G287" i="44"/>
  <c r="G286" i="44"/>
  <c r="G321" i="44" s="1"/>
  <c r="G72" i="44"/>
  <c r="G71" i="44"/>
  <c r="G323" i="43"/>
  <c r="G5" i="40" s="1"/>
  <c r="E99" i="42"/>
  <c r="E107" i="42" s="1"/>
  <c r="J6" i="40" s="1"/>
  <c r="D6" i="40" s="1"/>
  <c r="E28" i="37"/>
  <c r="E81" i="37"/>
  <c r="E48" i="37"/>
  <c r="E84" i="37"/>
  <c r="E56" i="37"/>
  <c r="E32" i="37"/>
  <c r="E76" i="37"/>
  <c r="E4" i="37"/>
  <c r="E33" i="37"/>
  <c r="E64" i="37"/>
  <c r="E17" i="37"/>
  <c r="E65" i="37"/>
  <c r="E97" i="37"/>
  <c r="E98" i="37" s="1"/>
  <c r="E68" i="37"/>
  <c r="E20" i="37"/>
  <c r="E25" i="37"/>
  <c r="E88" i="37"/>
  <c r="E16" i="37"/>
  <c r="E60" i="37"/>
  <c r="E92" i="37"/>
  <c r="E89" i="37"/>
  <c r="E49" i="37"/>
  <c r="E80" i="37"/>
  <c r="E52" i="37"/>
  <c r="E72" i="37"/>
  <c r="E44" i="37"/>
  <c r="E100" i="36"/>
  <c r="I14" i="40" s="1"/>
  <c r="I17" i="40" s="1"/>
  <c r="J49" i="33"/>
  <c r="J17" i="33" s="1"/>
  <c r="E96" i="37" l="1"/>
  <c r="E100" i="37" s="1"/>
  <c r="K14" i="40" s="1"/>
  <c r="G192" i="44"/>
  <c r="G323" i="44" s="1"/>
  <c r="J5" i="40" s="1"/>
  <c r="D5" i="40" s="1"/>
  <c r="F17" i="40"/>
  <c r="D12" i="40"/>
  <c r="J48" i="33"/>
  <c r="J16" i="33" s="1"/>
  <c r="J31" i="33" s="1"/>
  <c r="D14" i="40" l="1"/>
  <c r="K17" i="40"/>
  <c r="J103" i="32"/>
  <c r="J102" i="32" s="1"/>
  <c r="J26" i="32" s="1"/>
  <c r="J101" i="32"/>
  <c r="J100" i="32"/>
  <c r="J99" i="32" s="1"/>
  <c r="J25" i="32" s="1"/>
  <c r="J98" i="32"/>
  <c r="J97" i="32"/>
  <c r="J96" i="32"/>
  <c r="J95" i="32"/>
  <c r="J94" i="32"/>
  <c r="J93" i="32"/>
  <c r="J92" i="32"/>
  <c r="J91" i="32"/>
  <c r="J90" i="32"/>
  <c r="J89" i="32"/>
  <c r="J88" i="32"/>
  <c r="J87" i="32" s="1"/>
  <c r="J86" i="32"/>
  <c r="J85" i="32"/>
  <c r="J84" i="32"/>
  <c r="J83" i="32"/>
  <c r="J82" i="32"/>
  <c r="J81" i="32"/>
  <c r="J23" i="32" s="1"/>
  <c r="J79" i="32"/>
  <c r="J77" i="32" s="1"/>
  <c r="J21" i="32" s="1"/>
  <c r="J78" i="32"/>
  <c r="J76" i="32"/>
  <c r="J75" i="32"/>
  <c r="J74" i="32"/>
  <c r="J73" i="32"/>
  <c r="J72" i="32"/>
  <c r="J71" i="32"/>
  <c r="J70" i="32"/>
  <c r="J67" i="32"/>
  <c r="J66" i="32"/>
  <c r="J63" i="32"/>
  <c r="J62" i="32"/>
  <c r="J61" i="32"/>
  <c r="J60" i="32"/>
  <c r="J59" i="32"/>
  <c r="J58" i="32"/>
  <c r="J57" i="32"/>
  <c r="J56" i="32"/>
  <c r="J55" i="32"/>
  <c r="J54" i="32"/>
  <c r="J53" i="32"/>
  <c r="J52" i="32"/>
  <c r="J19" i="32" s="1"/>
  <c r="J51" i="32"/>
  <c r="J50" i="32" s="1"/>
  <c r="F45" i="32"/>
  <c r="F44" i="32"/>
  <c r="F42" i="32"/>
  <c r="E40" i="32"/>
  <c r="J20" i="32"/>
  <c r="J18" i="32" l="1"/>
  <c r="J49" i="32"/>
  <c r="J24" i="32"/>
  <c r="J80" i="32"/>
  <c r="J22" i="32" s="1"/>
  <c r="H46" i="31"/>
  <c r="F46" i="31"/>
  <c r="I46" i="31" s="1"/>
  <c r="H45" i="31"/>
  <c r="F45" i="31"/>
  <c r="H42" i="31"/>
  <c r="F42" i="31"/>
  <c r="H41" i="31"/>
  <c r="I41" i="31" s="1"/>
  <c r="F41" i="31"/>
  <c r="H40" i="31"/>
  <c r="I40" i="31" s="1"/>
  <c r="F40" i="31"/>
  <c r="H39" i="31"/>
  <c r="F39" i="31"/>
  <c r="H38" i="31"/>
  <c r="I38" i="31" s="1"/>
  <c r="F38" i="31"/>
  <c r="H37" i="31"/>
  <c r="I37" i="31" s="1"/>
  <c r="F37" i="31"/>
  <c r="H36" i="31"/>
  <c r="F36" i="31"/>
  <c r="I36" i="31" s="1"/>
  <c r="H35" i="31"/>
  <c r="F35" i="31"/>
  <c r="H34" i="31"/>
  <c r="I34" i="31" s="1"/>
  <c r="F34" i="31"/>
  <c r="H33" i="31"/>
  <c r="F33" i="31"/>
  <c r="H32" i="31"/>
  <c r="I32" i="31" s="1"/>
  <c r="F32" i="31"/>
  <c r="H31" i="31"/>
  <c r="I31" i="31" s="1"/>
  <c r="F31" i="31"/>
  <c r="H29" i="31"/>
  <c r="F29" i="31"/>
  <c r="H28" i="31"/>
  <c r="F28" i="31"/>
  <c r="I28" i="31" s="1"/>
  <c r="H27" i="31"/>
  <c r="F27" i="31"/>
  <c r="I27" i="31" s="1"/>
  <c r="H26" i="31"/>
  <c r="F26" i="31"/>
  <c r="H25" i="31"/>
  <c r="F25" i="31"/>
  <c r="H24" i="31"/>
  <c r="F24" i="31"/>
  <c r="H23" i="31"/>
  <c r="I23" i="31" s="1"/>
  <c r="F23" i="31"/>
  <c r="H22" i="31"/>
  <c r="I22" i="31" s="1"/>
  <c r="F22" i="31"/>
  <c r="H21" i="31"/>
  <c r="I21" i="31" s="1"/>
  <c r="F21" i="31"/>
  <c r="H20" i="31"/>
  <c r="I20" i="31" s="1"/>
  <c r="F20" i="31"/>
  <c r="H19" i="31"/>
  <c r="F19" i="31"/>
  <c r="I19" i="31" s="1"/>
  <c r="H16" i="31"/>
  <c r="F16" i="31"/>
  <c r="H14" i="31"/>
  <c r="F14" i="31"/>
  <c r="H12" i="31"/>
  <c r="F12" i="31"/>
  <c r="H10" i="31"/>
  <c r="I10" i="31" s="1"/>
  <c r="F10" i="31"/>
  <c r="H8" i="31"/>
  <c r="I8" i="31" s="1"/>
  <c r="F8" i="31"/>
  <c r="H7" i="31"/>
  <c r="F7" i="31"/>
  <c r="I5" i="31"/>
  <c r="H5" i="31"/>
  <c r="F5" i="31"/>
  <c r="H29" i="30"/>
  <c r="I29" i="30" s="1"/>
  <c r="F29" i="30"/>
  <c r="H28" i="30"/>
  <c r="F28" i="30"/>
  <c r="H26" i="30"/>
  <c r="F26" i="30"/>
  <c r="H25" i="30"/>
  <c r="I25" i="30" s="1"/>
  <c r="F25" i="30"/>
  <c r="H24" i="30"/>
  <c r="F24" i="30"/>
  <c r="I24" i="30" s="1"/>
  <c r="H23" i="30"/>
  <c r="I23" i="30" s="1"/>
  <c r="F23" i="30"/>
  <c r="H22" i="30"/>
  <c r="F22" i="30"/>
  <c r="I22" i="30" s="1"/>
  <c r="H21" i="30"/>
  <c r="I21" i="30" s="1"/>
  <c r="F21" i="30"/>
  <c r="H20" i="30"/>
  <c r="F20" i="30"/>
  <c r="H19" i="30"/>
  <c r="F19" i="30"/>
  <c r="H18" i="30"/>
  <c r="I18" i="30" s="1"/>
  <c r="F18" i="30"/>
  <c r="H17" i="30"/>
  <c r="I17" i="30" s="1"/>
  <c r="F17" i="30"/>
  <c r="H16" i="30"/>
  <c r="I16" i="30" s="1"/>
  <c r="F16" i="30"/>
  <c r="I15" i="30"/>
  <c r="H15" i="30"/>
  <c r="F15" i="30"/>
  <c r="H14" i="30"/>
  <c r="F14" i="30"/>
  <c r="I14" i="30" s="1"/>
  <c r="H11" i="30"/>
  <c r="F11" i="30"/>
  <c r="H9" i="30"/>
  <c r="F9" i="30"/>
  <c r="H7" i="30"/>
  <c r="I7" i="30" s="1"/>
  <c r="F7" i="30"/>
  <c r="H6" i="30"/>
  <c r="F6" i="30"/>
  <c r="I42" i="31" l="1"/>
  <c r="I39" i="31"/>
  <c r="I14" i="31"/>
  <c r="I24" i="31"/>
  <c r="I45" i="31"/>
  <c r="I35" i="31"/>
  <c r="I7" i="31"/>
  <c r="I16" i="31"/>
  <c r="I25" i="31"/>
  <c r="I33" i="31"/>
  <c r="F47" i="31"/>
  <c r="I29" i="31"/>
  <c r="I12" i="31"/>
  <c r="H47" i="31"/>
  <c r="I26" i="31"/>
  <c r="I11" i="30"/>
  <c r="I20" i="30"/>
  <c r="I28" i="30"/>
  <c r="I9" i="30"/>
  <c r="I26" i="30"/>
  <c r="H30" i="30"/>
  <c r="F30" i="30"/>
  <c r="I19" i="30"/>
  <c r="J17" i="32"/>
  <c r="J48" i="32"/>
  <c r="J16" i="32" s="1"/>
  <c r="J31" i="32" s="1"/>
  <c r="I47" i="31"/>
  <c r="G7" i="40" s="1"/>
  <c r="I6" i="30"/>
  <c r="I30" i="30" l="1"/>
  <c r="J7" i="40" s="1"/>
  <c r="D7" i="40" s="1"/>
  <c r="H42" i="29"/>
  <c r="F42" i="29"/>
  <c r="H40" i="29"/>
  <c r="F40" i="29"/>
  <c r="H38" i="29"/>
  <c r="F38" i="29"/>
  <c r="H36" i="29"/>
  <c r="F36" i="29"/>
  <c r="H35" i="29"/>
  <c r="F35" i="29"/>
  <c r="H34" i="29"/>
  <c r="F34" i="29"/>
  <c r="H33" i="29"/>
  <c r="F33" i="29"/>
  <c r="H31" i="29"/>
  <c r="F31" i="29"/>
  <c r="H30" i="29"/>
  <c r="F30" i="29"/>
  <c r="H29" i="29"/>
  <c r="F29" i="29"/>
  <c r="H27" i="29"/>
  <c r="F27" i="29"/>
  <c r="H26" i="29"/>
  <c r="F26" i="29"/>
  <c r="H25" i="29"/>
  <c r="F25" i="29"/>
  <c r="H23" i="29"/>
  <c r="F23" i="29"/>
  <c r="H22" i="29"/>
  <c r="F22" i="29"/>
  <c r="H21" i="29"/>
  <c r="F21" i="29"/>
  <c r="H20" i="29"/>
  <c r="F20" i="29"/>
  <c r="H18" i="29"/>
  <c r="F18" i="29"/>
  <c r="H17" i="29"/>
  <c r="F17" i="29"/>
  <c r="H16" i="29"/>
  <c r="F16" i="29"/>
  <c r="H15" i="29"/>
  <c r="F15" i="29"/>
  <c r="A15" i="29"/>
  <c r="A16" i="29" s="1"/>
  <c r="A17" i="29" s="1"/>
  <c r="A18" i="29" s="1"/>
  <c r="A20" i="29" s="1"/>
  <c r="A21" i="29" s="1"/>
  <c r="A22" i="29" s="1"/>
  <c r="A23" i="29" s="1"/>
  <c r="A25" i="29" s="1"/>
  <c r="A26" i="29" s="1"/>
  <c r="A27" i="29" s="1"/>
  <c r="A29" i="29" s="1"/>
  <c r="A30" i="29" s="1"/>
  <c r="A31" i="29" s="1"/>
  <c r="A33" i="29" s="1"/>
  <c r="A34" i="29" s="1"/>
  <c r="A35" i="29" s="1"/>
  <c r="A36" i="29" s="1"/>
  <c r="A38" i="29" s="1"/>
  <c r="A40" i="29" s="1"/>
  <c r="H14" i="29"/>
  <c r="F14" i="29"/>
  <c r="C6" i="29"/>
  <c r="F43" i="29" l="1"/>
  <c r="F6" i="29" s="1"/>
  <c r="F7" i="29" s="1"/>
  <c r="H8" i="29" s="1"/>
  <c r="G9" i="40" s="1"/>
  <c r="H43" i="29"/>
  <c r="H6" i="29" s="1"/>
  <c r="H7" i="29" s="1"/>
  <c r="H42" i="28"/>
  <c r="F42" i="28"/>
  <c r="H40" i="28"/>
  <c r="F40" i="28"/>
  <c r="H38" i="28"/>
  <c r="F38" i="28"/>
  <c r="H36" i="28"/>
  <c r="F36" i="28"/>
  <c r="H35" i="28"/>
  <c r="F35" i="28"/>
  <c r="H34" i="28"/>
  <c r="F34" i="28"/>
  <c r="H33" i="28"/>
  <c r="F33" i="28"/>
  <c r="H31" i="28"/>
  <c r="F31" i="28"/>
  <c r="H30" i="28"/>
  <c r="F30" i="28"/>
  <c r="H29" i="28"/>
  <c r="F29" i="28"/>
  <c r="H27" i="28"/>
  <c r="F27" i="28"/>
  <c r="H26" i="28"/>
  <c r="F26" i="28"/>
  <c r="H25" i="28"/>
  <c r="F25" i="28"/>
  <c r="H23" i="28"/>
  <c r="F23" i="28"/>
  <c r="H22" i="28"/>
  <c r="F22" i="28"/>
  <c r="H21" i="28"/>
  <c r="F21" i="28"/>
  <c r="H20" i="28"/>
  <c r="F20" i="28"/>
  <c r="H18" i="28"/>
  <c r="F18" i="28"/>
  <c r="H17" i="28"/>
  <c r="F17" i="28"/>
  <c r="H16" i="28"/>
  <c r="F16" i="28"/>
  <c r="H15" i="28"/>
  <c r="F15" i="28"/>
  <c r="A15" i="28"/>
  <c r="A16" i="28" s="1"/>
  <c r="A17" i="28" s="1"/>
  <c r="A18" i="28" s="1"/>
  <c r="A20" i="28" s="1"/>
  <c r="A21" i="28" s="1"/>
  <c r="A22" i="28" s="1"/>
  <c r="A23" i="28" s="1"/>
  <c r="A25" i="28" s="1"/>
  <c r="A26" i="28" s="1"/>
  <c r="A27" i="28" s="1"/>
  <c r="A29" i="28" s="1"/>
  <c r="A30" i="28" s="1"/>
  <c r="A31" i="28" s="1"/>
  <c r="A33" i="28" s="1"/>
  <c r="A34" i="28" s="1"/>
  <c r="A35" i="28" s="1"/>
  <c r="A36" i="28" s="1"/>
  <c r="A38" i="28" s="1"/>
  <c r="A40" i="28" s="1"/>
  <c r="H14" i="28"/>
  <c r="F14" i="28"/>
  <c r="F43" i="28" s="1"/>
  <c r="F6" i="28" s="1"/>
  <c r="F7" i="28" s="1"/>
  <c r="C6" i="28"/>
  <c r="H43" i="28" l="1"/>
  <c r="H6" i="28" s="1"/>
  <c r="H7" i="28" s="1"/>
  <c r="H8" i="28" s="1"/>
  <c r="J9" i="40" s="1"/>
  <c r="D9" i="40" s="1"/>
  <c r="H123" i="27"/>
  <c r="F123" i="27"/>
  <c r="H122" i="27"/>
  <c r="F122" i="27"/>
  <c r="H121" i="27"/>
  <c r="F121" i="27"/>
  <c r="H120" i="27"/>
  <c r="F120" i="27"/>
  <c r="H119" i="27"/>
  <c r="F119" i="27"/>
  <c r="H115" i="27"/>
  <c r="F115" i="27"/>
  <c r="H114" i="27"/>
  <c r="F114" i="27"/>
  <c r="H112" i="27"/>
  <c r="F112" i="27"/>
  <c r="H110" i="27"/>
  <c r="F110" i="27"/>
  <c r="H108" i="27"/>
  <c r="F108" i="27"/>
  <c r="H107" i="27"/>
  <c r="F107" i="27"/>
  <c r="H106" i="27"/>
  <c r="F106" i="27"/>
  <c r="H105" i="27"/>
  <c r="F105" i="27"/>
  <c r="H104" i="27"/>
  <c r="F104" i="27"/>
  <c r="H103" i="27"/>
  <c r="F103" i="27"/>
  <c r="H101" i="27"/>
  <c r="F101" i="27"/>
  <c r="H99" i="27"/>
  <c r="F99" i="27"/>
  <c r="H98" i="27"/>
  <c r="F98" i="27"/>
  <c r="H97" i="27"/>
  <c r="F97" i="27"/>
  <c r="H96" i="27"/>
  <c r="F96" i="27"/>
  <c r="H95" i="27"/>
  <c r="F95" i="27"/>
  <c r="H94" i="27"/>
  <c r="F94" i="27"/>
  <c r="H93" i="27"/>
  <c r="F93" i="27"/>
  <c r="H92" i="27"/>
  <c r="F92" i="27"/>
  <c r="H91" i="27"/>
  <c r="F91" i="27"/>
  <c r="H90" i="27"/>
  <c r="F90" i="27"/>
  <c r="H89" i="27"/>
  <c r="F89" i="27"/>
  <c r="H88" i="27"/>
  <c r="F88" i="27"/>
  <c r="H87" i="27"/>
  <c r="F87" i="27"/>
  <c r="H86" i="27"/>
  <c r="F86" i="27"/>
  <c r="H85" i="27"/>
  <c r="F85" i="27"/>
  <c r="H84" i="27"/>
  <c r="F84" i="27"/>
  <c r="H83" i="27"/>
  <c r="F83" i="27"/>
  <c r="H82" i="27"/>
  <c r="F82" i="27"/>
  <c r="F116" i="27" s="1"/>
  <c r="H78" i="27"/>
  <c r="F78" i="27"/>
  <c r="H77" i="27"/>
  <c r="F77" i="27"/>
  <c r="H76" i="27"/>
  <c r="F76" i="27"/>
  <c r="H75" i="27"/>
  <c r="F75" i="27"/>
  <c r="H74" i="27"/>
  <c r="F74" i="27"/>
  <c r="H73" i="27"/>
  <c r="F73" i="27"/>
  <c r="H72" i="27"/>
  <c r="F72" i="27"/>
  <c r="H71" i="27"/>
  <c r="F71" i="27"/>
  <c r="H70" i="27"/>
  <c r="F70" i="27"/>
  <c r="H69" i="27"/>
  <c r="F69" i="27"/>
  <c r="H68" i="27"/>
  <c r="F68" i="27"/>
  <c r="H67" i="27"/>
  <c r="F67" i="27"/>
  <c r="H66" i="27"/>
  <c r="F66" i="27"/>
  <c r="H65" i="27"/>
  <c r="F65" i="27"/>
  <c r="H64" i="27"/>
  <c r="F64" i="27"/>
  <c r="H63" i="27"/>
  <c r="F63" i="27"/>
  <c r="H62" i="27"/>
  <c r="F62" i="27"/>
  <c r="H61" i="27"/>
  <c r="F61" i="27"/>
  <c r="H60" i="27"/>
  <c r="F60" i="27"/>
  <c r="H59" i="27"/>
  <c r="F59" i="27"/>
  <c r="H58" i="27"/>
  <c r="F58" i="27"/>
  <c r="H57" i="27"/>
  <c r="F57" i="27"/>
  <c r="H56" i="27"/>
  <c r="F56" i="27"/>
  <c r="H55" i="27"/>
  <c r="F55" i="27"/>
  <c r="H54" i="27"/>
  <c r="F54" i="27"/>
  <c r="H53" i="27"/>
  <c r="F53" i="27"/>
  <c r="H52" i="27"/>
  <c r="F52" i="27"/>
  <c r="H51" i="27"/>
  <c r="F51" i="27"/>
  <c r="H50" i="27"/>
  <c r="F50" i="27"/>
  <c r="H49" i="27"/>
  <c r="F49" i="27"/>
  <c r="H48" i="27"/>
  <c r="F48" i="27"/>
  <c r="H47" i="27"/>
  <c r="F47" i="27"/>
  <c r="H46" i="27"/>
  <c r="F46" i="27"/>
  <c r="H45" i="27"/>
  <c r="F45" i="27"/>
  <c r="H44" i="27"/>
  <c r="F44" i="27"/>
  <c r="H43" i="27"/>
  <c r="F43" i="27"/>
  <c r="H42" i="27"/>
  <c r="F42" i="27"/>
  <c r="H41" i="27"/>
  <c r="F41" i="27"/>
  <c r="H40" i="27"/>
  <c r="F40" i="27"/>
  <c r="H39" i="27"/>
  <c r="F39" i="27"/>
  <c r="H38" i="27"/>
  <c r="F38" i="27"/>
  <c r="H37" i="27"/>
  <c r="F37" i="27"/>
  <c r="H36" i="27"/>
  <c r="F36" i="27"/>
  <c r="H32" i="27"/>
  <c r="F32" i="27"/>
  <c r="H31" i="27"/>
  <c r="F31" i="27"/>
  <c r="H30" i="27"/>
  <c r="F30" i="27"/>
  <c r="H29" i="27"/>
  <c r="F29" i="27"/>
  <c r="H28" i="27"/>
  <c r="F28" i="27"/>
  <c r="H27" i="27"/>
  <c r="F27" i="27"/>
  <c r="H26" i="27"/>
  <c r="F26" i="27"/>
  <c r="H25" i="27"/>
  <c r="F25" i="27"/>
  <c r="H24" i="27"/>
  <c r="F24" i="27"/>
  <c r="F33" i="27" s="1"/>
  <c r="H20" i="27"/>
  <c r="F20" i="27"/>
  <c r="H19" i="27"/>
  <c r="F19" i="27"/>
  <c r="H18" i="27"/>
  <c r="F18" i="27"/>
  <c r="H17" i="27"/>
  <c r="F17" i="27"/>
  <c r="H16" i="27"/>
  <c r="F16" i="27"/>
  <c r="H15" i="27"/>
  <c r="F15" i="27"/>
  <c r="H14" i="27"/>
  <c r="F14" i="27"/>
  <c r="H13" i="27"/>
  <c r="F13" i="27"/>
  <c r="H12" i="27"/>
  <c r="F12" i="27"/>
  <c r="H11" i="27"/>
  <c r="F11" i="27"/>
  <c r="H10" i="27"/>
  <c r="F10" i="27"/>
  <c r="H9" i="27"/>
  <c r="F9" i="27"/>
  <c r="F21" i="27" s="1"/>
  <c r="H116" i="27" l="1"/>
  <c r="H21" i="27"/>
  <c r="H33" i="27"/>
  <c r="F79" i="27"/>
  <c r="H79" i="27"/>
  <c r="H124" i="27"/>
  <c r="F124" i="27"/>
  <c r="F126" i="27" s="1"/>
  <c r="H126" i="27"/>
  <c r="G128" i="27" l="1"/>
  <c r="G8" i="40" s="1"/>
  <c r="H123" i="26"/>
  <c r="F123" i="26"/>
  <c r="H122" i="26"/>
  <c r="F122" i="26"/>
  <c r="H121" i="26"/>
  <c r="F121" i="26"/>
  <c r="H119" i="26"/>
  <c r="H124" i="26" s="1"/>
  <c r="F119" i="26"/>
  <c r="H114" i="26"/>
  <c r="F114" i="26"/>
  <c r="H113" i="26"/>
  <c r="F113" i="26"/>
  <c r="H111" i="26"/>
  <c r="F111" i="26"/>
  <c r="H109" i="26"/>
  <c r="F109" i="26"/>
  <c r="H107" i="26"/>
  <c r="F107" i="26"/>
  <c r="H106" i="26"/>
  <c r="F106" i="26"/>
  <c r="H105" i="26"/>
  <c r="F105" i="26"/>
  <c r="H104" i="26"/>
  <c r="F104" i="26"/>
  <c r="H103" i="26"/>
  <c r="F103" i="26"/>
  <c r="H102" i="26"/>
  <c r="F102" i="26"/>
  <c r="H100" i="26"/>
  <c r="F100" i="26"/>
  <c r="H99" i="26"/>
  <c r="F99" i="26"/>
  <c r="H98" i="26"/>
  <c r="F98" i="26"/>
  <c r="H97" i="26"/>
  <c r="F97" i="26"/>
  <c r="H96" i="26"/>
  <c r="F96" i="26"/>
  <c r="H95" i="26"/>
  <c r="F95" i="26"/>
  <c r="H94" i="26"/>
  <c r="F94" i="26"/>
  <c r="H93" i="26"/>
  <c r="F93" i="26"/>
  <c r="H92" i="26"/>
  <c r="F92" i="26"/>
  <c r="H91" i="26"/>
  <c r="F91" i="26"/>
  <c r="H90" i="26"/>
  <c r="F90" i="26"/>
  <c r="H89" i="26"/>
  <c r="F89" i="26"/>
  <c r="H88" i="26"/>
  <c r="F88" i="26"/>
  <c r="H87" i="26"/>
  <c r="F87" i="26"/>
  <c r="H86" i="26"/>
  <c r="F86" i="26"/>
  <c r="H85" i="26"/>
  <c r="F85" i="26"/>
  <c r="H84" i="26"/>
  <c r="F84" i="26"/>
  <c r="H83" i="26"/>
  <c r="F83" i="26"/>
  <c r="H82" i="26"/>
  <c r="F82" i="26"/>
  <c r="H78" i="26"/>
  <c r="F78" i="26"/>
  <c r="H77" i="26"/>
  <c r="F77" i="26"/>
  <c r="H76" i="26"/>
  <c r="F76" i="26"/>
  <c r="H75" i="26"/>
  <c r="F75" i="26"/>
  <c r="H74" i="26"/>
  <c r="F74" i="26"/>
  <c r="H73" i="26"/>
  <c r="F73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60" i="26"/>
  <c r="F60" i="26"/>
  <c r="H59" i="26"/>
  <c r="F59" i="26"/>
  <c r="H58" i="26"/>
  <c r="F58" i="26"/>
  <c r="H57" i="26"/>
  <c r="F57" i="26"/>
  <c r="H56" i="26"/>
  <c r="F56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43" i="26"/>
  <c r="F43" i="26"/>
  <c r="H42" i="26"/>
  <c r="F42" i="26"/>
  <c r="H41" i="26"/>
  <c r="F41" i="26"/>
  <c r="H40" i="26"/>
  <c r="F40" i="26"/>
  <c r="H39" i="26"/>
  <c r="F39" i="26"/>
  <c r="H38" i="26"/>
  <c r="F38" i="26"/>
  <c r="H37" i="26"/>
  <c r="F37" i="26"/>
  <c r="H36" i="26"/>
  <c r="H79" i="26" s="1"/>
  <c r="F36" i="26"/>
  <c r="F79" i="26" s="1"/>
  <c r="H32" i="26"/>
  <c r="F32" i="26"/>
  <c r="H31" i="26"/>
  <c r="F31" i="26"/>
  <c r="H30" i="26"/>
  <c r="F30" i="26"/>
  <c r="H29" i="26"/>
  <c r="F29" i="26"/>
  <c r="H28" i="26"/>
  <c r="F28" i="26"/>
  <c r="H27" i="26"/>
  <c r="F27" i="26"/>
  <c r="H26" i="26"/>
  <c r="F26" i="26"/>
  <c r="H25" i="26"/>
  <c r="F25" i="26"/>
  <c r="H24" i="26"/>
  <c r="F24" i="26"/>
  <c r="H20" i="26"/>
  <c r="F20" i="26"/>
  <c r="H19" i="26"/>
  <c r="F19" i="26"/>
  <c r="H18" i="26"/>
  <c r="F18" i="26"/>
  <c r="H17" i="26"/>
  <c r="F17" i="26"/>
  <c r="H16" i="26"/>
  <c r="F16" i="26"/>
  <c r="H15" i="26"/>
  <c r="F15" i="26"/>
  <c r="H14" i="26"/>
  <c r="F14" i="26"/>
  <c r="H13" i="26"/>
  <c r="F13" i="26"/>
  <c r="H12" i="26"/>
  <c r="F12" i="26"/>
  <c r="H11" i="26"/>
  <c r="F11" i="26"/>
  <c r="H10" i="26"/>
  <c r="F10" i="26"/>
  <c r="H9" i="26"/>
  <c r="F9" i="26"/>
  <c r="H116" i="26" l="1"/>
  <c r="F21" i="26"/>
  <c r="F33" i="26"/>
  <c r="F116" i="26"/>
  <c r="H21" i="26"/>
  <c r="H33" i="26"/>
  <c r="F124" i="26"/>
  <c r="F126" i="26"/>
  <c r="H126" i="26"/>
  <c r="G128" i="26" l="1"/>
  <c r="J8" i="40" s="1"/>
  <c r="D59" i="25"/>
  <c r="F53" i="25"/>
  <c r="F52" i="25"/>
  <c r="F51" i="25"/>
  <c r="F54" i="25" s="1"/>
  <c r="F62" i="25" s="1"/>
  <c r="F47" i="25"/>
  <c r="F46" i="25"/>
  <c r="F45" i="25"/>
  <c r="F44" i="25"/>
  <c r="F43" i="25"/>
  <c r="F42" i="25"/>
  <c r="F41" i="25"/>
  <c r="F40" i="25"/>
  <c r="F39" i="25"/>
  <c r="F38" i="25"/>
  <c r="F37" i="25"/>
  <c r="F36" i="25"/>
  <c r="F31" i="25"/>
  <c r="F30" i="25"/>
  <c r="F29" i="25"/>
  <c r="F28" i="25"/>
  <c r="F27" i="25"/>
  <c r="F26" i="25"/>
  <c r="F32" i="25" s="1"/>
  <c r="F60" i="25" s="1"/>
  <c r="F25" i="25"/>
  <c r="F21" i="25"/>
  <c r="F20" i="25"/>
  <c r="F19" i="25"/>
  <c r="F18" i="25"/>
  <c r="F17" i="25"/>
  <c r="F16" i="25"/>
  <c r="F15" i="25"/>
  <c r="F14" i="25"/>
  <c r="F22" i="25" s="1"/>
  <c r="F59" i="25" s="1"/>
  <c r="F13" i="25"/>
  <c r="F12" i="25"/>
  <c r="F11" i="25"/>
  <c r="F10" i="25"/>
  <c r="D59" i="24"/>
  <c r="F53" i="24"/>
  <c r="F52" i="24"/>
  <c r="F51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1" i="24"/>
  <c r="F32" i="24" s="1"/>
  <c r="F60" i="24" s="1"/>
  <c r="F30" i="24"/>
  <c r="F29" i="24"/>
  <c r="F28" i="24"/>
  <c r="F27" i="24"/>
  <c r="F26" i="24"/>
  <c r="F25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D110" i="23"/>
  <c r="D109" i="23"/>
  <c r="D108" i="23"/>
  <c r="D107" i="23"/>
  <c r="D105" i="23"/>
  <c r="D104" i="23"/>
  <c r="H92" i="23"/>
  <c r="F92" i="23"/>
  <c r="F91" i="23"/>
  <c r="H90" i="23"/>
  <c r="F90" i="23"/>
  <c r="H89" i="23"/>
  <c r="F89" i="23"/>
  <c r="H88" i="23"/>
  <c r="F88" i="23"/>
  <c r="H87" i="23"/>
  <c r="F87" i="23"/>
  <c r="H86" i="23"/>
  <c r="F86" i="23"/>
  <c r="H85" i="23"/>
  <c r="F85" i="23"/>
  <c r="H84" i="23"/>
  <c r="F84" i="23"/>
  <c r="H83" i="23"/>
  <c r="F83" i="23"/>
  <c r="H82" i="23"/>
  <c r="F82" i="23"/>
  <c r="H81" i="23"/>
  <c r="F81" i="23"/>
  <c r="H80" i="23"/>
  <c r="F80" i="23"/>
  <c r="H79" i="23"/>
  <c r="F79" i="23"/>
  <c r="H78" i="23"/>
  <c r="F78" i="23"/>
  <c r="H77" i="23"/>
  <c r="F77" i="23"/>
  <c r="H76" i="23"/>
  <c r="F76" i="23"/>
  <c r="H75" i="23"/>
  <c r="F75" i="23"/>
  <c r="H74" i="23"/>
  <c r="F74" i="23"/>
  <c r="H73" i="23"/>
  <c r="F73" i="23"/>
  <c r="H72" i="23"/>
  <c r="F72" i="23"/>
  <c r="H71" i="23"/>
  <c r="H70" i="23"/>
  <c r="F70" i="23"/>
  <c r="H69" i="23"/>
  <c r="F69" i="23"/>
  <c r="H68" i="23"/>
  <c r="F68" i="23"/>
  <c r="H63" i="23"/>
  <c r="F63" i="23"/>
  <c r="H62" i="23"/>
  <c r="F62" i="23"/>
  <c r="H61" i="23"/>
  <c r="F61" i="23"/>
  <c r="H60" i="23"/>
  <c r="F60" i="23"/>
  <c r="H59" i="23"/>
  <c r="F59" i="23"/>
  <c r="H58" i="23"/>
  <c r="F58" i="23"/>
  <c r="F54" i="23"/>
  <c r="F56" i="23" s="1"/>
  <c r="F110" i="23" s="1"/>
  <c r="F49" i="23"/>
  <c r="F51" i="23" s="1"/>
  <c r="F109" i="23" s="1"/>
  <c r="H45" i="23"/>
  <c r="F45" i="23"/>
  <c r="F106" i="23" s="1"/>
  <c r="H43" i="23"/>
  <c r="F43" i="23"/>
  <c r="H38" i="23"/>
  <c r="H40" i="23" s="1"/>
  <c r="F38" i="23"/>
  <c r="F40" i="23" s="1"/>
  <c r="F105" i="23" s="1"/>
  <c r="F33" i="23"/>
  <c r="F32" i="23"/>
  <c r="F31" i="23"/>
  <c r="F30" i="23"/>
  <c r="H25" i="23"/>
  <c r="H27" i="23" s="1"/>
  <c r="F25" i="23"/>
  <c r="F27" i="23" s="1"/>
  <c r="F104" i="23" s="1"/>
  <c r="F20" i="23"/>
  <c r="F19" i="23"/>
  <c r="F18" i="23"/>
  <c r="F22" i="23" s="1"/>
  <c r="F107" i="23" s="1"/>
  <c r="F17" i="23"/>
  <c r="F13" i="23"/>
  <c r="H12" i="23"/>
  <c r="H11" i="23"/>
  <c r="F11" i="23"/>
  <c r="H10" i="23"/>
  <c r="H14" i="23" s="1"/>
  <c r="F10" i="23"/>
  <c r="F14" i="23" s="1"/>
  <c r="F103" i="23" s="1"/>
  <c r="D110" i="21"/>
  <c r="D109" i="21"/>
  <c r="D108" i="21"/>
  <c r="D107" i="21"/>
  <c r="D105" i="21"/>
  <c r="D104" i="21"/>
  <c r="H92" i="21"/>
  <c r="F92" i="21"/>
  <c r="F91" i="21"/>
  <c r="H90" i="21"/>
  <c r="F90" i="21"/>
  <c r="H89" i="21"/>
  <c r="F89" i="21"/>
  <c r="H88" i="21"/>
  <c r="F88" i="21"/>
  <c r="H87" i="21"/>
  <c r="F87" i="21"/>
  <c r="H86" i="21"/>
  <c r="F86" i="21"/>
  <c r="H85" i="21"/>
  <c r="F85" i="21"/>
  <c r="H84" i="21"/>
  <c r="F84" i="21"/>
  <c r="H83" i="21"/>
  <c r="F83" i="21"/>
  <c r="H82" i="21"/>
  <c r="F82" i="21"/>
  <c r="H81" i="21"/>
  <c r="F81" i="21"/>
  <c r="H80" i="21"/>
  <c r="F80" i="21"/>
  <c r="H79" i="21"/>
  <c r="F79" i="21"/>
  <c r="H78" i="21"/>
  <c r="F78" i="21"/>
  <c r="H77" i="21"/>
  <c r="F77" i="21"/>
  <c r="H76" i="21"/>
  <c r="F76" i="21"/>
  <c r="H75" i="21"/>
  <c r="F75" i="21"/>
  <c r="H74" i="21"/>
  <c r="F74" i="21"/>
  <c r="H73" i="21"/>
  <c r="F73" i="21"/>
  <c r="H72" i="21"/>
  <c r="F72" i="21"/>
  <c r="H71" i="21"/>
  <c r="H70" i="21"/>
  <c r="F70" i="21"/>
  <c r="H69" i="21"/>
  <c r="F69" i="21"/>
  <c r="H68" i="21"/>
  <c r="F68" i="21"/>
  <c r="H63" i="21"/>
  <c r="F63" i="21"/>
  <c r="H62" i="21"/>
  <c r="F62" i="21"/>
  <c r="H61" i="21"/>
  <c r="F61" i="21"/>
  <c r="H60" i="21"/>
  <c r="F60" i="21"/>
  <c r="H59" i="21"/>
  <c r="F59" i="21"/>
  <c r="H58" i="21"/>
  <c r="F58" i="21"/>
  <c r="F54" i="21"/>
  <c r="F56" i="21" s="1"/>
  <c r="F110" i="21" s="1"/>
  <c r="F49" i="21"/>
  <c r="F51" i="21" s="1"/>
  <c r="F109" i="21" s="1"/>
  <c r="H43" i="21"/>
  <c r="H45" i="21" s="1"/>
  <c r="F43" i="21"/>
  <c r="F45" i="21" s="1"/>
  <c r="F106" i="21" s="1"/>
  <c r="H38" i="21"/>
  <c r="H40" i="21" s="1"/>
  <c r="F38" i="21"/>
  <c r="F40" i="21" s="1"/>
  <c r="F105" i="21" s="1"/>
  <c r="F33" i="21"/>
  <c r="F32" i="21"/>
  <c r="F31" i="21"/>
  <c r="F30" i="21"/>
  <c r="H25" i="21"/>
  <c r="H27" i="21" s="1"/>
  <c r="F25" i="21"/>
  <c r="F27" i="21" s="1"/>
  <c r="F104" i="21" s="1"/>
  <c r="F20" i="21"/>
  <c r="F19" i="21"/>
  <c r="F22" i="21" s="1"/>
  <c r="F107" i="21" s="1"/>
  <c r="F18" i="21"/>
  <c r="F17" i="21"/>
  <c r="F13" i="21"/>
  <c r="H12" i="21"/>
  <c r="H11" i="21"/>
  <c r="F11" i="21"/>
  <c r="H10" i="21"/>
  <c r="F10" i="21"/>
  <c r="F54" i="24" l="1"/>
  <c r="F62" i="24" s="1"/>
  <c r="F22" i="24"/>
  <c r="F59" i="24" s="1"/>
  <c r="F63" i="24" s="1"/>
  <c r="G11" i="40" s="1"/>
  <c r="F48" i="24"/>
  <c r="F61" i="24" s="1"/>
  <c r="F48" i="25"/>
  <c r="F61" i="25" s="1"/>
  <c r="F35" i="21"/>
  <c r="F108" i="21" s="1"/>
  <c r="F65" i="21"/>
  <c r="F111" i="21" s="1"/>
  <c r="H14" i="21"/>
  <c r="H65" i="21"/>
  <c r="F14" i="21"/>
  <c r="F103" i="21" s="1"/>
  <c r="F96" i="21"/>
  <c r="F112" i="21" s="1"/>
  <c r="H96" i="21"/>
  <c r="F96" i="23"/>
  <c r="F112" i="23" s="1"/>
  <c r="H96" i="23"/>
  <c r="F65" i="23"/>
  <c r="F111" i="23" s="1"/>
  <c r="F35" i="23"/>
  <c r="F108" i="23" s="1"/>
  <c r="H65" i="23"/>
  <c r="D8" i="40"/>
  <c r="F63" i="25"/>
  <c r="J11" i="40" s="1"/>
  <c r="D11" i="40" s="1"/>
  <c r="F113" i="23"/>
  <c r="F123" i="23" s="1"/>
  <c r="J10" i="40" s="1"/>
  <c r="F113" i="21"/>
  <c r="F123" i="21" s="1"/>
  <c r="G10" i="40" s="1"/>
  <c r="G17" i="40" l="1"/>
  <c r="D10" i="40"/>
  <c r="D17" i="40"/>
  <c r="J17" i="40"/>
</calcChain>
</file>

<file path=xl/sharedStrings.xml><?xml version="1.0" encoding="utf-8"?>
<sst xmlns="http://schemas.openxmlformats.org/spreadsheetml/2006/main" count="4375" uniqueCount="1082">
  <si>
    <t>Položka</t>
  </si>
  <si>
    <t>Popis</t>
  </si>
  <si>
    <t>Cena v EUR bez DPH</t>
  </si>
  <si>
    <t>E1.1</t>
  </si>
  <si>
    <t>Architektonické a stavebné riešenie</t>
  </si>
  <si>
    <t>E1.2</t>
  </si>
  <si>
    <t>Rozvody elektrického napájania</t>
  </si>
  <si>
    <t>E1.3</t>
  </si>
  <si>
    <t>Dátové rozvody – podporné technológie</t>
  </si>
  <si>
    <t>E1.4</t>
  </si>
  <si>
    <t>Vzduchotechnika</t>
  </si>
  <si>
    <t>E1.5</t>
  </si>
  <si>
    <t>Stabilné hasiace zariadenie plynové</t>
  </si>
  <si>
    <t>E1.6.1</t>
  </si>
  <si>
    <t>Bezpečnostné systémy - PTV</t>
  </si>
  <si>
    <t>E1.8</t>
  </si>
  <si>
    <t>CRS - úprava MaR pre DC</t>
  </si>
  <si>
    <t>E1.9</t>
  </si>
  <si>
    <t>CRS – úprava riadenia osvetlenia</t>
  </si>
  <si>
    <t>A1.1</t>
  </si>
  <si>
    <t>LAN optická chrbtica (optická kabeláž budovy a kabeláž budovy pre bezpečnostné systémy)</t>
  </si>
  <si>
    <t>A1.2</t>
  </si>
  <si>
    <t>IT rozvádzače</t>
  </si>
  <si>
    <t>A1.3</t>
  </si>
  <si>
    <t>ŠDK - štruktúrovaná dátová kabeláž</t>
  </si>
  <si>
    <t>A1.4</t>
  </si>
  <si>
    <t>Relokácia IT zariadení</t>
  </si>
  <si>
    <t>CC</t>
  </si>
  <si>
    <t>Celková cena za predmet zákazky vypočítaná ako:</t>
  </si>
  <si>
    <t>REKAPITULÁCIA ROZPOČTU</t>
  </si>
  <si>
    <t>Stavba:</t>
  </si>
  <si>
    <t>Modernizácia primárneho dátového centra NBS</t>
  </si>
  <si>
    <t>Miesto:</t>
  </si>
  <si>
    <t>Imricha Karvaša 1, 813 25 Bratislava</t>
  </si>
  <si>
    <t>Dátum:</t>
  </si>
  <si>
    <t>Objednávateľ:</t>
  </si>
  <si>
    <t>Národná banka Slovenska</t>
  </si>
  <si>
    <t>Projektant:</t>
  </si>
  <si>
    <t>Zhotoviteľ:</t>
  </si>
  <si>
    <t>Spracovateľ:</t>
  </si>
  <si>
    <t>Kód dielu - Popis</t>
  </si>
  <si>
    <t>Cena celkom [EUR]</t>
  </si>
  <si>
    <t>1) Náklady z rozpočtu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</si>
  <si>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</si>
  <si>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</si>
  <si>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</si>
  <si>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</si>
  <si>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</si>
  <si>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</si>
  <si>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</si>
  <si>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767 - Konštrukcie doplnkové kovové</t>
  </si>
  <si>
    <t xml:space="preserve">    777 - Podlahy syntetické</t>
  </si>
  <si>
    <t xml:space="preserve">    783 - Dokončovacie práce - nátery</t>
  </si>
  <si>
    <t>2) Ostatné náklady</t>
  </si>
  <si>
    <t>Celkové náklady za stavbu 1) + 2)</t>
  </si>
  <si>
    <t>ROZPOČET</t>
  </si>
  <si>
    <t>PČ</t>
  </si>
  <si>
    <t>Typ</t>
  </si>
  <si>
    <t>Kód</t>
  </si>
  <si>
    <t>MJ</t>
  </si>
  <si>
    <t>Množstvo</t>
  </si>
  <si>
    <t>J.cena [EUR]</t>
  </si>
  <si>
    <t>Náklady z rozpočtu</t>
  </si>
  <si>
    <t>D</t>
  </si>
  <si>
    <t>HSV</t>
  </si>
  <si>
    <t>Práce a dodávky HSV</t>
  </si>
  <si>
    <t>3</t>
  </si>
  <si>
    <t>Zvislé a kompletné konštrukcie</t>
  </si>
  <si>
    <t>1</t>
  </si>
  <si>
    <t>K</t>
  </si>
  <si>
    <t>340238211.1</t>
  </si>
  <si>
    <t>Zamurovanie otvoru pod dverami v podlahe, hr. 125 mm, pož. odolnosť 120A</t>
  </si>
  <si>
    <t>m2</t>
  </si>
  <si>
    <t>VV</t>
  </si>
  <si>
    <t/>
  </si>
  <si>
    <t>1,07*0,9</t>
  </si>
  <si>
    <t>Súčet</t>
  </si>
  <si>
    <t>6</t>
  </si>
  <si>
    <t>Úpravy povrchov, podlahy, osadenie</t>
  </si>
  <si>
    <t>2</t>
  </si>
  <si>
    <t>612465116</t>
  </si>
  <si>
    <t>Príprava vnútorného podkladu stien BAUMIT, Univerzálny základ (Baumit UniPrimer)</t>
  </si>
  <si>
    <t>612465127</t>
  </si>
  <si>
    <t>Vnútorná omietka stien a stropov, sadrová, ručné miešanie a nanášanie, hr. 10 mm</t>
  </si>
  <si>
    <t>4</t>
  </si>
  <si>
    <t>620991111</t>
  </si>
  <si>
    <t>Vyčistenie priestoru po búracích prácach</t>
  </si>
  <si>
    <t>kpl</t>
  </si>
  <si>
    <t>5</t>
  </si>
  <si>
    <t>632451670</t>
  </si>
  <si>
    <t>Vyspravenie betonových podláh rýchlotuhnúcim polymerom hr. 5 mm</t>
  </si>
  <si>
    <t>642.112233</t>
  </si>
  <si>
    <t>Vysprávky okolo dverí - tmelenie</t>
  </si>
  <si>
    <t>ks</t>
  </si>
  <si>
    <t>7</t>
  </si>
  <si>
    <t>642D1</t>
  </si>
  <si>
    <t>Dvere plné dvojkrídlové rozmer 1600/2100 (symetrické delenie krídel 800+800) RC3 konštrukcia D1 vrátane zárubne, požiarna odolnosť EI60 podľa ENV 1634, dymotesné prevedenie podľa ENV 1634-3, bezpečnostné prevedenie triedy 3, padací tesný prah, pop. viď PD</t>
  </si>
  <si>
    <t>8</t>
  </si>
  <si>
    <t>642D2</t>
  </si>
  <si>
    <t>Dvere plné tesné jednokrídlové rozmer 1100/2250 RC3 konštrukcia D1 vrátane zárubne,  dymotesné prevedenie podľa ENV 1634-3, bezpečnostné prevedenie triedy 3,nerezový prah, presný popis viď PD</t>
  </si>
  <si>
    <t>9</t>
  </si>
  <si>
    <t>Ostatné konštrukcie a práce-búranie</t>
  </si>
  <si>
    <t>941955004</t>
  </si>
  <si>
    <t>Lešenie ľahké pracovné pomocné s výškou lešeňovej podlahy nad 2,50 do 3,5 m</t>
  </si>
  <si>
    <t>10</t>
  </si>
  <si>
    <t>968072455</t>
  </si>
  <si>
    <t>Vybúranie kovových dverových zárubní plochy do 2 m2 vrátane krídla,  -0,07600t</t>
  </si>
  <si>
    <t>0,9*2,1</t>
  </si>
  <si>
    <t>11</t>
  </si>
  <si>
    <t>968072456</t>
  </si>
  <si>
    <t>Vybúranie kovových dverových zárubní plochy nad 2 m2,  -0,06300t</t>
  </si>
  <si>
    <t>1,6*2,1</t>
  </si>
  <si>
    <t>1,1*2,25*4</t>
  </si>
  <si>
    <t>12</t>
  </si>
  <si>
    <t>971052631</t>
  </si>
  <si>
    <t>Vybúranie otvorov priečkach a stenách plochy do 4 m2, hr.do 150 mm,  -0,36500t</t>
  </si>
  <si>
    <t>14</t>
  </si>
  <si>
    <t>971055008</t>
  </si>
  <si>
    <t>Rezanie konštrukcií zo železobetónu hr.panelu 150 mm stenovou pílou -0,01800t - vybúranie otvorov do stien</t>
  </si>
  <si>
    <t>m</t>
  </si>
  <si>
    <t>1,74*5+2,24*5</t>
  </si>
  <si>
    <t>0,3*5+0,2*5</t>
  </si>
  <si>
    <t>15</t>
  </si>
  <si>
    <t>973011141.1</t>
  </si>
  <si>
    <t>Zabezpečenie bezpašnosti a zamedzenie rizika zatečenia</t>
  </si>
  <si>
    <t>16</t>
  </si>
  <si>
    <t>979011111</t>
  </si>
  <si>
    <t>Zvislá doprava sutiny a vybúraných hmôt za prvé podlažie nad alebo pod základným podlažím</t>
  </si>
  <si>
    <t>t</t>
  </si>
  <si>
    <t>17</t>
  </si>
  <si>
    <t>979011121</t>
  </si>
  <si>
    <t>Zvislá doprava sutiny a vybúraných hmôt za každé ďalšie podlažie</t>
  </si>
  <si>
    <t>18</t>
  </si>
  <si>
    <t>979082111</t>
  </si>
  <si>
    <t>Vnútrostavenisková doprava sutiny a vybúraných hmôt do 10 m</t>
  </si>
  <si>
    <t>19</t>
  </si>
  <si>
    <t>979082121</t>
  </si>
  <si>
    <t>Vnútrostavenisková doprava sutiny a vybúraných hmôt za každých ďalších 5 m</t>
  </si>
  <si>
    <t>20</t>
  </si>
  <si>
    <t>979089012</t>
  </si>
  <si>
    <t>Poplatok za skladovanie - betón, tehly, dlaždice (17 01 ), ostatné</t>
  </si>
  <si>
    <t>13</t>
  </si>
  <si>
    <t>Pol1</t>
  </si>
  <si>
    <t>Uhlíková lamela šírky 70mm, dĺžky 2740mm (osadená obojstranne nad rezanými otvormi) vrátane prípravy povrchu, lepenia a následného vyspravenia</t>
  </si>
  <si>
    <t>99</t>
  </si>
  <si>
    <t>Presun hmôt HSV</t>
  </si>
  <si>
    <t>21</t>
  </si>
  <si>
    <t>998011003</t>
  </si>
  <si>
    <t>Presun hmôt pre budovy (801, 803, 812), zvislá konštr. z tehál, tvárnic, z kovu výšky do 24 m</t>
  </si>
  <si>
    <t>22</t>
  </si>
  <si>
    <t>999281111</t>
  </si>
  <si>
    <t>Presun hmôt pre opravy a údržbu objektov vrátane vonkajších plášťov výšky do 25 m</t>
  </si>
  <si>
    <t>PSV</t>
  </si>
  <si>
    <t>Práce a dodávky PSV</t>
  </si>
  <si>
    <t>763</t>
  </si>
  <si>
    <t>Konštrukcie - drevostavby</t>
  </si>
  <si>
    <t>23</t>
  </si>
  <si>
    <t>763116811</t>
  </si>
  <si>
    <t>Bezpečnostná priečka EI 90 RC3 hr. 125 mm dvojito opláštená doskami 12.5 mm, s tep. Izoláciou</t>
  </si>
  <si>
    <t>24</t>
  </si>
  <si>
    <t>763126696</t>
  </si>
  <si>
    <t>Bezpečnostná predsadená stena RC3 hr. 100 mm dvojito opláštená doskami 12.5 mm, s tep. Izoláciou, spriahnutá konštrukcia, R-CD</t>
  </si>
  <si>
    <t>25</t>
  </si>
  <si>
    <t>763139531</t>
  </si>
  <si>
    <t>Demontáž sadrokartónového podhľadu s jednovrstvou nosnou konštrukciou z oceľových profilov, kazety, -0,02106t</t>
  </si>
  <si>
    <t>26</t>
  </si>
  <si>
    <t>763170044</t>
  </si>
  <si>
    <t>Revízne dvierka vývesné 600x600 mm</t>
  </si>
  <si>
    <t>27</t>
  </si>
  <si>
    <t>998763403</t>
  </si>
  <si>
    <t>Presun hmôt pre sádrokartónové konštrukcie v stavbách(objektoch )výšky od 7 do 24 m</t>
  </si>
  <si>
    <t>%</t>
  </si>
  <si>
    <t>767</t>
  </si>
  <si>
    <t>Konštrukcie doplnkové kovové</t>
  </si>
  <si>
    <t>28</t>
  </si>
  <si>
    <t>767112811</t>
  </si>
  <si>
    <t>Demontáž stien a priečok pre zasklených,  -0,03300t</t>
  </si>
  <si>
    <t>(9,581+8,903+8,189+5,129)*4,005</t>
  </si>
  <si>
    <t>29</t>
  </si>
  <si>
    <t>767590830</t>
  </si>
  <si>
    <t>Demontáž podlahových konštrukcií zdvojených podláh dosiek,  -0,02000t</t>
  </si>
  <si>
    <t>30</t>
  </si>
  <si>
    <t>767590840</t>
  </si>
  <si>
    <t>Demontáž podlahových konštrukcií zdvojených podláh nosného roštu,  -0,01000t</t>
  </si>
  <si>
    <t>31</t>
  </si>
  <si>
    <t>767591110</t>
  </si>
  <si>
    <t>Dodávka a montáž podlahových konštrukcií zdvojených podláh výšky 270, 900 a 1115 mm s nosným oceľovým roštom, nosnosť triedy 5A podľa STN EN 12825 - bodové zaťaženie 5kN, povrch MERO ELAST ref. podľa PD</t>
  </si>
  <si>
    <t>32</t>
  </si>
  <si>
    <t>767591110.1</t>
  </si>
  <si>
    <t>Dodávka a montáž vetracej platne s nosnosťou a povrchom podlahy MERO ELAST s otovrenosťou 24 % s reguláciou - presné množstvo sa určí podľa potreby objednávateľa</t>
  </si>
  <si>
    <t>33</t>
  </si>
  <si>
    <t>767591110.111</t>
  </si>
  <si>
    <t>Úprava SDK podhľadu po montáži priečky a predsteny</t>
  </si>
  <si>
    <t>34</t>
  </si>
  <si>
    <t>767591110.112</t>
  </si>
  <si>
    <t>Úprava zdvojenej podlahy po montáži priečky</t>
  </si>
  <si>
    <t>35</t>
  </si>
  <si>
    <t>767591110.2</t>
  </si>
  <si>
    <t>Dodávka a montáž obvodovej lišty z mäkkého PVC</t>
  </si>
  <si>
    <t>36</t>
  </si>
  <si>
    <t>767591110.3</t>
  </si>
  <si>
    <t>Dodávka regulačnej tyče</t>
  </si>
  <si>
    <t>37</t>
  </si>
  <si>
    <t>767591110.4</t>
  </si>
  <si>
    <t>Dodávka prísavok na demontáž podlahových kociek</t>
  </si>
  <si>
    <t>38</t>
  </si>
  <si>
    <t>998767203</t>
  </si>
  <si>
    <t>Presun hmôt pre kovové stavebné doplnkové konštrukcie v objektoch výšky nad 12 do 24 m</t>
  </si>
  <si>
    <t>777</t>
  </si>
  <si>
    <t>Podlahy syntetické</t>
  </si>
  <si>
    <t>39</t>
  </si>
  <si>
    <t>777610200</t>
  </si>
  <si>
    <t>Epoxidový uzatvárací náter Sikafloor 2540 W</t>
  </si>
  <si>
    <t>40</t>
  </si>
  <si>
    <t>777610200.1</t>
  </si>
  <si>
    <t>Vysávanie podkladu pred náterom</t>
  </si>
  <si>
    <t>783</t>
  </si>
  <si>
    <t>Dokončovacie práce - nátery</t>
  </si>
  <si>
    <t>41</t>
  </si>
  <si>
    <t>783814120</t>
  </si>
  <si>
    <t>Nátery betónových povrchov stien dvojnásobné, oteruvzdorný náter dvojnásobný, vrátane penetračného náteru, zakrytia podlahy, lešenia</t>
  </si>
  <si>
    <t>Výrobca</t>
  </si>
  <si>
    <t>PN</t>
  </si>
  <si>
    <t>Názov</t>
  </si>
  <si>
    <t>mj</t>
  </si>
  <si>
    <t>počet</t>
  </si>
  <si>
    <t>j cena EUR</t>
  </si>
  <si>
    <t>celkom</t>
  </si>
  <si>
    <t>Materiál</t>
  </si>
  <si>
    <t>Silnoprúdový el. rozvádzač R2 PS1  - doplnenie</t>
  </si>
  <si>
    <t>SCHN</t>
  </si>
  <si>
    <t>Poistka PNA 250A gG</t>
  </si>
  <si>
    <t>Silnoprúdový el. rozvádzač R2 PS2  - doplnenie</t>
  </si>
  <si>
    <t>Silnoprúdový el. rozvádzač R3.HS1B.1  - doplnenie</t>
  </si>
  <si>
    <t>LV516332</t>
  </si>
  <si>
    <t>Istič CVS160F TM125D 3P3D, 20kA</t>
  </si>
  <si>
    <t>Pomocný kontakt OF/SD/SDE/SDV</t>
  </si>
  <si>
    <t>A9F07116</t>
  </si>
  <si>
    <t>Istič 16C/1, 10kA</t>
  </si>
  <si>
    <t>A9A26924</t>
  </si>
  <si>
    <t>Pomocný kontakt ACTI9 IOF 240-415VAC 24-130VDC</t>
  </si>
  <si>
    <t>RM17TE00</t>
  </si>
  <si>
    <t>Relé RM17TE00</t>
  </si>
  <si>
    <t>A9N15656</t>
  </si>
  <si>
    <t>Poistkový odpínač  STI 3P  10.3X38 500V</t>
  </si>
  <si>
    <t>Poistka valcová PV10 - 6A gG</t>
  </si>
  <si>
    <t>Svorky, izolátory, spojovací materiál</t>
  </si>
  <si>
    <t>Silnoprúdový el. rozvádzač R3.HS1B.2  - doplnenie</t>
  </si>
  <si>
    <t>Silnoprúdový el. rozvádzač R3.MS2.1  - doplnenie</t>
  </si>
  <si>
    <t>Poistka PNA 224A gG</t>
  </si>
  <si>
    <t>Silnoprúdový el. rozvádzač R3.MS2.2  - doplnenie</t>
  </si>
  <si>
    <t>Silnoprúdový el. rozvádzač R3.MS3.1  - doplnenie</t>
  </si>
  <si>
    <t>Silnoprúdový el. rozvádzač R3.MS3.2  - doplnenie</t>
  </si>
  <si>
    <t>Silnoprúdový el. rozvádzač RTNC-MS</t>
  </si>
  <si>
    <t>Výzbroj podľa výkresu EL005</t>
  </si>
  <si>
    <t>Silnoprúdový el. rozvádzač RTNC-VS</t>
  </si>
  <si>
    <t>Výzbroj podľa výkresu EL006</t>
  </si>
  <si>
    <t>Silnoprúdový el. rozvádzač R2 PS1.1 - pole č.1 - doplnenie</t>
  </si>
  <si>
    <t>LV480801</t>
  </si>
  <si>
    <t>Poistkový odpínač ISFT160 3P svorky M8</t>
  </si>
  <si>
    <t>Poistka PNA000 32A Gg</t>
  </si>
  <si>
    <t>Silnoprúdový el. rozvádzač R2 PS2.1 - pole č.1 - doplnenie</t>
  </si>
  <si>
    <t>Rozvádzač prípojnícového systému RX1</t>
  </si>
  <si>
    <t>LEGR</t>
  </si>
  <si>
    <t>Skrinka 283x132x109mm, In=63A, TN-S</t>
  </si>
  <si>
    <t>A9F07132</t>
  </si>
  <si>
    <t>Istič ACTI9 IC60H 1P 32A C</t>
  </si>
  <si>
    <t>A9MEM1520</t>
  </si>
  <si>
    <t>Merač el. veličín ACTI9 POWER TAG 1P A9MEM1520</t>
  </si>
  <si>
    <t>Spojovací a izolačný materiál</t>
  </si>
  <si>
    <t>Rozvádzač prípojnícového systému RX2</t>
  </si>
  <si>
    <t>A9F07316</t>
  </si>
  <si>
    <t>Istič ACTI9 IC60H 3P 16A C</t>
  </si>
  <si>
    <t>A9MEM1540</t>
  </si>
  <si>
    <t>Merač el. veličín ACTI9 POWER TAG 3P A9MEM1540</t>
  </si>
  <si>
    <t>Prípojnicový systém</t>
  </si>
  <si>
    <t>MS 100A Al Priamy diel L=3m so 6 odbočkami IP40/55</t>
  </si>
  <si>
    <t>MS 100A Al Koncový napájací diel ľavý IP55</t>
  </si>
  <si>
    <t>MS 100A Al Koncový napájací diel pravý IP55</t>
  </si>
  <si>
    <t>MS Koncový kryt IP55</t>
  </si>
  <si>
    <t>MS Kryt pripájacieho miesta</t>
  </si>
  <si>
    <t>MS Kryt spoja</t>
  </si>
  <si>
    <t>MS 160/250/315/350A držiak</t>
  </si>
  <si>
    <t>Káble</t>
  </si>
  <si>
    <t>NKT</t>
  </si>
  <si>
    <t>BUSBAR+RPCx</t>
  </si>
  <si>
    <t>1-N2XH-J 5x 35</t>
  </si>
  <si>
    <t>RTNC</t>
  </si>
  <si>
    <t>1-N2XH-J 5x 10</t>
  </si>
  <si>
    <t>SVETLO</t>
  </si>
  <si>
    <t>N2XH-J 3x 1,5</t>
  </si>
  <si>
    <t>PS+SVETLO</t>
  </si>
  <si>
    <t>CHKE-V-J 3x 1,5</t>
  </si>
  <si>
    <t>ZÁSUVKY</t>
  </si>
  <si>
    <t>N2XH-J 3x 2,5</t>
  </si>
  <si>
    <t>CGSG-J 3x 6</t>
  </si>
  <si>
    <t>CGSG-J 5x 6</t>
  </si>
  <si>
    <t>Pripojovací materiál, oká skrutky</t>
  </si>
  <si>
    <t>Pásoviny, vodiče</t>
  </si>
  <si>
    <t>Medený zemniaci pás Cu 30x4mm</t>
  </si>
  <si>
    <t>Vodiče</t>
  </si>
  <si>
    <t>HELU</t>
  </si>
  <si>
    <t>Vodič H07Z-K 10 zeleno žltý</t>
  </si>
  <si>
    <t>Vodič H07Z-K 16 zeleno žltý</t>
  </si>
  <si>
    <t>Vodič H07Z-K 25 zeleno žltý</t>
  </si>
  <si>
    <t>Vodič H07Z-K 50 zeleno žltý</t>
  </si>
  <si>
    <t>Svorky, izolátory</t>
  </si>
  <si>
    <t>OBO</t>
  </si>
  <si>
    <t>Nerezová odbočovacia svorka SR 02 (M8) pás/pás, 256 A-DIN 30 V4A</t>
  </si>
  <si>
    <t>Pripojovacia svorka PS, EKL 25 M6</t>
  </si>
  <si>
    <t>Pripojovacia svorka SP1, EKL 25 M6</t>
  </si>
  <si>
    <t>Pásková uzemňovacia objímka PUO, 927 2</t>
  </si>
  <si>
    <t>Izolátor dvojitá podlaha - pás 30x4mm</t>
  </si>
  <si>
    <t>Svorka vyrovnania potenciálov 1809A</t>
  </si>
  <si>
    <t>Zásuvky</t>
  </si>
  <si>
    <t>Zásuvka 2P+PE, 250V/16A na omietku, biela</t>
  </si>
  <si>
    <t>Zásuvka 2P+PE, 250V/16A na omietku, sivá</t>
  </si>
  <si>
    <t>Zásuvka priama IEC 309, 2P+PE, 250V/32A, IP44</t>
  </si>
  <si>
    <t>Zásuvka priama IEC 309, 3P+N+PE, 400V/32A, IP44</t>
  </si>
  <si>
    <t>Vidlica priama IEC 309, 2P+PE, 250V/32A, IP44</t>
  </si>
  <si>
    <t>Vidlica priama IEC 309, 3P+N+PE, 400V/32A, IP44</t>
  </si>
  <si>
    <t>Svietidlá</t>
  </si>
  <si>
    <t>OMS</t>
  </si>
  <si>
    <t>PRESTIGE,1x43W,LED,ECG FIX,Tridonic,3pCON,6.300 lm,4000 K</t>
  </si>
  <si>
    <t>w/o accessories,Device Mount Cover,H019AC0056</t>
  </si>
  <si>
    <t>35W,FDH,through wiring 5x1,5mm,w/o accessories,housing RAL9003 prepaint.steel,basic pack,Prestige I,4851</t>
  </si>
  <si>
    <t>35W,FDH,through wiring 5x1,5mm,w/o accessories,housing RAL9003 prepaint.steel,basic pack,Prestige II,4851</t>
  </si>
  <si>
    <t>35W,FDH,through wiring 5x1,5mm,w/o accessories,housing RAL9003 prepaint.steel,basic pack,Prestige III,4851</t>
  </si>
  <si>
    <t>KZM-H019AC0073</t>
  </si>
  <si>
    <t>w/o accessories,Rope Suspension,H019AC0073</t>
  </si>
  <si>
    <t>w/o accessories,Mounting Rail End,H019AC0084</t>
  </si>
  <si>
    <t>w/o light source,w/o wiring,w/o electronic accessories,spojka MRCP 01,housing zinc coated,Prestige MRCP,1860,H019AA0203</t>
  </si>
  <si>
    <t>TDO V,1x44W,LED,ECG FIX,Tridonic,5pTB,6.500 lm,4000 K</t>
  </si>
  <si>
    <t>EMERGENCY 2982 2W, šipka vľavo</t>
  </si>
  <si>
    <t>EMERGENCY 2982 2W, šipka vpravo</t>
  </si>
  <si>
    <t>EMERGENCY 2982 2W, šipka nadol</t>
  </si>
  <si>
    <t>Materiál pre výstavbu káblových trás</t>
  </si>
  <si>
    <t>Stredový záves š=50 so závitovou tyčou M8 zostavený</t>
  </si>
  <si>
    <t>Perforovaný kovový žľab 50/50 LTS 50, pozink. Oceľ 1,5mm, 1,5kN/m</t>
  </si>
  <si>
    <t>Veko 50 so západkami, pozink. Oceľ 1,0mm, 1,5kN/m</t>
  </si>
  <si>
    <t>T-diel LTS 50, pozink. Oceľ 1,0mm, 1,5kN/m</t>
  </si>
  <si>
    <t>Oblúk 90° pre LTS 50, pozink. Oceľ 1,0mm, 1,5kN/m</t>
  </si>
  <si>
    <t xml:space="preserve">Oblúk 90° 110/300,  pozink. Oceľ 1,0mm, 1,5kN/m, </t>
  </si>
  <si>
    <t xml:space="preserve">Oblúk 90° 60/200, pozink. Oceľ 1,0mm, 1,5kN/m, </t>
  </si>
  <si>
    <t>Veko oblúku 90° 300</t>
  </si>
  <si>
    <t>Veko oblúku 90° 200</t>
  </si>
  <si>
    <t>Odbočný diel 110/300</t>
  </si>
  <si>
    <t>Odbočný diel 60/300</t>
  </si>
  <si>
    <t>Veko odbočného dielu 300</t>
  </si>
  <si>
    <t xml:space="preserve">Perforovaný kovový žľab 60/100, pozink. Oceľ 1,0mm, 1,5kN/m, </t>
  </si>
  <si>
    <t xml:space="preserve">Perforovaný kovový žľab 60/200, pozink. Oceľ 1,0mm, 1,5kN/m, </t>
  </si>
  <si>
    <t xml:space="preserve">Perforovaný kovový žľab 110/300, pozink. Oceľ 1,0mm, 1,5kN/m, </t>
  </si>
  <si>
    <t xml:space="preserve">Perforované kovové veko š=100mm, pozink. Oceľ 1,0mm, 1,5kN/m, </t>
  </si>
  <si>
    <t xml:space="preserve">Perforované kovové veko š=200mm, pozink. Oceľ 1,0mm, 1,5kN/m, </t>
  </si>
  <si>
    <t xml:space="preserve">Perforované kovové veko š=300mm, pozink. Oceľ 1,0mm, 1,5kN/m, </t>
  </si>
  <si>
    <t>Prepážka kovová 60</t>
  </si>
  <si>
    <t>Prepážka kovová 110</t>
  </si>
  <si>
    <t>Rohová spojka 60</t>
  </si>
  <si>
    <t>Rohová spojka 110</t>
  </si>
  <si>
    <t>Chránič hrán pre plechy 10m</t>
  </si>
  <si>
    <t>Montážna sada spojovacieho materiálu</t>
  </si>
  <si>
    <t xml:space="preserve">Káblový stúpací rebrík 45/200, pozink. Oceľ 1,5mm, 1,5kN/m, </t>
  </si>
  <si>
    <t>Príchytka dištančná oceľová ASL 10-12</t>
  </si>
  <si>
    <t>Príchytka dištančná oceľová ASL 36-44</t>
  </si>
  <si>
    <t>Výložník 15/11, l=110mm,  F=1,5kN</t>
  </si>
  <si>
    <t>Výložník 30/21, l=210mm,  F=3,0kN</t>
  </si>
  <si>
    <t>Výložník 30/31, l=310mm,  F=3,0kN</t>
  </si>
  <si>
    <t>Výložník 30/51, l=510mm,  F=3,0kN</t>
  </si>
  <si>
    <t xml:space="preserve">Pätka pre záves/konzolu U5, pozink. Oceľ, </t>
  </si>
  <si>
    <t xml:space="preserve">Profil oceľový pozinkovaný, U5 l=3m, </t>
  </si>
  <si>
    <t>Ochranný kryt na záves US5</t>
  </si>
  <si>
    <t>Protipožiarna skrutková kotva</t>
  </si>
  <si>
    <t>Príchytka strmeňová 28-34</t>
  </si>
  <si>
    <t>Príchytka strmeňová 8-12</t>
  </si>
  <si>
    <t>Závitová tyč</t>
  </si>
  <si>
    <t>Natĺkacia kotva ES</t>
  </si>
  <si>
    <t>Podložka veľká</t>
  </si>
  <si>
    <t>Šesťhranná matica</t>
  </si>
  <si>
    <t>Rúrka pevná HFIRM 32</t>
  </si>
  <si>
    <t>Rúrka ohybná HFXP 32</t>
  </si>
  <si>
    <t>Wago svorka 3-násobná</t>
  </si>
  <si>
    <t>Odbočná škatuľa povrchová</t>
  </si>
  <si>
    <t>Spojovací a kotviaci materiál žľabového systému</t>
  </si>
  <si>
    <t>Drobný inštalačný a technologický materiál</t>
  </si>
  <si>
    <t>Protipožiarne upchávky a káblové prestupy (Hilti)</t>
  </si>
  <si>
    <t>Protipožiarny náter 6kg, EN 1366-1,3,4</t>
  </si>
  <si>
    <t>Protipožiarny tmel, kartuša 310ml, EN 1366-1,3,4</t>
  </si>
  <si>
    <t>Minerálna nehorľavá plsť hrúbka 50mm, 140kg/m3</t>
  </si>
  <si>
    <t>Protipožiarny identifikačný štítok</t>
  </si>
  <si>
    <t>Materiál spolu</t>
  </si>
  <si>
    <t>Montážne práce</t>
  </si>
  <si>
    <t>Montáž trás</t>
  </si>
  <si>
    <t>Stredový záves š=100 so závitovou tyčou zostavený</t>
  </si>
  <si>
    <t>Perforovaný kovový žľab 50/50 LTS 50</t>
  </si>
  <si>
    <t>Perforovaný kovový žľab 60/100</t>
  </si>
  <si>
    <t>Perforovaný kovový žľab 60/200</t>
  </si>
  <si>
    <t>Perforovaný kovový žľab 100/300</t>
  </si>
  <si>
    <t>Tvarový diel 60/200</t>
  </si>
  <si>
    <t>Tvarový diel 60/300</t>
  </si>
  <si>
    <t>Prepážka</t>
  </si>
  <si>
    <t>Rúrka ohybná 32</t>
  </si>
  <si>
    <t>Rúrka pevná 32</t>
  </si>
  <si>
    <t>Káblový stúpací rebrík 45/200</t>
  </si>
  <si>
    <t xml:space="preserve">Rezanie a montáž profilu US 5 </t>
  </si>
  <si>
    <t>Výložník</t>
  </si>
  <si>
    <t>Dištančná príchytka</t>
  </si>
  <si>
    <t>Zostavenie konzoly - päta+profil</t>
  </si>
  <si>
    <t>Montážna plošina</t>
  </si>
  <si>
    <t>Prenájom montážnej plošiny do výšky 5m</t>
  </si>
  <si>
    <t>dni</t>
  </si>
  <si>
    <t>Montáž zbernicového systému</t>
  </si>
  <si>
    <t>Rozvádzač prípojnícového systému RX</t>
  </si>
  <si>
    <t>MS 100A Al Priamy diel L=3m so 6 odbočkami IP52</t>
  </si>
  <si>
    <t>Upevnenie na stenu/strop/podlahu</t>
  </si>
  <si>
    <t>Svietidlo, lištový systém</t>
  </si>
  <si>
    <t>Zásuvka 250V/16A, 2P+PE, 2x(2P+PE)</t>
  </si>
  <si>
    <t>Izolátor dvojitá podlaha</t>
  </si>
  <si>
    <t>Silový rozvádzač</t>
  </si>
  <si>
    <t>Doplnenie výkonového ističa 160A do rozvádzača</t>
  </si>
  <si>
    <t>Doplnenie modulárneho ističa do rozvádzača</t>
  </si>
  <si>
    <t>Doplnenie fázového relé do rozvádzača</t>
  </si>
  <si>
    <t>Doplnenie poistkového odpínača/ističa 32/3 do rozvádzača</t>
  </si>
  <si>
    <t>Doplnenie poistkového odpínača FH000 do rozvádzača</t>
  </si>
  <si>
    <t>Doplnenie poistky PNA000 do rozvádzača</t>
  </si>
  <si>
    <t>Montáž zostaveného rozvádzača RTNC</t>
  </si>
  <si>
    <t>Uloženie silnoprúdového kábla/vodiča voľne</t>
  </si>
  <si>
    <t>PS</t>
  </si>
  <si>
    <t>CGSG 3x 6</t>
  </si>
  <si>
    <t>CGSG 5x 6</t>
  </si>
  <si>
    <t>Uloženie silnoprúdového kábla pevne</t>
  </si>
  <si>
    <t>Ukončenie a označenie silového kábla/vodiča v rozvádzači</t>
  </si>
  <si>
    <t>Ukončenie a označenie silového kábla/vodiča v prístroji</t>
  </si>
  <si>
    <t>3x1,5 v svietidle</t>
  </si>
  <si>
    <t>3x1,5 v odbočnej škatuli</t>
  </si>
  <si>
    <t>5x1,5 v odbočnej škatuli</t>
  </si>
  <si>
    <t>3x 2,5 v zásuvke 250V/16A</t>
  </si>
  <si>
    <t>3x 6 v zásuvke 250V/32A</t>
  </si>
  <si>
    <t>5x 6 v zásuvke 400V/32A</t>
  </si>
  <si>
    <t>5x 35 v napájacej skrini prípojnicového systému</t>
  </si>
  <si>
    <t>Cu 30x4mm v svorke SR 02</t>
  </si>
  <si>
    <t>Vodič H07Z-K 10 zeleno žltý v svorke PS</t>
  </si>
  <si>
    <t>Vodič H07Z-K 10 zeleno žltý v svorke PUO/SP1</t>
  </si>
  <si>
    <t>Vodič H07Z-K 16 zeleno žltý v svorke PS</t>
  </si>
  <si>
    <t>Vodič H07Z-K 16 zeleno žltý v svorke PUO/SP1</t>
  </si>
  <si>
    <t>Vodič H07Z-K 16 zeleno žltý v svorke 1809A</t>
  </si>
  <si>
    <t>Vodič H07Z-K 25 zeleno žltý v svorke SP1</t>
  </si>
  <si>
    <t>Vodič H07Z-K 25 zeleno žltý v svorke PUO</t>
  </si>
  <si>
    <t>Zhotovenie káblového štítku</t>
  </si>
  <si>
    <t>Zhotovenie štítku na silovú zásuvku</t>
  </si>
  <si>
    <t>Prierazy</t>
  </si>
  <si>
    <t>Betón, do priemeru 40mm do hrúbky 450mm</t>
  </si>
  <si>
    <t>Tehla, otvor 400x 200mm do hrúbky 450mm</t>
  </si>
  <si>
    <t>Tehla, otvor 400x 300mm do hrúbky 450mm</t>
  </si>
  <si>
    <t>Tehla, otvor 500x 500mm do hrúbky 450mm</t>
  </si>
  <si>
    <t>Drevo + plech, otvor 400x250x50mm (dvojitá podlaha)</t>
  </si>
  <si>
    <t>Úpravy</t>
  </si>
  <si>
    <t>Utesnenie prierazu do priemeru 40mm, proti šíreniu požiaru</t>
  </si>
  <si>
    <t>Utesnenie prierazu nad priemer 40mm, proti šíreniu požiaru</t>
  </si>
  <si>
    <t>Pomocné práce</t>
  </si>
  <si>
    <t>Upratovanie</t>
  </si>
  <si>
    <t>hod</t>
  </si>
  <si>
    <t>Demontáž a úprava</t>
  </si>
  <si>
    <t>Úprava rozvádzača R3.HS1B.1</t>
  </si>
  <si>
    <t>Úprava rozvádzača R3.HS1B.2</t>
  </si>
  <si>
    <t>Úprava rozvádzača R3.MS2.1</t>
  </si>
  <si>
    <t>Úprava rozvádzača R3.MS2.2</t>
  </si>
  <si>
    <t>Úprava rozvádzača R3.MS3.1</t>
  </si>
  <si>
    <t>Úprava rozvádzača R3.MS3.2</t>
  </si>
  <si>
    <t>Demontáž rozvádzača R3.HS1A.1</t>
  </si>
  <si>
    <t>Demontáž rozvádzača R3.HS1A.2</t>
  </si>
  <si>
    <t>Demontáž rozvádzača R3.MS1.1</t>
  </si>
  <si>
    <t>Demontáž rozvádzača R3.MS1.2</t>
  </si>
  <si>
    <t>Demontáž rozvádzača R3.MS4.1</t>
  </si>
  <si>
    <t>Demontáž rozvádzača R3.MS4.2</t>
  </si>
  <si>
    <t>Kábel CYKY-J 3x 4</t>
  </si>
  <si>
    <t>Kábel CYKY-J 5x 10</t>
  </si>
  <si>
    <t>Kábel CYKY-J 5x 25</t>
  </si>
  <si>
    <t>Zostava 5C-CYKY4Dx120+YY70Z/Z</t>
  </si>
  <si>
    <t>Zostava 5C-CYKY4Dx240+YY1200Z/Z</t>
  </si>
  <si>
    <t>Zásuvka 400V/32A, 4P+PE</t>
  </si>
  <si>
    <t>Demontáž svietidla bez opätovného použitia</t>
  </si>
  <si>
    <t>Demontáž svietidla s opätovným použitím</t>
  </si>
  <si>
    <t>Svietidlo</t>
  </si>
  <si>
    <t>Demontáže, odvoz a likvidácia</t>
  </si>
  <si>
    <t>Overenie parametrov inštalácie</t>
  </si>
  <si>
    <t>Revízia inštalácie a vypracovanie správy</t>
  </si>
  <si>
    <t>Vývod 1+N+PE</t>
  </si>
  <si>
    <t>Vývod 3+N+PE</t>
  </si>
  <si>
    <t>Doprava</t>
  </si>
  <si>
    <t>Dopravné náklady</t>
  </si>
  <si>
    <t>Ostatné práce</t>
  </si>
  <si>
    <t>Zriadenie napájania dočasných pozícií relokovaných IT rozvádzačov na IT sále AB (VS) - materiál, montáž + demontáž</t>
  </si>
  <si>
    <t>Demontáž pôvodnej elektroinštalácie</t>
  </si>
  <si>
    <t>Inžinierska činnosť</t>
  </si>
  <si>
    <t>Koordinácia s dotknutými profesiami, príprava podkladov pre spracovanie projektu skutočného stavu</t>
  </si>
  <si>
    <t>Montážne práce spolu</t>
  </si>
  <si>
    <t>MATERIÁL A MONTÁŽNE PRÁCE SPOLU bez DPH</t>
  </si>
  <si>
    <t>Komponenty kabelážneho systému</t>
  </si>
  <si>
    <t xml:space="preserve">Optický kábel 12-vláknový 9/125µm (OS2), LSOH, I-B(ZN)BH JF, B2CA/s1a/d0/a1 </t>
  </si>
  <si>
    <t>SMAP G2 Splice Panel 19" for 12 x MU duplex APC, OS2,1U, Factory preassembled, 1/4 Red FP +1/4 Blue  FP</t>
  </si>
  <si>
    <t>Modulárny Patch panel 19" pre 24 x MUAPC duplex adaptér, kazeta + 48x pigtail, MUAPC duplex konektor, OS2,1U</t>
  </si>
  <si>
    <t>Optický prepojovací kábel 2x 9/125µm (OS2), LSOH, LCPCD Kompakt &gt;&gt;MUAPCD Kompakt, OS2, 2m</t>
  </si>
  <si>
    <t>Komponenty kabelážneho systému (trieda EA)</t>
  </si>
  <si>
    <t>Kábel Cat 7, S/FTP, LSOH, B2ca - s1, d1, a1</t>
  </si>
  <si>
    <t>Patch Cable S/FTP 4P cat.6A - 1m, LSFROH</t>
  </si>
  <si>
    <t>Patch Cable S/FTP 4P Cat.6A - 1.5m, LSFROH</t>
  </si>
  <si>
    <t>Patch Cable S/FTP 4P Cat.6A - 2m, LSFROH</t>
  </si>
  <si>
    <t>Patch Cable S/FTP 4P Cat.6A - 3m, LSFROH</t>
  </si>
  <si>
    <t>1U Panel SMAP G2</t>
  </si>
  <si>
    <t>1U Patchcord Guide</t>
  </si>
  <si>
    <t>RJ45 / 6K C6A</t>
  </si>
  <si>
    <t>Zásuvka 1xRJ45/s, Cat. 6A, povrchová</t>
  </si>
  <si>
    <t>Zásuvka 2xRJ45/s, Cat. 6A, povrchová</t>
  </si>
  <si>
    <t>RJ45 Keystone Cat. 6A ISO/IEC Shielded, AWG 24-22</t>
  </si>
  <si>
    <t>Káble a vodiče</t>
  </si>
  <si>
    <t>Telefónia</t>
  </si>
  <si>
    <t>LINKEO TELEFÓNNY PANEL 19" 50XRJ45 110</t>
  </si>
  <si>
    <t>Kábel SHKFH-R 50x 2x 0,5</t>
  </si>
  <si>
    <t>Rozvádzače</t>
  </si>
  <si>
    <t>RACK 42U 600x800, predné dvere delené pefrorované, 1500 kg
* zadná stena plech
* 2x kálový žľab, 300mm x 42U, biela RAL 9003
* 10x 19“dvojdielny organizátor 1U pre vedenie patch káblov, kapacita 50 káblov priemeru 7mm , RAL 7014
* 2x polica hĺbky 350mm so 4-bodovým uchytením
* 1x rukovať s čítačkou kariet (master) s vysokou frekvenciou 13,56 MHz RFID, RJ45, PACS Seos,  napájanie a ovládanie z iPDU, kompatibilné so softvérom pre centralizovanú správu 
* 2x Senzor otvorenia/zatvorenia dverí
* 2x koncová bočnica</t>
  </si>
  <si>
    <t>RACK 42U 600x600, predné dvere delené pefrorované, 1500 kg
* zadná stena plech
* 2x kálový žľab, 300mm x 42U, biela RAL 9003
* 10x 19“dvojdielny organizátor 1U pre vedenie patch káblov, kapacita 50 káblov priemeru 7mm , RAL 7014
* 2x polica hĺbky 350mm so 4-bodovým uchytením
* 1x rukovať s čítačkou kariet (master) s vysokou frekvenciou 13,56 MHz RFID, RJ45, PACS Seos,  napájanie a ovládanie z iPDU, kompatibilné so softvérom pre centralizovanú správu 
* 2x Senzor otvorenia/zatvorenia dverí
* 2x koncová bočnica</t>
  </si>
  <si>
    <t>Inteligentný mini-senzor RJ45 1x teplota</t>
  </si>
  <si>
    <t>Káblový kanál 300x100mmx2000mm (žltý)</t>
  </si>
  <si>
    <t>Káblový kanál 300x100mmx2000mm s vekom  (žltý)</t>
  </si>
  <si>
    <t>Spojka kanála 300</t>
  </si>
  <si>
    <t>Horizontálny uhol 90°</t>
  </si>
  <si>
    <t>Horizontálny T-kus 300</t>
  </si>
  <si>
    <t>Horizontálny krížový diel 300</t>
  </si>
  <si>
    <t>Vertikálny uhol nadol 90°, 300</t>
  </si>
  <si>
    <t>Montážna sada pre šírku žľabu 300mm</t>
  </si>
  <si>
    <t>Vertikálne káblové vústenie 100x100mm</t>
  </si>
  <si>
    <t>Káblový kanál 220x100mmx2000mm s vekom  (žltý)</t>
  </si>
  <si>
    <t>Spojka kanála 220x100mm</t>
  </si>
  <si>
    <t>Vertikálny uhol nadol 90° s vekom</t>
  </si>
  <si>
    <t>Montážna sada pre šírku žľabu 220mm</t>
  </si>
  <si>
    <t xml:space="preserve">Mrežový žľab 35/100, F=1,5kN/m, </t>
  </si>
  <si>
    <t xml:space="preserve">Mrežový žľab 55/100, F=1,5kN/m, </t>
  </si>
  <si>
    <t xml:space="preserve">Mrežový žľab 55/200, F=1,5kN/m, </t>
  </si>
  <si>
    <t xml:space="preserve">Mrežový žľab 105/300, F=1,5kN/m, </t>
  </si>
  <si>
    <t xml:space="preserve">Mrežový žľab 105/400, F=1,5kN/m, </t>
  </si>
  <si>
    <t>Káblové vyústenie mrežového žľabu, pozink oceľ 1,0mm</t>
  </si>
  <si>
    <t xml:space="preserve">Mrežový horizontálny uhol 90° 55/100, F=1,5kN/m, </t>
  </si>
  <si>
    <t xml:space="preserve">Mrežový horizontálny uhol 90° 105/400, F=1,5kN/m, </t>
  </si>
  <si>
    <t xml:space="preserve">Profil oceľový pozinkovaný, U3 l=2m, </t>
  </si>
  <si>
    <t xml:space="preserve">Pätka pre záves/konzolu U3, pozink. Oceľ, </t>
  </si>
  <si>
    <t>Kryt konzoly U3</t>
  </si>
  <si>
    <t>Nástenný/závesový výložník l=110mm, F=1,5kN</t>
  </si>
  <si>
    <t>Nástenný/závesový výložník l=210mm, F=3,0kN</t>
  </si>
  <si>
    <t>Nástenný/závesový výložník l=410mm, F=3,0kN</t>
  </si>
  <si>
    <t>Chránič plechových hrán 10m</t>
  </si>
  <si>
    <t>Spojovací materiál žľabového systému</t>
  </si>
  <si>
    <t>Kotviaci materiál žľabového systému</t>
  </si>
  <si>
    <t xml:space="preserve">Perforovaný kovový žľab 110/300, pozink. Oceľ 1,5mm, 1,5kN/m, </t>
  </si>
  <si>
    <t xml:space="preserve">Perforovaný kovový žľab 110/400, pozink. Oceľ 1,5mm, 1,5kN/m, </t>
  </si>
  <si>
    <t xml:space="preserve">Perforované kovové veko š=300mm, pozink. Oceľ 1,5mm, 1,5kN/m, </t>
  </si>
  <si>
    <t xml:space="preserve">Perforované kovové veko š=400mm, pozink. Oceľ 1,5mm, 1,5kN/m, </t>
  </si>
  <si>
    <t xml:space="preserve">Oblúk 90° 110/400, pozink. Oceľ 1,0mm, 1,5kN/m, </t>
  </si>
  <si>
    <t>Veko oblúku 90° 400</t>
  </si>
  <si>
    <t xml:space="preserve">Káblový rebrík WKL1140, 110/400, pozink. Oceľ 1,5mm, 1,5kN/m, </t>
  </si>
  <si>
    <t xml:space="preserve">Vertikálny oblúk 90° 110/400, pozink. Oceľ 1,0mm, 1,5kN/m, </t>
  </si>
  <si>
    <t xml:space="preserve">Oblúk 90° 110/300, pozink. Oceľ 1,0mm, 1,5kN/m, </t>
  </si>
  <si>
    <t xml:space="preserve">Káblový rebrík WKL1130, 110/300, pozink. Oceľ 1,5mm, 1,5kN/m, </t>
  </si>
  <si>
    <t xml:space="preserve">Vertikálny oblúk 90° 110/300, pozink. Oceľ 1,0mm, 1,5kN/m, </t>
  </si>
  <si>
    <t>Spojka</t>
  </si>
  <si>
    <t>Svorníková kotva BZ</t>
  </si>
  <si>
    <t>Pozdĺžna spojka</t>
  </si>
  <si>
    <t>Rúrka ohybná HFXP 25</t>
  </si>
  <si>
    <t>Rúrka pevná HFIRM 25</t>
  </si>
  <si>
    <t>Príchytka rúrky 25</t>
  </si>
  <si>
    <t>Káblové oko príložkové 16mm2</t>
  </si>
  <si>
    <t>Farba biela (belosť Ba SO4 min. 92%) PRIMALEX PLUS, 7,5kg</t>
  </si>
  <si>
    <t>Protipožiarne upchávky a káblové prestupy</t>
  </si>
  <si>
    <t>Poznámka:</t>
  </si>
  <si>
    <t>trasy pre dátové rozvody sú z časti zdieľané s trasami silnoprúdových rozvodov a produkčnej LAN (PLAN)</t>
  </si>
  <si>
    <t>trasy od JTS do dátového centra sú na 3NP spoločné s trasami optickej kabeláže budovy</t>
  </si>
  <si>
    <t>dátové rozvádzače s prekrytím uličiek sú predmetom samostatnej špecifikácie</t>
  </si>
  <si>
    <t>Vzduchotechnika špecifikácia dodávok a prác</t>
  </si>
  <si>
    <t>Dodávka</t>
  </si>
  <si>
    <t>Montáž</t>
  </si>
  <si>
    <t>Dodávka + Montáž</t>
  </si>
  <si>
    <t>P.č.</t>
  </si>
  <si>
    <t>Názov - Rozmer</t>
  </si>
  <si>
    <t>mn.</t>
  </si>
  <si>
    <t>jed.</t>
  </si>
  <si>
    <t>j.c.</t>
  </si>
  <si>
    <t>Spolu</t>
  </si>
  <si>
    <t>1.1</t>
  </si>
  <si>
    <t>Protipožiarna klapka Systemair so servopohonom FDS-3G-EI90S-250x250-B230T-OF, Požiarna odolnosť 90minút</t>
  </si>
  <si>
    <t>Štvorhranná požiarna klapka s aktivačným mechanizmom so servopohonom Belimo (230V AC) s vratnou pružinou, s termoelektrickou poistkou 72°C a koncovými spínačmi so signalizáciou stavu polohy</t>
  </si>
  <si>
    <t>1.2</t>
  </si>
  <si>
    <t>Hliníková výustka Systemair do 4 hranného potrubia 1 radová s reguláciou NOVA-A-2-400x200-R1-UR</t>
  </si>
  <si>
    <t>1.3</t>
  </si>
  <si>
    <t>Protipožiarna klapka Systemair FDS-3G-EI90S-250x250-H2, Požiarna odolnosť 90minút</t>
  </si>
  <si>
    <t>Štvorhranná požiarna klapka s aktivačným mechanizmom H0 + indikáciou otvorenej a zatvorenej polohy spínačmi 230V AC</t>
  </si>
  <si>
    <t>1.4</t>
  </si>
  <si>
    <t>Protipožiarna klapka Systemair so servopohonom FDS-3G-EI90S-250x160-B230T, Požiarna odolnosť 90minút</t>
  </si>
  <si>
    <t>1.5</t>
  </si>
  <si>
    <t>Požiarna klapka viaclistová s aktivačným mechanizmom H0 + indikáciou otvorenej a zatvorenej polohy spínačmi 230V AC z oboch strán pozink. Sito</t>
  </si>
  <si>
    <t>1.6</t>
  </si>
  <si>
    <t>1.7</t>
  </si>
  <si>
    <t>Tesná uzatváracia klapka IMOS-RKT-200x200-S-P2</t>
  </si>
  <si>
    <t>Štvorhranná tesná klapka so servopohonom Belimo LF230S s vratnou pružinou, 230V a indikáciou otvorenej/ zatvorenej klapky</t>
  </si>
  <si>
    <t>1.8</t>
  </si>
  <si>
    <t>Protipožiarna klapka Systemair FDS-3G-EI90S-250x160-H2, Požiarna odolnosť 90minút</t>
  </si>
  <si>
    <t>1.9</t>
  </si>
  <si>
    <t>VZT potrubné tozvody</t>
  </si>
  <si>
    <t>4 Hranné VZT pozink. potrubie 250x250mm</t>
  </si>
  <si>
    <t>4 Hranné VZT pozink. potrubie 250x160mm</t>
  </si>
  <si>
    <t>4 Hranné VZT pozink. potrubie 900x630x3000mm, 50% tvarovky - zameranie a domer na stavbe</t>
  </si>
  <si>
    <t>VZT 4 hr. Prechod 250x250/400x200-300mm - atyp zameranie na stavbe</t>
  </si>
  <si>
    <t>VZT 4 hr. Prechod 200x200/160x160-100mm - atyp zameranie na stavbe</t>
  </si>
  <si>
    <t>VZT 4 hr. Prechod 200x200/200x180-100mm - atyp zameranie na stavbe</t>
  </si>
  <si>
    <t>4 Hranné VZT pozink.potrubie 400x600 atyp, 40% tvarovky, zameranie na stavbe</t>
  </si>
  <si>
    <t>VZT 4.hr. Prechod 700x600 - 685mm  atyp, zameranie na stavbe</t>
  </si>
  <si>
    <t>VZT 4 hr. Oblúk 600x600mm atyp, zameranie na stavbe</t>
  </si>
  <si>
    <t>VZT poznk, plech hr. 1mm na utesnenie otvoru v podlahe</t>
  </si>
  <si>
    <t>Kruhové VZT potrubie SPIRO d180mm, tvarovky 30%</t>
  </si>
  <si>
    <t xml:space="preserve">Kruhové VZT potrubie SPIRO d160mm, tvarovky 30% </t>
  </si>
  <si>
    <t>VZT prechod na kruhové potrubie 200x200/d160mm</t>
  </si>
  <si>
    <t>VZT ohybná izolovaná felexo hadica 180mm Termoflex MI180</t>
  </si>
  <si>
    <t>VZT ohybná izolovaná felexo hadica 80mm Termoflex MI082</t>
  </si>
  <si>
    <t xml:space="preserve">Ochranná mriežka 900x630mm pozink. </t>
  </si>
  <si>
    <t xml:space="preserve">Ochranná mriežka 250x250mm pozink. </t>
  </si>
  <si>
    <t xml:space="preserve">Ochranná mriežka 250x160mm pozink. </t>
  </si>
  <si>
    <t>Servisný otvor tesný do 4hR. VZT potrubia 200x100mm</t>
  </si>
  <si>
    <t>Tepelná izolácia VZT potrubia Hduct metal hr. 12mm</t>
  </si>
  <si>
    <t>Požiarna izolácia Rockwool s odolnosťou 90minút pre 4 hranné VZT potrubie Conlit Ductrock 90</t>
  </si>
  <si>
    <t>Požiarna izolácia Rockwool s odolnosťou 90minút pre 4 hranné VZT potrubie Conlit Ductrock 60</t>
  </si>
  <si>
    <t>Zameranie, demontážne práce, izolovanie potrubí</t>
  </si>
  <si>
    <t>Montážny, spojovací a tesniaci materiál</t>
  </si>
  <si>
    <t>Východisková revízia požiarnych klapiek</t>
  </si>
  <si>
    <t>Kontrola a testovanie funkcia systému</t>
  </si>
  <si>
    <t>Ostatné</t>
  </si>
  <si>
    <t>Presun materiálu v rámci stavby</t>
  </si>
  <si>
    <t>Dodávky a práce spolu bez DPH</t>
  </si>
  <si>
    <t>* Pred realizáciou a objednaním VZT komponentov je nutné skutočné 
zameranie rozmerov VZT potrubí a stavebných otvorov priamo na mieste</t>
  </si>
  <si>
    <t xml:space="preserve">Popis materiálu / služby </t>
  </si>
  <si>
    <t>Počet</t>
  </si>
  <si>
    <t>Merná j.</t>
  </si>
  <si>
    <t>Cena/   m. j.</t>
  </si>
  <si>
    <t>Cena spolu</t>
  </si>
  <si>
    <t>Vypnutie skupín PS 31, odpojenie spúšťačov všetkých ASHZ</t>
  </si>
  <si>
    <t>mj.</t>
  </si>
  <si>
    <t>km</t>
  </si>
  <si>
    <t>Práca s bremenom - nakládka/vykládka demont. materiálu SHZ</t>
  </si>
  <si>
    <t>Zapnutie skupín PS 31, zpojenie spúšťačov všetkých ASHZ</t>
  </si>
  <si>
    <t xml:space="preserve">Kábel JE - H (St) H 1 x 2 x 0,8 mm E 30 </t>
  </si>
  <si>
    <t>Kábel NH-X H- J 3C x 1,5 mm</t>
  </si>
  <si>
    <t>Žlab 50/125 mm pozinkovaný, perforovaný</t>
  </si>
  <si>
    <t xml:space="preserve">Príchytka pre žľab </t>
  </si>
  <si>
    <t>Konzola pozinkovaná</t>
  </si>
  <si>
    <t xml:space="preserve">Pomocný inštalačný materiál </t>
  </si>
  <si>
    <t xml:space="preserve">Riadiaca ústredňa SHZ / ESSER 8010/séria 04 </t>
  </si>
  <si>
    <t>Akumulátor 12V DC / 26 Ah</t>
  </si>
  <si>
    <t>Esserbus koppler alarmový</t>
  </si>
  <si>
    <t>Komponenty: - nové, - nepoužité.  Pôvod:  Nemecko  +  EU</t>
  </si>
  <si>
    <t>Tlaková nádoba 140 L, 25 bar, Ventil pre FM 200</t>
  </si>
  <si>
    <t>Talková nádoba 80 L, 25 bar, Ventil pre FM 200</t>
  </si>
  <si>
    <t>Kontaktný manometer 25 bar</t>
  </si>
  <si>
    <r>
      <t>Hadica DN 50, 90</t>
    </r>
    <r>
      <rPr>
        <sz val="11"/>
        <rFont val="Arial CE"/>
        <family val="2"/>
        <charset val="238"/>
      </rPr>
      <t>°</t>
    </r>
  </si>
  <si>
    <t xml:space="preserve">Spojovacie potrubie DN 80 1 x 3 prípoje,  dĺžka: 1560 mm </t>
  </si>
  <si>
    <t>Tryska typ CD DN 40 360°  XCrNi, 4 dierky</t>
  </si>
  <si>
    <t>Tryska typ CD DN 25 360°  XCrNi, 4 dierky</t>
  </si>
  <si>
    <t>Spúšťacie zariadenie SHZ elektrické</t>
  </si>
  <si>
    <t>Spúšťacie zariadenie SHZ manuálne</t>
  </si>
  <si>
    <t>Spúšťacie zariadenie SHZ pneumatické</t>
  </si>
  <si>
    <t>Šrob pre hadicu</t>
  </si>
  <si>
    <t xml:space="preserve">Hadica  DN 4  x 1000 VSN 200 </t>
  </si>
  <si>
    <t>Adaptér M12x1,5 G1/8 VSN 200</t>
  </si>
  <si>
    <t>Spätná klapka Typ MX-CR</t>
  </si>
  <si>
    <t>Bezpečnostné zariadenie chyby tlaku SFD DN 4</t>
  </si>
  <si>
    <t>Spojka GZR 06L/06 SCF</t>
  </si>
  <si>
    <t>Spojka EW 06LCF</t>
  </si>
  <si>
    <t>Pozinkovaná rúra DN 65</t>
  </si>
  <si>
    <t>Pozinkovaná rúra DN 50</t>
  </si>
  <si>
    <t>Pozinkovaná rúra DN 40</t>
  </si>
  <si>
    <t>Pozinkovaná rúra DN 32</t>
  </si>
  <si>
    <t>Pozinkovaná rúra DN 25</t>
  </si>
  <si>
    <t>Pozinkované koleno 90° / DN 65</t>
  </si>
  <si>
    <t>Pozinkované koleno 90° / DN 50</t>
  </si>
  <si>
    <t>Pozinkované koleno 90° / DN 40</t>
  </si>
  <si>
    <t>Pozinkované koleno 90° / DN 32</t>
  </si>
  <si>
    <t>Pozinkované koleno 90° / DN 25</t>
  </si>
  <si>
    <t>Pozinkovaný T kus / DN 65</t>
  </si>
  <si>
    <t>Pozinkovaný T kus / DN 50</t>
  </si>
  <si>
    <t>Pozinkovaný T kus / DN 40</t>
  </si>
  <si>
    <t>Pozinkovaný T kus / DN 32</t>
  </si>
  <si>
    <t>Pozinkovaný T kus / DN 25</t>
  </si>
  <si>
    <t>Konzola Sikla  50/400</t>
  </si>
  <si>
    <t>Výpočet SHZ - FM 200 / EN, ISO</t>
  </si>
  <si>
    <t>Objímka Sikla - DN 65</t>
  </si>
  <si>
    <t>Objímka Sikla - DN 50</t>
  </si>
  <si>
    <t>Objímka Sikla - DN 40</t>
  </si>
  <si>
    <t>Objímka Sikla - DN 32</t>
  </si>
  <si>
    <t>Objímka Sikla - DN 25</t>
  </si>
  <si>
    <t>Narážacia kotva SA10</t>
  </si>
  <si>
    <t>PE hmoždina 8/100</t>
  </si>
  <si>
    <t xml:space="preserve">Upevňovací stojan pre 3 ks TN SHZ / zostava s manifodom </t>
  </si>
  <si>
    <t>Pomocný inštalačný materiál - pílové listy, rezacie nože</t>
  </si>
  <si>
    <t>Maják jantárový</t>
  </si>
  <si>
    <t>Maják červený</t>
  </si>
  <si>
    <t>Siréna biela</t>
  </si>
  <si>
    <t>Siréna červená</t>
  </si>
  <si>
    <r>
      <t xml:space="preserve">Elektronika tlačítka IQ8 standart - </t>
    </r>
    <r>
      <rPr>
        <sz val="11"/>
        <rFont val="Arial CE"/>
        <family val="2"/>
        <charset val="238"/>
      </rPr>
      <t>komplett</t>
    </r>
  </si>
  <si>
    <r>
      <t xml:space="preserve">Elektronika tlačítka IQ8 s oddelovačom - </t>
    </r>
    <r>
      <rPr>
        <sz val="11"/>
        <rFont val="Arial CE"/>
        <family val="2"/>
        <charset val="238"/>
      </rPr>
      <t>komplett</t>
    </r>
  </si>
  <si>
    <t>OT multisenzorový hlásič IQ8Quad</t>
  </si>
  <si>
    <t>OT Blue multisenzorový hlásič IQ8Quad</t>
  </si>
  <si>
    <t>Pätica pre hlásič požiaru IQ8 Quad</t>
  </si>
  <si>
    <t>UG7 modul pre vzduchotechnické potrubia - komplett</t>
  </si>
  <si>
    <t>Venturiho trubica pre vzduchotechnické potrubia</t>
  </si>
  <si>
    <t>Skúšobný plyn pre hlásiče požiaru</t>
  </si>
  <si>
    <t>Doska izolátota pre esserbus koppler</t>
  </si>
  <si>
    <t>Prepäťová ochrana / Ústredňa SHZ</t>
  </si>
  <si>
    <t>Príprava novej TN SHZ pre naplnenie s FM 200</t>
  </si>
  <si>
    <t>Naplnenie novej TN SHZ s prepoužitou FM200 + N2, 25 bar</t>
  </si>
  <si>
    <t>Montáž SHZ č. 1 - IT sála CD</t>
  </si>
  <si>
    <t>Montáž SHZ č. 2 - IT sála AB</t>
  </si>
  <si>
    <t>Popisné štítky ASHZ č. 1 - A/C1</t>
  </si>
  <si>
    <t>IT sála CD</t>
  </si>
  <si>
    <t>Popisné štítky ASHZ č. 2 - B/C2</t>
  </si>
  <si>
    <t>IT sála AB</t>
  </si>
  <si>
    <t>Vykonanie vnútornej prehliadky TN SHZ</t>
  </si>
  <si>
    <t>Vykonanie vonkajšej prehliadky TN SHZ</t>
  </si>
  <si>
    <t>Vykonanie kontroly fluórovaných skleníkových plynov</t>
  </si>
  <si>
    <t>Presuny materiálov</t>
  </si>
  <si>
    <t xml:space="preserve">Projekt skutočného vyhotovenia </t>
  </si>
  <si>
    <t>Programovanie zariadenia ASHZ č. 1</t>
  </si>
  <si>
    <t>Programovanie zariadenia ASHZ č. 2</t>
  </si>
  <si>
    <t>Programovanie systému zariadenia ASHZ a S-SHZ - IT sála CD</t>
  </si>
  <si>
    <t>Programovanie systému zariadenia ASHZ a S-SHZ - IT sála AB</t>
  </si>
  <si>
    <t>Vykonanie skúšky funkčnosti zariadenia ASHZ č. 1 - IT sála CD</t>
  </si>
  <si>
    <t>Vykonanie skúšky funkčnosti zariadenia ASHZ č. 2 - IT sála AB</t>
  </si>
  <si>
    <t>Vykonanie skúšky funkčnosti systému ASHZ a S-SHZ - IT sála AB</t>
  </si>
  <si>
    <t>Ostatné náklady</t>
  </si>
  <si>
    <t>Vykonanie úradnej skúšky TN SHZ - v mieste inštalácie</t>
  </si>
  <si>
    <t>SHZ č. 1 Vykonanie Správy z 1. odb. prehliadky elektro Revízna</t>
  </si>
  <si>
    <t>SHZ č. 2 Vykonanie Správy z 1. odb. prehliadky elektro Revízna</t>
  </si>
  <si>
    <t>Prepravné náklady</t>
  </si>
  <si>
    <t xml:space="preserve">VRN </t>
  </si>
  <si>
    <t>Cena materiál + montáž spolu</t>
  </si>
  <si>
    <t>Rekapitulác</t>
  </si>
  <si>
    <t>spolu</t>
  </si>
  <si>
    <t>Spolu bez DPH</t>
  </si>
  <si>
    <t>Systém PTV</t>
  </si>
  <si>
    <t>Por.</t>
  </si>
  <si>
    <t>SP.</t>
  </si>
  <si>
    <t>č.</t>
  </si>
  <si>
    <t>PTZ Kamery</t>
  </si>
  <si>
    <t>IPC-HDBW5541E-ZE-27135-DC12AC24V</t>
  </si>
  <si>
    <t>5 Mpx Dome Starlight IP kamera, exteriérová, Day/Night s mechanickým IR filtrom, Smart IR LED s dosvitom 40 m, 1/2.7" 5 Megapixel progressive scan CMOS, rozlíšenie 2592 x 1944 px @ 20 fps, citlivosť 0,015 lx / F1.5, motor zoom objektív 2,7–13,5 mm / F1.5, uhol záberu 100°–28°, BLC, HLC, AWB, AGC, WDR, ROI, 3DNR, defog, inteligentné funkcie, zachytenie tváre, kompresie H.265+ / H.265 / H.264+ / H.264 / H.264H / H.264B / MJPEG, ONVIF kompatibilné, alarm I/O 1/1, audio I/O 1/1, slot na MicroSD kartu max. 256 GB, napájanie 12 V DC, 24 V AC, 1033 mA, ePoE, pracovná teplota od -30 °C do +60 °C, IP 67, IK 10, rozmery ø 159.0 × 117.9 mm, hmotnosť 0,95 kg</t>
  </si>
  <si>
    <t>PFA138</t>
  </si>
  <si>
    <t>Prídavný límec pre Dahua kamery IPC</t>
  </si>
  <si>
    <t>PFA101</t>
  </si>
  <si>
    <t>Nástavec pre montáž na stenu s držiakom PFB300s, montáž na strop s PFB300C</t>
  </si>
  <si>
    <t>PFB300C</t>
  </si>
  <si>
    <t>Držiak na strop Dahua, hliníkový, 133x235mm, hmotnosť 0,75 kg, biely</t>
  </si>
  <si>
    <t>Patch kábel</t>
  </si>
  <si>
    <t>Patch kabel Cat6A, S-FTP - 3m</t>
  </si>
  <si>
    <t>Digitálny záznamník - NVR</t>
  </si>
  <si>
    <t>NVR5832-4KS2 V2.0</t>
  </si>
  <si>
    <t>Videorekordér IP sieťový 32kanálový, záznam / živý obraz / prehrávanie vo 4K, OS Linux, Quad-core procesor, podporované formáty Smart H.265+ / H.265 / Smart H.264+ / H.264 / MJPEG, záznam max. do 320 Mbps , maximálne rozlíšenie 12 Mpx na kameru, alarm I/O 16/6, 8x SATA III 3.5" HDD, max. 10 TB (bez HDD), podpora ONVIF, podpora IP PTZ Dahua a ITC kamier, ANPR podpora, reset tlačidlo, smart ventilátor, 2x RJ-45 port (10/100/1000 Mbps), 1x HDMI(4K) + 1x HDMI + 2x VGA, 1x RS485, 1x RS232, 4x USB (2x USB 3.0), 1x eSATA, rozmery 2U, 440,0 × 451,5 × 95,0 mm, hmotnosť 6,55 kg (bez HDD)</t>
  </si>
  <si>
    <t>HDD</t>
  </si>
  <si>
    <t>SATA DISK 4000GB, 5900 rpm, vhodný do podmienok 24/7, pre PC Videoserver, DVR</t>
  </si>
  <si>
    <t>HDMI</t>
  </si>
  <si>
    <t>Prepojovací kábel HDMI 1,8m</t>
  </si>
  <si>
    <t>Prepojovací patch kábel FTP cat6 7m</t>
  </si>
  <si>
    <t>SW licencie pre rozšírenie PTV</t>
  </si>
  <si>
    <t>DH-DSS PRO</t>
  </si>
  <si>
    <t>Rozšírenie licencie softvérovej aplikácie správu PTV zariadení</t>
  </si>
  <si>
    <t>Aplikácia licencia</t>
  </si>
  <si>
    <t>Doplnenie kamier do monitorovacieho SW v pracovných staniciach</t>
  </si>
  <si>
    <t>Network</t>
  </si>
  <si>
    <t>PFS5428-24GT-370</t>
  </si>
  <si>
    <t>24 portový profesionálny PoE gigabitový manažovateľný switch určený pre využitie v CCTV priemysle, L2 podpora IEEE802.3af, IEEE802.3at, 24x 10/100/1000 Base-T port (PoE napájanie), 4x 1000 Base-X port (SFP), maximálny PoE budget zariadenia 370 W, na single port max. 30 W, napájanie AC 100–240 V, fyzické vyhotovenie pre montáž do racku, rozmery 440 x 260 x 44 mm</t>
  </si>
  <si>
    <t>GBIC SM</t>
  </si>
  <si>
    <t>Gbic gigabitový, singlemode, konektor LC, 1310nm (1280 - 1340 nm), dosah do 10km, v súlade s IEEE802.3z 1000BASE-LX štandardom, SMF, 9 / 125 µm: 10km, laser triedy 1, EN 60825-1 štandardný LC Duplex konektor</t>
  </si>
  <si>
    <t>LC-xx</t>
  </si>
  <si>
    <t>Prepojovací optický kábel LC - xx</t>
  </si>
  <si>
    <t>Práce</t>
  </si>
  <si>
    <t>Naprogramovanie DZZ</t>
  </si>
  <si>
    <t>Precízne nastavenie pohľadu kamery, optimálne priblíženie</t>
  </si>
  <si>
    <t>Inžinierska činnosť do 64 kamier</t>
  </si>
  <si>
    <t>Oživenie a pretestovanie systému PTV do 64 kamier</t>
  </si>
  <si>
    <t>Úprava projektovej dokumentácie</t>
  </si>
  <si>
    <t>Projekt skutočného vyhotovenia PTV</t>
  </si>
  <si>
    <t>Rozvodná sieť</t>
  </si>
  <si>
    <t>Elektroinštalačný a spojovací materiál</t>
  </si>
  <si>
    <t>Cena/mj EUR</t>
  </si>
  <si>
    <t>Celkom EUR</t>
  </si>
  <si>
    <t xml:space="preserve">Optický kábel 12-vláknový 50/125µm (OM4), LSOH, I-B(ZN)BH JF, B2CA/s1a/d0/a1 </t>
  </si>
  <si>
    <t>SMAP-G2 Splice Panel 19" for 12 x MU duplex, OM4,1U, Factory preassembled, 1/4 Red FP +1/4 Blue  FP</t>
  </si>
  <si>
    <t>SMAP-G2 Splice Panel 19" for 24 x MU duplex, OM4,1U, Factory preassembled</t>
  </si>
  <si>
    <t>SMAP G2 Splice Panel 19" for 24 x MU duplex APC, OS2,1U, Factory preassembled</t>
  </si>
  <si>
    <t>Optický prepojovací kábel 2x 50/125µm (OM4), LSOH, LCD Kompakt &gt;&gt;MUD Kompakt, OM4, 1m</t>
  </si>
  <si>
    <t>Optický prepojovací kábel 2x 50/125µm (OM4), LSOH, LCD Kompakt &gt;&gt;MUD Kompakt, OM4, 2m</t>
  </si>
  <si>
    <t>Optický prepojovací kábel 2x 50/125µm (OM4), LSOH, LCD Kompakt &gt;&gt;MUD Kompakt, OM4, 3m</t>
  </si>
  <si>
    <t>SMAP-G2 1HU Patchcord Guide</t>
  </si>
  <si>
    <t>Add Crimp Splice Protector</t>
  </si>
  <si>
    <t>Zemniaca svorka príložková pre vodič 10mm2</t>
  </si>
  <si>
    <t>Káblový kanál 220x100mmx2000mm (žltý)</t>
  </si>
  <si>
    <t>Perforovaný kovový horizontálny uhol 90°, 60/200, pozink. Oceľ 1,0mm, 1,5kN/m,</t>
  </si>
  <si>
    <t xml:space="preserve">Mrežový horizontálny uhol 90° 55/200, F=1,5kN/m, </t>
  </si>
  <si>
    <t>Ochranný kryt na záves U3</t>
  </si>
  <si>
    <t>Nástenný/závesový výložník l=310mm, F=3,0kN</t>
  </si>
  <si>
    <t>Zväzkový oceľový držiak káblov M15, 33/60</t>
  </si>
  <si>
    <t>Zväzkový oceľový držiak káblov M30, 47/85</t>
  </si>
  <si>
    <t>Rúrka ohybná HFXP 40</t>
  </si>
  <si>
    <t>Príchytka rúrky 40</t>
  </si>
  <si>
    <t>Sťahovací pásik 250x4,8, NYLON</t>
  </si>
  <si>
    <t>Sťahovací pásik 380x7,6, NYLON</t>
  </si>
  <si>
    <t>Štítok samolepiaci  "POZOR OPTOKÁBEL"</t>
  </si>
  <si>
    <t>Materiál SDK priečky (sieťka, doska, páska, profil, tmel)</t>
  </si>
  <si>
    <r>
      <t xml:space="preserve">Popis </t>
    </r>
    <r>
      <rPr>
        <sz val="8"/>
        <rFont val="Calibri"/>
        <family val="2"/>
        <charset val="238"/>
        <scheme val="minor"/>
      </rPr>
      <t>(presná špecifikácia je uvedená v prílohe č. 1)</t>
    </r>
  </si>
  <si>
    <t>Značka a obchodný názov položky</t>
  </si>
  <si>
    <t>Jednotková cena 
EUR bez DPH</t>
  </si>
  <si>
    <t>Cena spolu
EUR bez DPH</t>
  </si>
  <si>
    <r>
      <rPr>
        <b/>
        <sz val="10"/>
        <color theme="1"/>
        <rFont val="Calibri"/>
        <family val="2"/>
        <charset val="238"/>
        <scheme val="minor"/>
      </rPr>
      <t>Rack 47U 800x1200 biela RAL 9003 s predinštalovaným príslušenstvom / 1 koncová bočnica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7"/>
        <color theme="1"/>
        <rFont val="Calibri"/>
        <family val="2"/>
        <charset val="238"/>
        <scheme val="minor"/>
      </rPr>
      <t>- predné/zadné dvere perforované delené
- bez bočníc
- 1x tesniaca medziracková guma
- 2x 600mm kefové vstupy na strope
- 1x spájacia sada
- Vzduchotesné utesnenie okolo 19" líšt (2 kefy horná pozícia)
- 2x Kálový žľab, 300mm x 47U, biela RAL 9003
- 4x Vertikálny vyväzovací organizátor 45 cievkami 47U
- 1x Variabilný podstavec 0 – 25 mm, šírka 800mm, biela RAL 9003
- 4x Nacvakávacia káblová spona, bal. 10ks
- 2x Držiaky pre 2 vertikálne PDU vedľa seba, sada 2ks
- 1x Sada záslepkiek 1U pre 50% RU
- 7x 19“dvojdielny organizátor 1U pre vedenie patch káblov, kapacita 50 káblov priemeru 7mm , RAL 7014
- 2x rukovať s čítačkou kariet (master) s vysokou frekvenciou 13,56 MHz RFID, RJ45, PACS Seos, redundantné napájanie a ovládanie z iPDU A a B, kompatibilné so softvérom pre centralizovanú správu 
- 4x Senzor otvorenia/zatvorenia dverí 
- 1x Koncová bočnica RAL 9003 biela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7"/>
        <color theme="1"/>
        <rFont val="Calibri"/>
        <family val="2"/>
        <charset val="238"/>
        <scheme val="minor"/>
      </rPr>
      <t>- 200x Skrutky a klietkové matice na upevnenie HW do 19“ líšt</t>
    </r>
  </si>
  <si>
    <r>
      <rPr>
        <b/>
        <sz val="10"/>
        <color theme="1"/>
        <rFont val="Calibri"/>
        <family val="2"/>
        <charset val="238"/>
        <scheme val="minor"/>
      </rPr>
      <t>Rack 47U 800x1200 biela RAL 9003 s predinštalovaným príslušenstvom / 2 deliace bočnice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7"/>
        <color theme="1"/>
        <rFont val="Calibri"/>
        <family val="2"/>
        <charset val="238"/>
        <scheme val="minor"/>
      </rPr>
      <t>- predné/zadné dvere perforované delené
- bez bočníc
- 1x tesniaca medziracková guma
- 2x 600mm kefové vstupy na strope
- 1x spájacia sada
- Vzduchotesné utesnenie okolo 19" líšt (2 kefy horná pozícia)
- 2x Kálový žľab, 300mm x 47U, biela RAL 9003
- 4x Vertikálny vyväzovací organizátor 45 cievkami 47U
- 1x Variabilný podstavec 0 – 25 mm, šírka 800mm, biela RAL 9003
- 4x Nacvakávacia káblová spona, bal. 10ks
- 2x Držiaky pre 2 vertikálne PDU vedľa seba, sada 2ks
- 1x Sada záslepkiek 1U pre 50% RU
- 7x 19“dvojdielny organizátor 1U pre vedenie patch káblov, kapacita 50 káblov priemeru 7mm , RAL 7014
- 2x rukovať s čítačkou kariet (master) s vysokou frekvenciou 13,56 MHz RFID, RJ45, PACS Seos, redundantné napájanie a ovládanie z iPDU A a B, kompatibilné so softvérom pre centralizovanú správu 
- 4x Senzor otvorenia/zatvorenia dverí 
- 2x deliaca bočnica</t>
    </r>
  </si>
  <si>
    <r>
      <rPr>
        <b/>
        <sz val="10"/>
        <color theme="1"/>
        <rFont val="Calibri"/>
        <family val="2"/>
        <charset val="238"/>
        <scheme val="minor"/>
      </rPr>
      <t>Rack 47U 800x1200 biela RAL 9003 s predinštalovaným príslušenstvom / 1 deliaca bočnice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7"/>
        <color theme="1"/>
        <rFont val="Calibri"/>
        <family val="2"/>
        <charset val="238"/>
        <scheme val="minor"/>
      </rPr>
      <t>- predné/zadné dvere perforované delené
- bez bočníc
- 1x tesniaca medziracková guma
- 2x 600mm kefové vstupy na strope
- 1x spájacia sada
- Vzduchotesné utesnenie okolo 19" líšt (2 kefy horná pozícia)
- 2x Kálový žľab, 300mm x 47U, biela RAL 9003
- 4x Vertikálny vyväzovací organizátor 45 cievkami 47U
- 1x Variabilný podstavec 0 – 25 mm, šírka 800mm, biela RAL 9003
- 4x Nacvakávacia káblová spona, bal. 10ks
- 2x Držiaky pre 2 vertikálne PDU vedľa seba, sada 2ks
- 1x Sada záslepkiek 1U pre 50% RU
- 7x 19“dvojdielny organizátor 1U pre vedenie patch káblov, kapacita 50 káblov priemeru 7mm , RAL 7014
- 2x rukovať s čítačkou kariet (master) s vysokou frekvenciou 13,56 MHz RFID, RJ45, PACS Seos, redundantné napájanie a ovládanie z iPDU A a B, kompatibilné so softvérom pre centralizovanú správu 
- 4x Senzor otvorenia/zatvorenia dverí 
- 1x deliaca bočnica
- 200x Skrutky a klietkové matice na upevnenie HW do 19“ líšt</t>
    </r>
  </si>
  <si>
    <r>
      <rPr>
        <b/>
        <sz val="10"/>
        <color theme="1"/>
        <rFont val="Calibri"/>
        <family val="2"/>
        <charset val="238"/>
        <scheme val="minor"/>
      </rPr>
      <t>Studená ulička 7200 x 1800 x 2200 mm biela RAL 9003</t>
    </r>
    <r>
      <rPr>
        <sz val="8"/>
        <color theme="1"/>
        <rFont val="Calibri"/>
        <family val="2"/>
        <charset val="238"/>
        <scheme val="minor"/>
      </rPr>
      <t xml:space="preserve">
- Vzduchostesne riešené v zmysle IEC 62966-2/draft
- Strešné panely s bezpečnostného skla s vysokou svetelnou priepustnosťou (použitie polykarbonátu nie je povolené)
- 4x panel pre integráciu senzorov monitoringu prostredia
- 2x dvojkrídle závesné elektricky ovládané dvere – otvorenie pomocou klávesnice s kódom z vonkajšej strany uličky, tlačítkom z vnútornej </t>
    </r>
  </si>
  <si>
    <t>Rack transfer switch (RTS), prepnutie z primárneho zdroja na sekundárny 4 až 8 ms, 3,7kW, 1f/16A, pripojenie 2x 60320 C20 , dĺžka min 3 m, 9 zásuviek: 8x C13, 1xC19, zásuvky uzamykateľné prostredníctvom špeciálnych káblov,  kompatibilné so softvérom pre centralizovanú správu</t>
  </si>
  <si>
    <t>Uzamykateľné káble 1 x IEC C-14, 1 x IEC C-15, systém kompatibilný s iPDU a RTS, dĺžka 3,0 m, farba čierna, bal. 6ks</t>
  </si>
  <si>
    <t>Uzamykateľné káble 1 x IEC C-14, 1 x IEC C-13, systém kompatibilný s iPDU a RTS, dĺžka 3,0 m, farba čierna, bal. 6ks</t>
  </si>
  <si>
    <t>Redukcia C14/C5</t>
  </si>
  <si>
    <t>Zostava inteligentných mini-senzorov RJ45 3x teplota + 1x vlhkosť</t>
  </si>
  <si>
    <t>Inteligentné vertikálne PDU, 400V AC/32A, 24x C13, 12x C19 v sekvenciách podľa fáz; IEC 60309 3P+N+E 6h 32A, meranie veličín po jednotlivých zásuvkách, spínanie jednotlivých zásuviek, zásuvky uzamykateľné prostredníctvom špeciálnych káblov, výmenná riadiacia jednotka, fukcia redundantného napájania elektromechanických rukovätí, primárne sieťové pripojenie 10/100/1000 Base-T Ethernet, záložné 10/100 Base-T Ethernet, alternatívne WiFi (802.11 a/b/g/n), kompatibilné so softvérom pre centralizovanú správu
Celé PDU vo farbe: Červená</t>
  </si>
  <si>
    <t>Uzamykateľné káble 1 x IEC C-14, 1 x IEC C-15, systém kompatibilný s iPDU a RTS, dĺžka 1,5 m, farba červená, bal. 6ks</t>
  </si>
  <si>
    <t>Uzamykateľné káble 1 x IEC C-20, 1 x IEC C-19, systém kompatibilný s iPDU a RTS, dĺžka 1,5 m, farba červená, bal. 6ks</t>
  </si>
  <si>
    <t>Uzamykateľné káble 1 x IEC C-14, 1 x IEC C-13, systém kompatibilný s iPDU a RTS, dĺžka 1,5 m, farba červená, bal. 6ks</t>
  </si>
  <si>
    <t>Uzamykateľné káble 1 x IEC C-14, 1 x IEC C-15, systém kompatibilný s iPDU a RTS, dĺžka 3,0 m, farba červená, bal. 6ks</t>
  </si>
  <si>
    <t>Uzamykateľné káble 1 x IEC C-20, 1 x IEC C-19, systém kompatibilný s iPDU a RTS, dĺžka 3,0 m, farba červená, bal. 6ks</t>
  </si>
  <si>
    <t>Uzamykateľné káble 1 x IEC C-14, 1 x IEC C-13, systém kompatibilný s iPDU a RTS, dĺžka 3,0 m, farba červená, bal. 6ks</t>
  </si>
  <si>
    <t>Inteligentné vertikálne PDU, 400V AC/32A, 24x C13, 12x C19 v sekvenciách podľa fáz; IEC 60309 3P+N+E 6h 32A, meranie veličín po jednotlivých zásuvkách, spínanie jednotlivých zásuviek, zásuvky uzamykateľné prostredníctvom špeciálnych káblov, výmenná riadiacia jednotka, fukcia redundantného napájania elektromechanických rukovätí, primárne sieťové pripojenie 10/100/1000 Base-T Ethernet, záložné 10/100 Base-T Ethernet, alternatívne WiFi (802.11 a/b/g/n), kompatibilné so softvérom pre centralizovanú správu
Celé PDU vo farbe: Modrá</t>
  </si>
  <si>
    <t>Uzamykateľné káble 1 x IEC C-14, 1 x IEC C-15, systém kompatibilný s iPDU a RTS, dĺžka 1,5 m, farba modrá, bal. 6ks</t>
  </si>
  <si>
    <t>Uzamykateľné káble 1 x IEC C-20, 1 x IEC C-19, systém kompatibilný s iPDU a RTS, dĺžka 1,5 m, farba modrá, bal. 6ks</t>
  </si>
  <si>
    <t>Uzamykateľné káble 1 x IEC C-14, 1 x IEC C-13, systém kompatibilný s iPDU a RTS, dĺžka 1,5 m, farba modrá, bal. 6ks</t>
  </si>
  <si>
    <t>Uzamykateľné káble 1 x IEC C-14, 1 x IEC C-15, systém kompatibilný s iPDU a RTS, dĺžka 3,0 m, farba modrá, bal. 6ks</t>
  </si>
  <si>
    <t>Uzamykateľné káble 1 x IEC C-20, 1 x IEC C-19, systém kompatibilný s iPDU a RTS, dĺžka 3,0 m, farba modrá, bal. 6ks</t>
  </si>
  <si>
    <t>Uzamykateľné káble 1 x IEC C-14, 1 x IEC C-13, systém kompatibilný s iPDU a RTS, dĺžka 3,0 m, farba modrá, bal. 6ks</t>
  </si>
  <si>
    <t>Trunk 24 OM4 MUD-Compact</t>
  </si>
  <si>
    <t>Trunk 24 OS2 APC MUD-Compact</t>
  </si>
  <si>
    <t>Trunk 6 C6A RJ45</t>
  </si>
  <si>
    <t>1U Panel SMAP G2 w 170A1516</t>
  </si>
  <si>
    <t>Universal</t>
  </si>
  <si>
    <t>24xMU-Duplex-H</t>
  </si>
  <si>
    <t>24xMUAPC-Duplex-H</t>
  </si>
  <si>
    <t>RJ45 Patch Cord Cat. 6A ISO/IEC shielded orange</t>
  </si>
  <si>
    <t>RJ45 Patch Cord Cat. 6A ISO/IEC shielded green</t>
  </si>
  <si>
    <t>RJ45 Patch Cord Cat. 6A ISO/IEC shielded black</t>
  </si>
  <si>
    <t>PreCONNECT®  OM4 MUD-Compact MUD-Compact Patchcord 2.8 mm</t>
  </si>
  <si>
    <t>PreCONNECT®  OM4 LCD-Compact MUD-Compact Patchcord 2.8 mm</t>
  </si>
  <si>
    <t>PreCONNECT® OM4 PC LCDC-PC LCDC Patchcord 2.8 mm Double Coated</t>
  </si>
  <si>
    <t>PreCONNECT® OCTO MTP-Harness
4 channels, 8 fibers, 50/125μmOM4
MTP12female/4xLC-Compact
LC-Compact leg length = 2.0m
MTP leg length = 1.0m
Polarity: Rx to Tx
Color: violet</t>
  </si>
  <si>
    <t>PreCONNECT® OCTO MTP-Harness
4 channels, 8 fibers, 50/125μmOM4
MTP12female/4xMU-Compact
MU-Compact leg length = 2.0m
MTP leg length = 1.0m
Polarity: Rx to Tx
Color: violet</t>
  </si>
  <si>
    <t>PreCONNECT®  OS2 APC MUDC-APC MUDC Patchcord 2.8 mm</t>
  </si>
  <si>
    <t>PreCONNECT®  OS2 APC MUDC-PC LCDC Patchcord 2.8 mm</t>
  </si>
  <si>
    <t>PreCONNECT® OS2 PC LCDC-PC LCDC Patchcord 2.8 mm</t>
  </si>
  <si>
    <t>PreCONNECT® OS2 PC LCDC-PC LCDC Patchcord 2.8 mm Double Coated</t>
  </si>
  <si>
    <t>Nut M6, 50 pcs</t>
  </si>
  <si>
    <t>Bolts M6, 100 pcs</t>
  </si>
  <si>
    <t>Služby spolu</t>
  </si>
  <si>
    <t>Projekt skutočného vyhotovenia</t>
  </si>
  <si>
    <t>Mn.</t>
  </si>
  <si>
    <t>M.j.</t>
  </si>
  <si>
    <t>Cenníková               Jedn. cena
materiál</t>
  </si>
  <si>
    <t>Dodávka celkom
materiál</t>
  </si>
  <si>
    <t>Cenníková               Jedn. cena
práce</t>
  </si>
  <si>
    <t>Dodávka celkom
práce</t>
  </si>
  <si>
    <t>Meranie a regulácia</t>
  </si>
  <si>
    <t>Prvky poľa</t>
  </si>
  <si>
    <t>SHT-1306-UD1</t>
  </si>
  <si>
    <t>Snímač vlhkosti a teploty kanálový, 0-10 V (vlhkosť), Pt1000, -15 - +60 °C (teplota), dĺžka 200 mm</t>
  </si>
  <si>
    <t>HT-1306-UR</t>
  </si>
  <si>
    <t>Prostorový snímač vlhkosti a teploty, výstup 0-10V (vlhkost) a Pt1000 (teplota),  přesnost +/- 4%, 12-30Vdc</t>
  </si>
  <si>
    <t>dod. technológie</t>
  </si>
  <si>
    <t>A9XMWD100</t>
  </si>
  <si>
    <t>Acti 9 Smartlink SI D - Wireless to Modbus TCP/IP koncentrátor</t>
  </si>
  <si>
    <t>DT2-4  Riadiaci systém - výmena</t>
  </si>
  <si>
    <t>MS-FAC3613-0</t>
  </si>
  <si>
    <t>DDC regulátor</t>
  </si>
  <si>
    <t>MS-IOM4711</t>
  </si>
  <si>
    <t>Rozširujúci modul 6xUI, 2xDI, 2xAO, 4xCO, 3xDO</t>
  </si>
  <si>
    <t>MS-IOM3733</t>
  </si>
  <si>
    <t>Rozširujúci modul 8xDI, 8xDO</t>
  </si>
  <si>
    <t>MS-IOM3723</t>
  </si>
  <si>
    <t>Rozširujúci modul 16xDI</t>
  </si>
  <si>
    <t>Rozvádzač DT2-4 - výmena za existujúci</t>
  </si>
  <si>
    <t>Rozvádzač oceľoplechový 2000x800x300, vr. el. výzbroje</t>
  </si>
  <si>
    <t>DT2-10  Riadiaci systém - výmena</t>
  </si>
  <si>
    <t>M4-CGM09090-0</t>
  </si>
  <si>
    <t>MS-IOM2723</t>
  </si>
  <si>
    <t>Rozširujúci modul 8xUI, 2xAO</t>
  </si>
  <si>
    <t>Rozvádzač DT2-10 - výmena za existujúci</t>
  </si>
  <si>
    <t>Rozvádzač oceľoplechový 1400x800x300, vr. el. výzbroje</t>
  </si>
  <si>
    <t>Rozvádzač MS3MS, MS3VS</t>
  </si>
  <si>
    <t>Rozvodnica plastová 300x300x150, vr. el. výzbroje</t>
  </si>
  <si>
    <t>Doplnenie CRS</t>
  </si>
  <si>
    <t>MS NIE2960-0</t>
  </si>
  <si>
    <t>Metasys Integrátor</t>
  </si>
  <si>
    <t>Aktualizácia požiarneho programu v CRS</t>
  </si>
  <si>
    <t>Kabeláž</t>
  </si>
  <si>
    <t>SYKFY 10x2x0,5</t>
  </si>
  <si>
    <t>SYKFY 3x2x0,5</t>
  </si>
  <si>
    <t>SYKFY 5x2x0,5</t>
  </si>
  <si>
    <t>J-H(St)H 2x2x0,8 B2ca-s1,d1,a1</t>
  </si>
  <si>
    <t>JYTY-O 5x1</t>
  </si>
  <si>
    <t>Datacom S/FTP 4x2x0,5 CAT7 LSOH, plášť oranžový</t>
  </si>
  <si>
    <t>Montážny materiál</t>
  </si>
  <si>
    <r>
      <t>m</t>
    </r>
    <r>
      <rPr>
        <vertAlign val="superscript"/>
        <sz val="9"/>
        <rFont val="Arial CE"/>
        <family val="2"/>
        <charset val="238"/>
      </rPr>
      <t>2</t>
    </r>
  </si>
  <si>
    <t>Protipožiarna upchávka</t>
  </si>
  <si>
    <t>ŠTÍTOK</t>
  </si>
  <si>
    <t>Káblový štítok</t>
  </si>
  <si>
    <t>120x50</t>
  </si>
  <si>
    <t>Káblový žľab, komplet aj s vekom, kolenami, "T" kusmi, prepážkami, spojkami so skrutkami a maticami + uchytenie žľabu
do vonk. prostredia</t>
  </si>
  <si>
    <t>Ukončenie Cu a Al drôtov a lán včítane zapojenie, jedna žila, vodič s prierezom do 16 mm2</t>
  </si>
  <si>
    <t>2031M/15</t>
  </si>
  <si>
    <t>Príchytka OBO Grip M</t>
  </si>
  <si>
    <t>VRM-Turbo 25</t>
  </si>
  <si>
    <t>Pevná rúrka s hrdlom z PVC, samozhášavá pre ľahké mechanické zaťaženie, svetlo sivá, -5°C/+60°C, nie je odolná UV žiareniu, dĺžka 3m</t>
  </si>
  <si>
    <t>VRM-Turbo 32</t>
  </si>
  <si>
    <t>FX 25</t>
  </si>
  <si>
    <t>Ohybná rúrka vlnitá  z PVC, samozhášavá pre ľahké mechanické zaťaženie, svetlo sivá, -5°C/+60°C, nie je odolná UV žiareniu</t>
  </si>
  <si>
    <t>FX 32</t>
  </si>
  <si>
    <t>CL 25</t>
  </si>
  <si>
    <t>Príchytka klip z PVC, samozhášavá, nešíriaca plameň  možnosťou vzájomného bočného spojenia, svetlosivá, sivá, čierna alebo biela,         -5°C/+60°C, (sivá -25°C/+60°C)</t>
  </si>
  <si>
    <t>CL 32</t>
  </si>
  <si>
    <t>Krabica inštalačná IP66 (pre snímače teploty v uličke)</t>
  </si>
  <si>
    <t>BT</t>
  </si>
  <si>
    <t>Bezpečnostné tabuľky</t>
  </si>
  <si>
    <t>Prípojnica potenciálového vyrovnania, typ 1801 VDE (BETTERMANN)</t>
  </si>
  <si>
    <r>
      <t xml:space="preserve">FeZn </t>
    </r>
    <r>
      <rPr>
        <sz val="9"/>
        <rFont val="Symbol"/>
        <family val="1"/>
        <charset val="2"/>
      </rPr>
      <t>F10</t>
    </r>
  </si>
  <si>
    <t>Vodič uzemňovací 10 mm</t>
  </si>
  <si>
    <t>CY 6</t>
  </si>
  <si>
    <t>Vodič zelenožltý</t>
  </si>
  <si>
    <t>SP 1</t>
  </si>
  <si>
    <t>Svorka pripájacia</t>
  </si>
  <si>
    <t>SS</t>
  </si>
  <si>
    <t>Svorka spojovacia</t>
  </si>
  <si>
    <t>353-4</t>
  </si>
  <si>
    <t>Svorka Bernard na potrubie</t>
  </si>
  <si>
    <t>353-5</t>
  </si>
  <si>
    <t>Pásik k svorke Bernard</t>
  </si>
  <si>
    <t>kg</t>
  </si>
  <si>
    <t>KKV</t>
  </si>
  <si>
    <t>Kovová konštrukcia všeobecne</t>
  </si>
  <si>
    <t>FZ</t>
  </si>
  <si>
    <t>Farba základná</t>
  </si>
  <si>
    <t>FV</t>
  </si>
  <si>
    <t>Farba vrchná</t>
  </si>
  <si>
    <t>l</t>
  </si>
  <si>
    <t>Riedidlo</t>
  </si>
  <si>
    <t>Dielektrický koberec (130 cm x bm)</t>
  </si>
  <si>
    <t>Podružný nešpecifikovaný materiál</t>
  </si>
  <si>
    <t>Celková rekapitulácia</t>
  </si>
  <si>
    <t xml:space="preserve">Rozvádzač MS </t>
  </si>
  <si>
    <t>Koordinačné práce</t>
  </si>
  <si>
    <t>Softvér pre podstanice</t>
  </si>
  <si>
    <t>Oživenie, test 1:1</t>
  </si>
  <si>
    <t>Zaškolenie obsluhy a skúšky</t>
  </si>
  <si>
    <t>RPD</t>
  </si>
  <si>
    <t>Projekty skutkoveho stavu</t>
  </si>
  <si>
    <t>Revízia rozvádzačov po výmene RS</t>
  </si>
  <si>
    <t>Národná banka slovenska</t>
  </si>
  <si>
    <t>NBS Bratislava PS6b - výmena prvkov pola v dátovom centre</t>
  </si>
  <si>
    <t>Dodávka               Jedn. cena</t>
  </si>
  <si>
    <t>Dodávka celkom</t>
  </si>
  <si>
    <t>Riadiaci systém</t>
  </si>
  <si>
    <t>Hardware</t>
  </si>
  <si>
    <t>LINX-215</t>
  </si>
  <si>
    <t>PLC</t>
  </si>
  <si>
    <t>LIOB-153</t>
  </si>
  <si>
    <t>I/O modul</t>
  </si>
  <si>
    <t>L-POW 2415B</t>
  </si>
  <si>
    <t>zdroj 24V/15W</t>
  </si>
  <si>
    <t>L-POW 2460B</t>
  </si>
  <si>
    <t>zdroj 24V/60W</t>
  </si>
  <si>
    <t>LT-33</t>
  </si>
  <si>
    <t>terminátor</t>
  </si>
  <si>
    <t>LPAD7</t>
  </si>
  <si>
    <t>panel LPAD7-31G3 +LPAD7-SOCKET2</t>
  </si>
  <si>
    <t>852-112</t>
  </si>
  <si>
    <t xml:space="preserve">priemyselný switch 8 port 100Base-TX ECO </t>
  </si>
  <si>
    <t>2xRJ45 cat .5  1m</t>
  </si>
  <si>
    <t>kábel</t>
  </si>
  <si>
    <t>poistka 24V/0,5A + púzdro</t>
  </si>
  <si>
    <t>LX2-2</t>
  </si>
  <si>
    <t>rozvádzač nástenný s priezorom</t>
  </si>
  <si>
    <t>JY(St)Y 2x2x0.8</t>
  </si>
  <si>
    <t xml:space="preserve">kábel </t>
  </si>
  <si>
    <t>pomocný materiál</t>
  </si>
  <si>
    <t>Softwareové práce</t>
  </si>
  <si>
    <t xml:space="preserve">Integrácia prvkov a ich sieťových premenných do automatizačného servera </t>
  </si>
  <si>
    <t>Úprava štruktúry OPC dátových bodov pre vizualizáciu</t>
  </si>
  <si>
    <t>Vytvorenie komunikačných prepojov, programov a parametrizácia pre regulátory osvetlenia</t>
  </si>
  <si>
    <t>Vytvorenie komunikačných prepojov, programov a parametrizácia pre multitlačítka</t>
  </si>
  <si>
    <t>Vytvorenie komunikačných prepojov a lokálna vizualizácia LPAD7</t>
  </si>
  <si>
    <t>Kontrola funkcie ovládaných periférií a dátových bodov</t>
  </si>
  <si>
    <t>Zakreslenie úprav el. zapojenia existujćich dosiek (rozvádzačov) a špecifikácia materiálu</t>
  </si>
  <si>
    <t>Panel LPAD 7</t>
  </si>
  <si>
    <t>priemyselný switch 8 port 100Base-TX ECO</t>
  </si>
  <si>
    <t>Kábel 2xRJ45 cat .5  1m</t>
  </si>
  <si>
    <t>Poistka 24V/0,5A + púzdro</t>
  </si>
  <si>
    <t xml:space="preserve">Rozvádzač nástenný </t>
  </si>
  <si>
    <t>skúšky a testy 1:1</t>
  </si>
  <si>
    <t>montáž komunikácie a zapojenie</t>
  </si>
  <si>
    <t>PPV (koordinácia, inžinierska činnosť...)</t>
  </si>
  <si>
    <t>doprava, ubytovanie</t>
  </si>
  <si>
    <t>Príloha č.6 Výkaz výmer</t>
  </si>
  <si>
    <r>
      <t xml:space="preserve">CC = </t>
    </r>
    <r>
      <rPr>
        <sz val="11"/>
        <rFont val="Cambria"/>
        <family val="1"/>
        <charset val="238"/>
      </rPr>
      <t xml:space="preserve"> E1.1 +  E1.2 +  E1.3 +  E1.4 +  E1.5 +  E1.6.1 + </t>
    </r>
    <r>
      <rPr>
        <sz val="11"/>
        <color rgb="FF00B0F0"/>
        <rFont val="Cambria"/>
        <family val="1"/>
        <charset val="238"/>
      </rPr>
      <t xml:space="preserve"> </t>
    </r>
    <r>
      <rPr>
        <sz val="11"/>
        <rFont val="Cambria"/>
        <family val="1"/>
        <charset val="238"/>
      </rPr>
      <t xml:space="preserve"> E1.8 + E1.9 +  A1.1 +  A1.2 + A1.3 + A1.4</t>
    </r>
  </si>
  <si>
    <r>
      <t>Inteligentné horizontálne PDU, 230V AC/16A, 8x C13, 6 metrový napájací kábel s vidlicou 2P+T, meranie veličín na vstupe, zásuvky uzamykateľné prostredníctvom špeciálnych káblov, výmenná riadiacia jednotka, fu</t>
    </r>
    <r>
      <rPr>
        <sz val="9"/>
        <color rgb="FFFF0000"/>
        <rFont val="Arial"/>
        <family val="2"/>
        <charset val="238"/>
      </rPr>
      <t>n</t>
    </r>
    <r>
      <rPr>
        <sz val="9"/>
        <rFont val="Arial"/>
        <family val="2"/>
        <charset val="238"/>
      </rPr>
      <t>kcia napájania elektromechanických rukovätí, primárne sieťové pripojenie 10/100/1000 Base-T Ethernet, záložné 10/100 Base-T Ethernet, alternatívne WiFi (802.11 a/b/g/n), kompatibilné so softvérom pre centralizovanú správu</t>
    </r>
  </si>
  <si>
    <t>P1</t>
  </si>
  <si>
    <t>P6</t>
  </si>
  <si>
    <t>P5</t>
  </si>
  <si>
    <t>E1.8 CRS - úprava MaR pre DC - AB</t>
  </si>
  <si>
    <t>E1.9 CRS – úprava riadenia osvetlenia - CD</t>
  </si>
  <si>
    <t>E1.9 CRS – úprava riadenia osvetlenia - AB</t>
  </si>
  <si>
    <t>E1.5 Stabilné hasiace zariadenie plynové  -  AB  ///  079</t>
  </si>
  <si>
    <t xml:space="preserve">Demontáž tlakových nádob SHZ č. 1;  </t>
  </si>
  <si>
    <t>Demontáž potrubných rozvodov SHZ č.: 1  / 2. + 3 NP</t>
  </si>
  <si>
    <t xml:space="preserve">Odčerpanie 384,00 kg FM 200 z TN SHZ - č: 1; </t>
  </si>
  <si>
    <t xml:space="preserve">Preprava prázdnych 3 ks TN SHZ na znehodnotenie </t>
  </si>
  <si>
    <t xml:space="preserve">Znehodnotenie  pôvodných 3 ks TN SHZ - rozpálením </t>
  </si>
  <si>
    <t>Preprava znehodnotených 3 ks TN SHZ - na likvidáciu</t>
  </si>
  <si>
    <t>Práca s bremenom - nakladka 3 ks TN SHZ</t>
  </si>
  <si>
    <t xml:space="preserve">Demontáž pôvodných káblových rozvodov SHZ č: 1 </t>
  </si>
  <si>
    <t>Preprava 3 ks TN SHZ č: 1</t>
  </si>
  <si>
    <t>E1.5 Stabilné hasiace zariadenie plynové  -  CD  ///  075</t>
  </si>
  <si>
    <t>Demontáž tlakových nádob SHZ č. 2;  3;  4,  5</t>
  </si>
  <si>
    <t>Demontáž potrubných rozvodov SHZ č.: 2; 3; 4; 5. / 2. + 3 NP</t>
  </si>
  <si>
    <t>Preprava 4 ks TN SHZ č: 2; 3; 4; 5</t>
  </si>
  <si>
    <t>Odčerpanie 407, 00 kg FM 200 z TN SHZ - č: 2; 3; 4; 5.</t>
  </si>
  <si>
    <t xml:space="preserve">Preprava prázdnych 4 ks TN SHZ na znehodnotenie </t>
  </si>
  <si>
    <t xml:space="preserve">Znehodnotenie  pôvodných 4 ks TN SHZ - rozpálením </t>
  </si>
  <si>
    <t>Preprava znehodnotených 4 ks TN SHZ - na likvidáciu</t>
  </si>
  <si>
    <t>Práca s bremenom - nakladka 4 ks TN SHZ</t>
  </si>
  <si>
    <t>Demontáž pôvodných káblových rozvodov SHZ č: 2; 3; 4; 5.</t>
  </si>
  <si>
    <t>Vykonanie skúšky funkčnosti systému ASHZ a S-SHZ</t>
  </si>
  <si>
    <t>E1.6.1 Bezpečnostné systémy - PTV - AB</t>
  </si>
  <si>
    <t>E1.6.1 Bezpečnostné systémy - PTV - CD</t>
  </si>
  <si>
    <t>E1.4 Vzduchotechnika - AB</t>
  </si>
  <si>
    <t>Sála AB (VS)</t>
  </si>
  <si>
    <t>Sála CD (MS)</t>
  </si>
  <si>
    <r>
      <t xml:space="preserve">Viaclistová požiarna klapka Systemair F-B90-500x375-11-H2 - </t>
    </r>
    <r>
      <rPr>
        <sz val="9"/>
        <rFont val="Calibri"/>
        <family val="2"/>
        <charset val="238"/>
        <scheme val="minor"/>
      </rPr>
      <t>chodba m.č. 077</t>
    </r>
  </si>
  <si>
    <t>Protipožiarna klapka Systemair FDS-EI120S-350x180-H2, Požiarna odolnosť 120minút - chodba m.č. 077</t>
  </si>
  <si>
    <t>E1.1 Architektonické a stavebné riešenie - AB</t>
  </si>
  <si>
    <t>E1.1 Architektonické a stavebné riešenie - CD</t>
  </si>
  <si>
    <t>4-ročná záruka výrobcu na inteligentné PDU, vrátane firmware updatov</t>
  </si>
  <si>
    <t>4-ročná záruka výrobcu na RTS, vrátane firmware updatov</t>
  </si>
  <si>
    <t>4-ročná záruka výrobcu na senzory</t>
  </si>
  <si>
    <t xml:space="preserve">4-ročná záruka výrobcu na IT rozvádzače </t>
  </si>
  <si>
    <t>4-ročná záruka výrobcu na studenú uličku</t>
  </si>
  <si>
    <t>Služby sála AB</t>
  </si>
  <si>
    <t>Služby sála CD</t>
  </si>
  <si>
    <t>P2</t>
  </si>
  <si>
    <t>A1.2 IT rozvádzače - CD</t>
  </si>
  <si>
    <t>A1.2 IT rozvádzače - AB</t>
  </si>
  <si>
    <t>A1.3 ŠDK - štrukturovaná dátová kabeláž - CD</t>
  </si>
  <si>
    <t>Služby
 - príprava IT sály AB (VS) na relokáciu - dočasná dátová kabeláž - predpokladaný počet dátových prepojov 500 ks
 - deinštalácia existujúcej ŠDK sála CD
 - inštalácia ŠDK sála CD
 - zapojenie patch káblov</t>
  </si>
  <si>
    <t>P4</t>
  </si>
  <si>
    <t>Služby
 - príprava IT sály CD (VS) na relokáciu - dočasná dátová kabeláž - predpokladaný počet dátových prepojov 500 ks
 - deinštalácia existujúcej ŠDK sála AB
 - inštalácia ŠDK sála AB
 - zapojenie patch káblov</t>
  </si>
  <si>
    <t>A1.3 ŠDK - štrukturovaná dátová kabeláž - AB</t>
  </si>
  <si>
    <t>P3</t>
  </si>
  <si>
    <t>E1.3 Dátové rozvody – podporné technológie - CD</t>
  </si>
  <si>
    <t>E1.3 Dátové rozvody – podporné technológie - AB</t>
  </si>
  <si>
    <t>E1.2 Rozvody elektrického napájania - CD</t>
  </si>
  <si>
    <t>E1.2 Rozvody elektrického napájania - AB</t>
  </si>
  <si>
    <t>Platobné míľniky</t>
  </si>
  <si>
    <t>A1.1 LAN optická chrbtica - B</t>
  </si>
  <si>
    <t>Finálne ukončenie optických dátových rozvodov vetva A</t>
  </si>
  <si>
    <t>Platobný míľnik</t>
  </si>
  <si>
    <t>Relokácia HW z IT sály CD (MS) do AB (VS)</t>
  </si>
  <si>
    <t>j</t>
  </si>
  <si>
    <t>Relokácia HW z IT sály AB (VS) do CD (MS)</t>
  </si>
  <si>
    <t>Relokácia HW z CD (MS) do AB (VS)</t>
  </si>
  <si>
    <t>A1.4 Relokácia IT zariadení</t>
  </si>
  <si>
    <t>Uchádzač vypĺňa modré bunky</t>
  </si>
  <si>
    <t>E1.4 Vzduchotechnika - CD</t>
  </si>
  <si>
    <t>E1.8 CRS - úprava MaR pre DC - CD</t>
  </si>
  <si>
    <t>A1.1 LAN optická chrbtica 1 - A</t>
  </si>
  <si>
    <t>A1.1 LAN optická chrbtica 2 - A</t>
  </si>
  <si>
    <t>Služby vetva A
Demontáž a likvidácia pôvodnej kabeláže vetva A dátových prepojov 500 ks
Dočasné ukončenie optických dátových rozvodov vetva A</t>
  </si>
  <si>
    <t>Služby vetva B
Demontáž a likvidácia pôvodnej kabeláže vetva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</si>
</sst>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)"/>
    <numFmt numFmtId="165" formatCode="0.0"/>
    <numFmt numFmtId="166" formatCode="General_)"/>
    <numFmt numFmtId="167" formatCode="_-* #,##0.00\ [$€-1]_-;\-* #,##0.00\ [$€-1]_-;_-* &quot;-&quot;??\ [$€-1]_-;_-@_-"/>
    <numFmt numFmtId="168" formatCode="#,##0.00\ &quot;€&quot;"/>
    <numFmt numFmtId="169" formatCode="\P\ 00"/>
    <numFmt numFmtId="170" formatCode="#,##0.00\ [$€-1]"/>
    <numFmt numFmtId="171" formatCode="dd\.mm\.yyyy"/>
    <numFmt numFmtId="172" formatCode="#,##0.000"/>
    <numFmt numFmtId="173" formatCode="#,##0.0"/>
  </numFmts>
  <fonts count="8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indexed="8"/>
      <name val="Arial CE"/>
      <family val="2"/>
      <charset val="238"/>
    </font>
    <font>
      <sz val="11"/>
      <name val="Arial CE"/>
      <family val="2"/>
      <charset val="238"/>
    </font>
    <font>
      <sz val="11"/>
      <name val="MS Sans Serif"/>
      <family val="2"/>
      <charset val="238"/>
    </font>
    <font>
      <sz val="11"/>
      <color indexed="8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</font>
    <font>
      <i/>
      <sz val="11"/>
      <name val="Arial CE"/>
      <family val="2"/>
      <charset val="238"/>
    </font>
    <font>
      <sz val="8"/>
      <name val="MS Sans Serif"/>
      <family val="2"/>
      <charset val="238"/>
    </font>
    <font>
      <b/>
      <sz val="10"/>
      <name val="Arial CE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name val="Arial CE"/>
      <family val="2"/>
      <charset val="238"/>
    </font>
    <font>
      <sz val="9"/>
      <name val="Symbol"/>
      <family val="1"/>
      <charset val="2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i/>
      <sz val="11"/>
      <name val="Cambria"/>
      <family val="1"/>
      <charset val="238"/>
    </font>
    <font>
      <b/>
      <i/>
      <sz val="11"/>
      <name val="Cambria"/>
      <family val="1"/>
      <charset val="238"/>
    </font>
    <font>
      <sz val="11"/>
      <color rgb="FF00B0F0"/>
      <name val="Cambria"/>
      <family val="1"/>
      <charset val="238"/>
    </font>
    <font>
      <sz val="10"/>
      <color indexed="18"/>
      <name val="Tahoma"/>
      <family val="2"/>
      <charset val="238"/>
    </font>
    <font>
      <sz val="10"/>
      <color indexed="1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Arial"/>
      <family val="2"/>
    </font>
    <font>
      <u/>
      <sz val="8"/>
      <color indexed="12"/>
      <name val="Arial CE"/>
      <family val="2"/>
      <charset val="238"/>
    </font>
    <font>
      <sz val="8"/>
      <name val="Arial"/>
      <family val="2"/>
    </font>
    <font>
      <b/>
      <u/>
      <sz val="8"/>
      <color indexed="12"/>
      <name val="Arial CE"/>
      <family val="2"/>
      <charset val="238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sz val="9"/>
      <name val="Arial CE"/>
    </font>
    <font>
      <b/>
      <sz val="12"/>
      <color rgb="FF800000"/>
      <name val="Arial CE"/>
    </font>
    <font>
      <b/>
      <sz val="12"/>
      <color rgb="FF96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FF0000"/>
      <name val="Arial CE"/>
    </font>
    <font>
      <sz val="8"/>
      <color rgb="FFFF0000"/>
      <name val="Arial CE"/>
      <family val="2"/>
    </font>
    <font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79998168889431442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rgb="FF969696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0" fontId="3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8" fillId="0" borderId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2" fillId="0" borderId="0"/>
    <xf numFmtId="0" fontId="52" fillId="0" borderId="0"/>
    <xf numFmtId="0" fontId="15" fillId="0" borderId="0"/>
    <xf numFmtId="40" fontId="20" fillId="0" borderId="0" applyFont="0" applyFill="0" applyBorder="0" applyAlignment="0" applyProtection="0"/>
    <xf numFmtId="0" fontId="22" fillId="0" borderId="0"/>
  </cellStyleXfs>
  <cellXfs count="760">
    <xf numFmtId="0" fontId="0" fillId="0" borderId="0" xfId="0"/>
    <xf numFmtId="0" fontId="0" fillId="0" borderId="0" xfId="0" applyAlignment="1">
      <alignment vertical="top"/>
    </xf>
    <xf numFmtId="0" fontId="0" fillId="0" borderId="5" xfId="0" applyBorder="1"/>
    <xf numFmtId="0" fontId="3" fillId="0" borderId="9" xfId="0" applyFont="1" applyBorder="1"/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 wrapText="1" indent="1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right" vertical="center" indent="1"/>
    </xf>
    <xf numFmtId="0" fontId="5" fillId="0" borderId="0" xfId="0" applyFont="1"/>
    <xf numFmtId="0" fontId="0" fillId="0" borderId="5" xfId="0" applyBorder="1" applyAlignment="1">
      <alignment wrapText="1"/>
    </xf>
    <xf numFmtId="0" fontId="14" fillId="0" borderId="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indent="1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 wrapText="1" indent="1"/>
    </xf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16" fillId="3" borderId="0" xfId="0" applyFont="1" applyFill="1" applyAlignment="1">
      <alignment horizontal="center"/>
    </xf>
    <xf numFmtId="4" fontId="16" fillId="3" borderId="0" xfId="0" applyNumberFormat="1" applyFont="1" applyFill="1" applyAlignment="1">
      <alignment horizontal="center"/>
    </xf>
    <xf numFmtId="0" fontId="17" fillId="0" borderId="0" xfId="0" applyFont="1"/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4" fontId="17" fillId="3" borderId="0" xfId="0" applyNumberFormat="1" applyFont="1" applyFill="1" applyAlignment="1">
      <alignment horizontal="center"/>
    </xf>
    <xf numFmtId="164" fontId="19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4" fontId="17" fillId="0" borderId="0" xfId="1" applyNumberFormat="1" applyFont="1" applyFill="1" applyBorder="1"/>
    <xf numFmtId="166" fontId="17" fillId="0" borderId="0" xfId="0" applyNumberFormat="1" applyFont="1" applyAlignment="1">
      <alignment horizontal="left"/>
    </xf>
    <xf numFmtId="166" fontId="17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7" fillId="0" borderId="0" xfId="0" applyFont="1" applyAlignment="1">
      <alignment horizontal="center"/>
    </xf>
    <xf numFmtId="0" fontId="21" fillId="0" borderId="0" xfId="0" applyFont="1"/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Alignment="1">
      <alignment horizontal="left"/>
    </xf>
    <xf numFmtId="165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/>
    </xf>
    <xf numFmtId="0" fontId="19" fillId="0" borderId="0" xfId="0" applyFont="1"/>
    <xf numFmtId="4" fontId="15" fillId="0" borderId="0" xfId="1" applyNumberFormat="1" applyFont="1" applyFill="1" applyBorder="1" applyAlignment="1">
      <alignment horizontal="right"/>
    </xf>
    <xf numFmtId="0" fontId="15" fillId="0" borderId="13" xfId="2" applyFont="1" applyBorder="1"/>
    <xf numFmtId="0" fontId="15" fillId="0" borderId="13" xfId="2" applyFont="1" applyBorder="1" applyAlignment="1">
      <alignment horizontal="center"/>
    </xf>
    <xf numFmtId="4" fontId="15" fillId="0" borderId="13" xfId="2" applyNumberFormat="1" applyFont="1" applyBorder="1"/>
    <xf numFmtId="4" fontId="15" fillId="0" borderId="13" xfId="2" applyNumberFormat="1" applyFont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center"/>
    </xf>
    <xf numFmtId="4" fontId="15" fillId="0" borderId="0" xfId="2" applyNumberFormat="1" applyFont="1"/>
    <xf numFmtId="4" fontId="15" fillId="0" borderId="0" xfId="2" applyNumberFormat="1" applyFont="1" applyAlignment="1">
      <alignment horizontal="right"/>
    </xf>
    <xf numFmtId="0" fontId="21" fillId="0" borderId="0" xfId="2" applyFont="1"/>
    <xf numFmtId="0" fontId="21" fillId="0" borderId="0" xfId="2" applyFont="1" applyAlignment="1">
      <alignment horizontal="center"/>
    </xf>
    <xf numFmtId="4" fontId="21" fillId="0" borderId="0" xfId="2" applyNumberFormat="1" applyFont="1"/>
    <xf numFmtId="167" fontId="21" fillId="0" borderId="0" xfId="2" applyNumberFormat="1" applyFont="1" applyAlignment="1">
      <alignment horizontal="right"/>
    </xf>
    <xf numFmtId="0" fontId="21" fillId="4" borderId="0" xfId="2" applyFont="1" applyFill="1"/>
    <xf numFmtId="3" fontId="15" fillId="0" borderId="0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3" borderId="0" xfId="2" applyFont="1" applyFill="1" applyAlignment="1">
      <alignment vertical="center"/>
    </xf>
    <xf numFmtId="0" fontId="23" fillId="3" borderId="0" xfId="2" applyFont="1" applyFill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3" fontId="17" fillId="0" borderId="0" xfId="1" applyNumberFormat="1" applyFont="1" applyFill="1" applyBorder="1" applyAlignment="1" applyProtection="1">
      <alignment horizontal="center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4" fontId="17" fillId="0" borderId="0" xfId="1" applyNumberFormat="1" applyFont="1" applyBorder="1" applyProtection="1">
      <protection locked="0"/>
    </xf>
    <xf numFmtId="4" fontId="17" fillId="0" borderId="0" xfId="0" applyNumberFormat="1" applyFont="1"/>
    <xf numFmtId="0" fontId="2" fillId="0" borderId="0" xfId="0" applyFont="1"/>
    <xf numFmtId="4" fontId="0" fillId="0" borderId="5" xfId="0" applyNumberFormat="1" applyBorder="1"/>
    <xf numFmtId="0" fontId="3" fillId="0" borderId="5" xfId="0" applyFont="1" applyBorder="1"/>
    <xf numFmtId="4" fontId="3" fillId="0" borderId="5" xfId="0" applyNumberFormat="1" applyFont="1" applyBorder="1"/>
    <xf numFmtId="0" fontId="26" fillId="0" borderId="5" xfId="0" applyFont="1" applyBorder="1"/>
    <xf numFmtId="4" fontId="26" fillId="0" borderId="5" xfId="0" applyNumberFormat="1" applyFont="1" applyBorder="1"/>
    <xf numFmtId="0" fontId="21" fillId="0" borderId="0" xfId="0" applyFont="1" applyAlignment="1">
      <alignment horizontal="left"/>
    </xf>
    <xf numFmtId="0" fontId="4" fillId="0" borderId="0" xfId="0" applyFont="1"/>
    <xf numFmtId="0" fontId="3" fillId="0" borderId="5" xfId="0" applyFont="1" applyBorder="1" applyAlignment="1">
      <alignment wrapText="1"/>
    </xf>
    <xf numFmtId="0" fontId="37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8" fillId="0" borderId="5" xfId="0" applyFont="1" applyBorder="1" applyAlignment="1">
      <alignment wrapText="1"/>
    </xf>
    <xf numFmtId="0" fontId="39" fillId="0" borderId="5" xfId="0" applyFont="1" applyBorder="1" applyAlignment="1">
      <alignment wrapText="1"/>
    </xf>
    <xf numFmtId="0" fontId="40" fillId="0" borderId="0" xfId="0" applyFont="1"/>
    <xf numFmtId="0" fontId="0" fillId="0" borderId="1" xfId="0" applyBorder="1" applyAlignment="1">
      <alignment vertical="top"/>
    </xf>
    <xf numFmtId="0" fontId="3" fillId="0" borderId="3" xfId="0" applyFon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48" xfId="0" applyBorder="1" applyAlignment="1">
      <alignment vertical="top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center"/>
    </xf>
    <xf numFmtId="0" fontId="3" fillId="0" borderId="5" xfId="0" applyFont="1" applyBorder="1" applyAlignment="1">
      <alignment horizontal="right" indent="1"/>
    </xf>
    <xf numFmtId="4" fontId="37" fillId="0" borderId="5" xfId="0" applyNumberFormat="1" applyFont="1" applyBorder="1" applyAlignment="1">
      <alignment horizontal="right" indent="1"/>
    </xf>
    <xf numFmtId="4" fontId="4" fillId="0" borderId="5" xfId="0" applyNumberFormat="1" applyFont="1" applyBorder="1" applyAlignment="1">
      <alignment horizontal="right" indent="1"/>
    </xf>
    <xf numFmtId="4" fontId="39" fillId="0" borderId="5" xfId="0" applyNumberFormat="1" applyFont="1" applyBorder="1" applyAlignment="1">
      <alignment horizontal="right" indent="1"/>
    </xf>
    <xf numFmtId="4" fontId="4" fillId="0" borderId="12" xfId="0" applyNumberFormat="1" applyFont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28" fillId="0" borderId="0" xfId="8"/>
    <xf numFmtId="0" fontId="41" fillId="0" borderId="0" xfId="9" applyFont="1"/>
    <xf numFmtId="0" fontId="42" fillId="0" borderId="62" xfId="8" applyFont="1" applyBorder="1" applyAlignment="1">
      <alignment horizontal="center"/>
    </xf>
    <xf numFmtId="0" fontId="42" fillId="0" borderId="63" xfId="8" applyFont="1" applyBorder="1" applyAlignment="1">
      <alignment horizontal="center" vertical="center"/>
    </xf>
    <xf numFmtId="0" fontId="44" fillId="0" borderId="0" xfId="9" applyFont="1"/>
    <xf numFmtId="0" fontId="42" fillId="0" borderId="59" xfId="7" applyFont="1" applyBorder="1" applyAlignment="1">
      <alignment horizontal="left"/>
    </xf>
    <xf numFmtId="0" fontId="42" fillId="0" borderId="7" xfId="7" applyFont="1" applyBorder="1" applyAlignment="1">
      <alignment horizontal="left"/>
    </xf>
    <xf numFmtId="3" fontId="44" fillId="0" borderId="0" xfId="9" applyNumberFormat="1" applyFont="1"/>
    <xf numFmtId="3" fontId="42" fillId="0" borderId="64" xfId="9" applyNumberFormat="1" applyFont="1" applyBorder="1" applyAlignment="1">
      <alignment horizontal="center"/>
    </xf>
    <xf numFmtId="3" fontId="42" fillId="0" borderId="72" xfId="9" applyNumberFormat="1" applyFont="1" applyBorder="1" applyAlignment="1">
      <alignment horizontal="center"/>
    </xf>
    <xf numFmtId="4" fontId="42" fillId="0" borderId="72" xfId="8" applyNumberFormat="1" applyFont="1" applyBorder="1"/>
    <xf numFmtId="0" fontId="44" fillId="0" borderId="0" xfId="8" applyFont="1"/>
    <xf numFmtId="0" fontId="41" fillId="0" borderId="0" xfId="8" applyFont="1"/>
    <xf numFmtId="0" fontId="42" fillId="0" borderId="0" xfId="8" applyFont="1"/>
    <xf numFmtId="0" fontId="42" fillId="0" borderId="75" xfId="8" applyFont="1" applyBorder="1"/>
    <xf numFmtId="0" fontId="43" fillId="0" borderId="74" xfId="0" applyFont="1" applyBorder="1"/>
    <xf numFmtId="0" fontId="42" fillId="0" borderId="0" xfId="9" applyFont="1"/>
    <xf numFmtId="0" fontId="28" fillId="0" borderId="0" xfId="9"/>
    <xf numFmtId="0" fontId="42" fillId="0" borderId="59" xfId="9" applyFont="1" applyBorder="1" applyAlignment="1">
      <alignment vertical="center"/>
    </xf>
    <xf numFmtId="3" fontId="42" fillId="0" borderId="59" xfId="9" applyNumberFormat="1" applyFont="1" applyBorder="1" applyAlignment="1">
      <alignment horizontal="center" vertical="center"/>
    </xf>
    <xf numFmtId="4" fontId="42" fillId="0" borderId="59" xfId="8" applyNumberFormat="1" applyFont="1" applyBorder="1" applyAlignment="1">
      <alignment vertical="center"/>
    </xf>
    <xf numFmtId="0" fontId="42" fillId="0" borderId="59" xfId="7" applyFont="1" applyBorder="1" applyAlignment="1">
      <alignment horizontal="left" vertical="center"/>
    </xf>
    <xf numFmtId="0" fontId="42" fillId="0" borderId="59" xfId="8" applyFont="1" applyBorder="1"/>
    <xf numFmtId="3" fontId="42" fillId="0" borderId="64" xfId="8" applyNumberFormat="1" applyFont="1" applyBorder="1" applyAlignment="1">
      <alignment horizontal="center"/>
    </xf>
    <xf numFmtId="3" fontId="42" fillId="0" borderId="57" xfId="8" applyNumberFormat="1" applyFont="1" applyBorder="1" applyAlignment="1">
      <alignment horizontal="center"/>
    </xf>
    <xf numFmtId="4" fontId="42" fillId="0" borderId="72" xfId="9" applyNumberFormat="1" applyFont="1" applyBorder="1"/>
    <xf numFmtId="3" fontId="42" fillId="0" borderId="3" xfId="8" applyNumberFormat="1" applyFont="1" applyBorder="1" applyAlignment="1">
      <alignment horizontal="center"/>
    </xf>
    <xf numFmtId="3" fontId="42" fillId="0" borderId="74" xfId="8" applyNumberFormat="1" applyFont="1" applyBorder="1" applyAlignment="1">
      <alignment horizontal="center"/>
    </xf>
    <xf numFmtId="4" fontId="42" fillId="0" borderId="66" xfId="9" applyNumberFormat="1" applyFont="1" applyBorder="1"/>
    <xf numFmtId="4" fontId="42" fillId="0" borderId="66" xfId="8" applyNumberFormat="1" applyFont="1" applyBorder="1"/>
    <xf numFmtId="3" fontId="42" fillId="0" borderId="57" xfId="9" applyNumberFormat="1" applyFont="1" applyBorder="1" applyAlignment="1">
      <alignment horizontal="center"/>
    </xf>
    <xf numFmtId="3" fontId="46" fillId="0" borderId="64" xfId="9" applyNumberFormat="1" applyFont="1" applyBorder="1" applyAlignment="1">
      <alignment horizontal="center"/>
    </xf>
    <xf numFmtId="3" fontId="46" fillId="0" borderId="57" xfId="9" applyNumberFormat="1" applyFont="1" applyBorder="1" applyAlignment="1">
      <alignment horizontal="center"/>
    </xf>
    <xf numFmtId="4" fontId="42" fillId="0" borderId="59" xfId="9" applyNumberFormat="1" applyFont="1" applyBorder="1" applyAlignment="1">
      <alignment horizontal="center" vertical="center"/>
    </xf>
    <xf numFmtId="0" fontId="42" fillId="0" borderId="0" xfId="9" applyFont="1" applyAlignment="1">
      <alignment vertical="center"/>
    </xf>
    <xf numFmtId="3" fontId="42" fillId="0" borderId="0" xfId="9" applyNumberFormat="1" applyFont="1" applyAlignment="1">
      <alignment horizontal="center" vertical="center"/>
    </xf>
    <xf numFmtId="4" fontId="42" fillId="0" borderId="0" xfId="9" applyNumberFormat="1" applyFont="1" applyAlignment="1">
      <alignment horizontal="center" vertical="center"/>
    </xf>
    <xf numFmtId="3" fontId="42" fillId="0" borderId="51" xfId="8" applyNumberFormat="1" applyFont="1" applyBorder="1" applyAlignment="1">
      <alignment horizontal="center"/>
    </xf>
    <xf numFmtId="0" fontId="42" fillId="0" borderId="73" xfId="9" applyFont="1" applyBorder="1"/>
    <xf numFmtId="0" fontId="42" fillId="0" borderId="80" xfId="10" applyFont="1" applyBorder="1" applyAlignment="1">
      <alignment horizontal="left"/>
    </xf>
    <xf numFmtId="0" fontId="43" fillId="0" borderId="74" xfId="0" applyFont="1" applyBorder="1" applyAlignment="1">
      <alignment horizontal="left"/>
    </xf>
    <xf numFmtId="3" fontId="42" fillId="0" borderId="68" xfId="8" applyNumberFormat="1" applyFont="1" applyBorder="1" applyAlignment="1">
      <alignment horizontal="center"/>
    </xf>
    <xf numFmtId="3" fontId="42" fillId="0" borderId="1" xfId="8" applyNumberFormat="1" applyFont="1" applyBorder="1" applyAlignment="1">
      <alignment horizontal="center"/>
    </xf>
    <xf numFmtId="4" fontId="42" fillId="0" borderId="78" xfId="8" applyNumberFormat="1" applyFont="1" applyBorder="1"/>
    <xf numFmtId="3" fontId="42" fillId="0" borderId="70" xfId="8" applyNumberFormat="1" applyFont="1" applyBorder="1" applyAlignment="1">
      <alignment horizontal="center"/>
    </xf>
    <xf numFmtId="4" fontId="42" fillId="0" borderId="70" xfId="9" applyNumberFormat="1" applyFont="1" applyBorder="1"/>
    <xf numFmtId="4" fontId="42" fillId="0" borderId="70" xfId="8" applyNumberFormat="1" applyFont="1" applyBorder="1"/>
    <xf numFmtId="3" fontId="42" fillId="0" borderId="66" xfId="8" applyNumberFormat="1" applyFont="1" applyBorder="1" applyAlignment="1">
      <alignment horizontal="center"/>
    </xf>
    <xf numFmtId="0" fontId="42" fillId="0" borderId="82" xfId="9" applyFont="1" applyBorder="1" applyAlignment="1">
      <alignment vertical="center"/>
    </xf>
    <xf numFmtId="3" fontId="42" fillId="0" borderId="82" xfId="9" applyNumberFormat="1" applyFont="1" applyBorder="1" applyAlignment="1">
      <alignment horizontal="center" vertical="center"/>
    </xf>
    <xf numFmtId="0" fontId="42" fillId="0" borderId="59" xfId="10" applyFont="1" applyBorder="1" applyAlignment="1">
      <alignment horizontal="left"/>
    </xf>
    <xf numFmtId="0" fontId="42" fillId="0" borderId="7" xfId="10" applyFont="1" applyBorder="1" applyAlignment="1">
      <alignment horizontal="left"/>
    </xf>
    <xf numFmtId="0" fontId="35" fillId="0" borderId="0" xfId="8" applyFont="1"/>
    <xf numFmtId="0" fontId="35" fillId="0" borderId="0" xfId="9" applyFont="1"/>
    <xf numFmtId="3" fontId="42" fillId="0" borderId="72" xfId="8" applyNumberFormat="1" applyFont="1" applyBorder="1" applyAlignment="1">
      <alignment horizontal="center"/>
    </xf>
    <xf numFmtId="3" fontId="42" fillId="0" borderId="31" xfId="8" applyNumberFormat="1" applyFont="1" applyBorder="1" applyAlignment="1">
      <alignment horizontal="center"/>
    </xf>
    <xf numFmtId="4" fontId="42" fillId="0" borderId="69" xfId="8" applyNumberFormat="1" applyFont="1" applyBorder="1"/>
    <xf numFmtId="1" fontId="42" fillId="0" borderId="0" xfId="9" applyNumberFormat="1" applyFont="1"/>
    <xf numFmtId="3" fontId="42" fillId="0" borderId="0" xfId="9" applyNumberFormat="1" applyFont="1" applyAlignment="1">
      <alignment horizontal="center"/>
    </xf>
    <xf numFmtId="3" fontId="42" fillId="0" borderId="0" xfId="9" applyNumberFormat="1" applyFont="1"/>
    <xf numFmtId="3" fontId="28" fillId="0" borderId="0" xfId="9" applyNumberFormat="1" applyAlignment="1">
      <alignment horizontal="center"/>
    </xf>
    <xf numFmtId="3" fontId="28" fillId="0" borderId="0" xfId="9" applyNumberFormat="1"/>
    <xf numFmtId="0" fontId="49" fillId="0" borderId="0" xfId="8" applyFont="1"/>
    <xf numFmtId="0" fontId="28" fillId="0" borderId="0" xfId="8" applyAlignment="1">
      <alignment horizontal="center"/>
    </xf>
    <xf numFmtId="0" fontId="49" fillId="0" borderId="0" xfId="9" applyFont="1"/>
    <xf numFmtId="1" fontId="49" fillId="0" borderId="0" xfId="8" applyNumberFormat="1" applyFont="1"/>
    <xf numFmtId="3" fontId="28" fillId="0" borderId="0" xfId="8" applyNumberFormat="1" applyAlignment="1">
      <alignment horizontal="center"/>
    </xf>
    <xf numFmtId="3" fontId="28" fillId="0" borderId="0" xfId="8" applyNumberFormat="1"/>
    <xf numFmtId="4" fontId="45" fillId="0" borderId="59" xfId="9" applyNumberFormat="1" applyFont="1" applyBorder="1" applyAlignment="1">
      <alignment vertical="center"/>
    </xf>
    <xf numFmtId="3" fontId="45" fillId="0" borderId="59" xfId="8" applyNumberFormat="1" applyFont="1" applyBorder="1" applyAlignment="1">
      <alignment vertical="center"/>
    </xf>
    <xf numFmtId="4" fontId="45" fillId="0" borderId="7" xfId="8" applyNumberFormat="1" applyFont="1" applyBorder="1" applyAlignment="1">
      <alignment vertical="center"/>
    </xf>
    <xf numFmtId="4" fontId="45" fillId="0" borderId="82" xfId="9" applyNumberFormat="1" applyFont="1" applyBorder="1" applyAlignment="1">
      <alignment vertical="center"/>
    </xf>
    <xf numFmtId="3" fontId="45" fillId="0" borderId="82" xfId="8" applyNumberFormat="1" applyFont="1" applyBorder="1" applyAlignment="1">
      <alignment vertical="center"/>
    </xf>
    <xf numFmtId="4" fontId="45" fillId="0" borderId="31" xfId="8" applyNumberFormat="1" applyFont="1" applyBorder="1" applyAlignment="1">
      <alignment vertical="center"/>
    </xf>
    <xf numFmtId="0" fontId="28" fillId="0" borderId="23" xfId="9" applyBorder="1"/>
    <xf numFmtId="0" fontId="45" fillId="0" borderId="67" xfId="9" applyFont="1" applyBorder="1"/>
    <xf numFmtId="3" fontId="42" fillId="0" borderId="56" xfId="8" applyNumberFormat="1" applyFont="1" applyBorder="1" applyAlignment="1">
      <alignment horizontal="center"/>
    </xf>
    <xf numFmtId="0" fontId="28" fillId="0" borderId="67" xfId="8" applyBorder="1"/>
    <xf numFmtId="0" fontId="28" fillId="0" borderId="82" xfId="8" applyBorder="1"/>
    <xf numFmtId="3" fontId="42" fillId="0" borderId="81" xfId="8" applyNumberFormat="1" applyFont="1" applyBorder="1" applyAlignment="1">
      <alignment horizontal="center"/>
    </xf>
    <xf numFmtId="0" fontId="45" fillId="0" borderId="82" xfId="9" applyFont="1" applyBorder="1" applyAlignment="1">
      <alignment vertical="center"/>
    </xf>
    <xf numFmtId="3" fontId="45" fillId="0" borderId="82" xfId="9" applyNumberFormat="1" applyFont="1" applyBorder="1" applyAlignment="1">
      <alignment horizontal="center" vertical="center"/>
    </xf>
    <xf numFmtId="0" fontId="42" fillId="0" borderId="63" xfId="9" applyFont="1" applyBorder="1" applyAlignment="1">
      <alignment vertical="center"/>
    </xf>
    <xf numFmtId="3" fontId="42" fillId="0" borderId="63" xfId="9" applyNumberFormat="1" applyFont="1" applyBorder="1" applyAlignment="1">
      <alignment horizontal="center" vertical="center"/>
    </xf>
    <xf numFmtId="3" fontId="42" fillId="0" borderId="63" xfId="8" applyNumberFormat="1" applyFont="1" applyBorder="1" applyAlignment="1">
      <alignment vertical="center"/>
    </xf>
    <xf numFmtId="0" fontId="42" fillId="0" borderId="59" xfId="8" applyFont="1" applyBorder="1" applyAlignment="1">
      <alignment horizontal="center"/>
    </xf>
    <xf numFmtId="3" fontId="42" fillId="0" borderId="59" xfId="8" applyNumberFormat="1" applyFont="1" applyBorder="1"/>
    <xf numFmtId="4" fontId="45" fillId="0" borderId="9" xfId="8" applyNumberFormat="1" applyFont="1" applyBorder="1"/>
    <xf numFmtId="3" fontId="45" fillId="0" borderId="59" xfId="8" applyNumberFormat="1" applyFont="1" applyBorder="1"/>
    <xf numFmtId="4" fontId="45" fillId="0" borderId="10" xfId="8" applyNumberFormat="1" applyFont="1" applyBorder="1"/>
    <xf numFmtId="0" fontId="42" fillId="0" borderId="82" xfId="8" applyFont="1" applyBorder="1" applyAlignment="1">
      <alignment horizontal="center"/>
    </xf>
    <xf numFmtId="10" fontId="42" fillId="0" borderId="82" xfId="8" applyNumberFormat="1" applyFont="1" applyBorder="1"/>
    <xf numFmtId="4" fontId="3" fillId="0" borderId="10" xfId="0" applyNumberFormat="1" applyFont="1" applyBorder="1" applyAlignment="1">
      <alignment horizontal="right" indent="1"/>
    </xf>
    <xf numFmtId="0" fontId="21" fillId="3" borderId="0" xfId="0" applyFont="1" applyFill="1" applyAlignment="1">
      <alignment horizontal="center"/>
    </xf>
    <xf numFmtId="3" fontId="21" fillId="3" borderId="0" xfId="0" applyNumberFormat="1" applyFont="1" applyFill="1" applyAlignment="1">
      <alignment horizontal="center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wrapText="1" shrinkToFit="1"/>
    </xf>
    <xf numFmtId="0" fontId="22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4" fontId="17" fillId="0" borderId="0" xfId="0" applyNumberFormat="1" applyFont="1" applyAlignment="1">
      <alignment horizontal="left" wrapText="1"/>
    </xf>
    <xf numFmtId="165" fontId="17" fillId="0" borderId="0" xfId="0" applyNumberFormat="1" applyFont="1" applyAlignment="1">
      <alignment horizontal="center" vertical="top"/>
    </xf>
    <xf numFmtId="0" fontId="15" fillId="0" borderId="0" xfId="0" applyFont="1" applyAlignment="1">
      <alignment wrapText="1"/>
    </xf>
    <xf numFmtId="4" fontId="15" fillId="0" borderId="0" xfId="0" applyNumberFormat="1" applyFont="1"/>
    <xf numFmtId="0" fontId="15" fillId="0" borderId="0" xfId="0" applyFont="1" applyAlignment="1">
      <alignment vertical="top" wrapText="1"/>
    </xf>
    <xf numFmtId="0" fontId="15" fillId="0" borderId="0" xfId="11" applyFont="1"/>
    <xf numFmtId="0" fontId="21" fillId="0" borderId="0" xfId="11" applyFont="1"/>
    <xf numFmtId="4" fontId="21" fillId="0" borderId="0" xfId="2" applyNumberFormat="1" applyFont="1" applyAlignment="1">
      <alignment horizontal="right"/>
    </xf>
    <xf numFmtId="166" fontId="15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4" fontId="17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4" fontId="15" fillId="0" borderId="0" xfId="1" applyNumberFormat="1" applyFont="1" applyFill="1" applyBorder="1" applyAlignment="1" applyProtection="1">
      <alignment horizontal="right"/>
      <protection locked="0"/>
    </xf>
    <xf numFmtId="0" fontId="50" fillId="0" borderId="0" xfId="0" applyFont="1"/>
    <xf numFmtId="0" fontId="21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left" wrapText="1"/>
    </xf>
    <xf numFmtId="166" fontId="21" fillId="0" borderId="0" xfId="0" applyNumberFormat="1" applyFont="1" applyAlignment="1">
      <alignment horizontal="left"/>
    </xf>
    <xf numFmtId="0" fontId="16" fillId="0" borderId="0" xfId="0" applyFont="1"/>
    <xf numFmtId="4" fontId="21" fillId="3" borderId="0" xfId="0" applyNumberFormat="1" applyFont="1" applyFill="1" applyAlignment="1">
      <alignment horizontal="right" indent="1"/>
    </xf>
    <xf numFmtId="4" fontId="15" fillId="0" borderId="0" xfId="0" applyNumberFormat="1" applyFont="1" applyAlignment="1">
      <alignment horizontal="right" indent="1"/>
    </xf>
    <xf numFmtId="4" fontId="15" fillId="0" borderId="0" xfId="1" applyNumberFormat="1" applyFont="1" applyFill="1" applyBorder="1" applyAlignment="1">
      <alignment horizontal="right" indent="1"/>
    </xf>
    <xf numFmtId="4" fontId="15" fillId="0" borderId="0" xfId="1" applyNumberFormat="1" applyFont="1" applyFill="1" applyBorder="1" applyAlignment="1" applyProtection="1">
      <alignment horizontal="right" indent="1"/>
      <protection locked="0"/>
    </xf>
    <xf numFmtId="0" fontId="21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51" fillId="0" borderId="0" xfId="0" applyFont="1"/>
    <xf numFmtId="165" fontId="50" fillId="0" borderId="0" xfId="0" applyNumberFormat="1" applyFont="1" applyAlignment="1">
      <alignment horizontal="center"/>
    </xf>
    <xf numFmtId="3" fontId="50" fillId="0" borderId="0" xfId="1" applyNumberFormat="1" applyFont="1" applyFill="1" applyBorder="1" applyAlignment="1">
      <alignment horizontal="center"/>
    </xf>
    <xf numFmtId="4" fontId="50" fillId="0" borderId="0" xfId="1" applyNumberFormat="1" applyFont="1" applyFill="1" applyBorder="1" applyAlignment="1">
      <alignment horizontal="right" indent="1"/>
    </xf>
    <xf numFmtId="4" fontId="51" fillId="0" borderId="0" xfId="0" applyNumberFormat="1" applyFont="1" applyAlignment="1">
      <alignment horizontal="right" indent="1"/>
    </xf>
    <xf numFmtId="0" fontId="51" fillId="0" borderId="0" xfId="0" applyFont="1" applyAlignment="1">
      <alignment horizontal="left" vertical="top"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 horizontal="center"/>
    </xf>
    <xf numFmtId="4" fontId="50" fillId="0" borderId="0" xfId="0" applyNumberFormat="1" applyFont="1" applyAlignment="1">
      <alignment horizontal="right" indent="1"/>
    </xf>
    <xf numFmtId="165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4" fontId="21" fillId="0" borderId="0" xfId="1" applyNumberFormat="1" applyFont="1" applyFill="1" applyBorder="1" applyAlignment="1">
      <alignment horizontal="right" indent="1"/>
    </xf>
    <xf numFmtId="0" fontId="21" fillId="3" borderId="0" xfId="2" applyFont="1" applyFill="1"/>
    <xf numFmtId="0" fontId="0" fillId="0" borderId="0" xfId="0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6" xfId="0" applyBorder="1" applyAlignment="1" applyProtection="1">
      <alignment vertical="center"/>
      <protection locked="0"/>
    </xf>
    <xf numFmtId="14" fontId="23" fillId="0" borderId="0" xfId="6" applyNumberFormat="1" applyFont="1" applyFill="1" applyBorder="1" applyAlignment="1" applyProtection="1">
      <alignment horizontal="right" vertical="center"/>
      <protection locked="0"/>
    </xf>
    <xf numFmtId="44" fontId="22" fillId="0" borderId="0" xfId="6" applyFont="1" applyFill="1" applyBorder="1" applyAlignment="1" applyProtection="1">
      <alignment horizontal="right" vertical="center"/>
      <protection locked="0"/>
    </xf>
    <xf numFmtId="44" fontId="22" fillId="0" borderId="0" xfId="6" applyFont="1" applyFill="1" applyAlignment="1">
      <alignment vertical="center"/>
    </xf>
    <xf numFmtId="44" fontId="16" fillId="0" borderId="0" xfId="6" applyFont="1" applyFill="1" applyBorder="1" applyAlignment="1" applyProtection="1">
      <alignment vertical="center" wrapText="1"/>
      <protection locked="0"/>
    </xf>
    <xf numFmtId="2" fontId="16" fillId="0" borderId="0" xfId="6" applyNumberFormat="1" applyFont="1" applyFill="1" applyBorder="1" applyAlignment="1" applyProtection="1">
      <alignment vertical="center" wrapText="1"/>
      <protection locked="0"/>
    </xf>
    <xf numFmtId="44" fontId="22" fillId="0" borderId="0" xfId="6" applyFont="1" applyFill="1" applyAlignment="1">
      <alignment horizontal="right" vertical="center"/>
    </xf>
    <xf numFmtId="0" fontId="58" fillId="0" borderId="32" xfId="0" applyFont="1" applyBorder="1" applyAlignment="1">
      <alignment vertical="center" wrapText="1"/>
    </xf>
    <xf numFmtId="0" fontId="58" fillId="5" borderId="6" xfId="0" applyFont="1" applyFill="1" applyBorder="1" applyAlignment="1">
      <alignment horizontal="center" vertical="center" wrapText="1"/>
    </xf>
    <xf numFmtId="0" fontId="58" fillId="5" borderId="7" xfId="0" applyFont="1" applyFill="1" applyBorder="1" applyAlignment="1">
      <alignment horizontal="center" vertical="center" wrapText="1"/>
    </xf>
    <xf numFmtId="0" fontId="57" fillId="0" borderId="30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4" fontId="59" fillId="0" borderId="31" xfId="0" applyNumberFormat="1" applyFont="1" applyBorder="1" applyAlignment="1">
      <alignment horizontal="right" vertical="center" wrapText="1"/>
    </xf>
    <xf numFmtId="0" fontId="58" fillId="0" borderId="33" xfId="0" applyFont="1" applyBorder="1" applyAlignment="1">
      <alignment vertical="center" wrapText="1"/>
    </xf>
    <xf numFmtId="4" fontId="60" fillId="0" borderId="33" xfId="0" applyNumberFormat="1" applyFont="1" applyBorder="1" applyAlignment="1">
      <alignment horizontal="right" vertical="center" wrapText="1"/>
    </xf>
    <xf numFmtId="4" fontId="60" fillId="0" borderId="34" xfId="0" applyNumberFormat="1" applyFont="1" applyBorder="1" applyAlignment="1">
      <alignment horizontal="right" vertical="center" wrapText="1"/>
    </xf>
    <xf numFmtId="1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173" fontId="23" fillId="0" borderId="0" xfId="3" applyNumberFormat="1" applyFont="1" applyAlignment="1" applyProtection="1">
      <alignment horizontal="right" vertical="top"/>
      <protection locked="0"/>
    </xf>
    <xf numFmtId="0" fontId="23" fillId="0" borderId="0" xfId="0" applyFont="1" applyAlignment="1">
      <alignment horizontal="center" vertical="top"/>
    </xf>
    <xf numFmtId="14" fontId="23" fillId="0" borderId="0" xfId="3" applyNumberFormat="1" applyFont="1" applyAlignment="1" applyProtection="1">
      <alignment horizontal="right" vertical="top"/>
      <protection locked="0"/>
    </xf>
    <xf numFmtId="2" fontId="22" fillId="0" borderId="0" xfId="0" applyNumberFormat="1" applyFont="1" applyAlignment="1">
      <alignment vertical="top"/>
    </xf>
    <xf numFmtId="173" fontId="22" fillId="0" borderId="0" xfId="0" applyNumberFormat="1" applyFont="1" applyAlignment="1" applyProtection="1">
      <alignment horizontal="center" vertical="top"/>
      <protection locked="0"/>
    </xf>
    <xf numFmtId="3" fontId="22" fillId="0" borderId="0" xfId="0" applyNumberFormat="1" applyFont="1" applyAlignment="1" applyProtection="1">
      <alignment vertical="top"/>
      <protection locked="0"/>
    </xf>
    <xf numFmtId="1" fontId="24" fillId="0" borderId="8" xfId="0" applyNumberFormat="1" applyFont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center" vertical="center" wrapText="1"/>
    </xf>
    <xf numFmtId="173" fontId="24" fillId="0" borderId="9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0" fillId="0" borderId="0" xfId="0" applyFont="1"/>
    <xf numFmtId="173" fontId="20" fillId="0" borderId="0" xfId="0" applyNumberFormat="1" applyFont="1"/>
    <xf numFmtId="3" fontId="20" fillId="0" borderId="0" xfId="0" applyNumberFormat="1" applyFont="1"/>
    <xf numFmtId="0" fontId="22" fillId="0" borderId="0" xfId="0" applyFont="1" applyAlignment="1" applyProtection="1">
      <alignment vertical="top"/>
      <protection locked="0"/>
    </xf>
    <xf numFmtId="173" fontId="53" fillId="0" borderId="0" xfId="0" applyNumberFormat="1" applyFont="1" applyAlignment="1" applyProtection="1">
      <alignment horizontal="right" vertical="top"/>
      <protection locked="0"/>
    </xf>
    <xf numFmtId="3" fontId="53" fillId="0" borderId="0" xfId="0" applyNumberFormat="1" applyFont="1" applyAlignment="1" applyProtection="1">
      <alignment horizontal="right" vertical="top"/>
      <protection locked="0"/>
    </xf>
    <xf numFmtId="0" fontId="53" fillId="0" borderId="0" xfId="0" applyFont="1"/>
    <xf numFmtId="173" fontId="22" fillId="0" borderId="0" xfId="0" applyNumberFormat="1" applyFont="1" applyAlignment="1" applyProtection="1">
      <alignment horizontal="right" vertical="top"/>
      <protection locked="0"/>
    </xf>
    <xf numFmtId="168" fontId="24" fillId="0" borderId="0" xfId="0" applyNumberFormat="1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vertical="top"/>
      <protection locked="0"/>
    </xf>
    <xf numFmtId="49" fontId="22" fillId="0" borderId="0" xfId="0" applyNumberFormat="1" applyFont="1"/>
    <xf numFmtId="0" fontId="54" fillId="0" borderId="0" xfId="0" applyFont="1"/>
    <xf numFmtId="168" fontId="22" fillId="0" borderId="0" xfId="0" applyNumberFormat="1" applyFont="1" applyAlignment="1" applyProtection="1">
      <alignment horizontal="right" vertical="top"/>
      <protection locked="0"/>
    </xf>
    <xf numFmtId="0" fontId="20" fillId="0" borderId="53" xfId="0" applyFont="1" applyBorder="1"/>
    <xf numFmtId="0" fontId="22" fillId="0" borderId="53" xfId="0" applyFont="1" applyBorder="1" applyAlignment="1" applyProtection="1">
      <alignment vertical="top"/>
      <protection locked="0"/>
    </xf>
    <xf numFmtId="0" fontId="53" fillId="0" borderId="53" xfId="0" applyFont="1" applyBorder="1"/>
    <xf numFmtId="173" fontId="53" fillId="0" borderId="53" xfId="0" applyNumberFormat="1" applyFont="1" applyBorder="1" applyAlignment="1" applyProtection="1">
      <alignment horizontal="right" vertical="top"/>
      <protection locked="0"/>
    </xf>
    <xf numFmtId="168" fontId="53" fillId="0" borderId="53" xfId="0" applyNumberFormat="1" applyFont="1" applyBorder="1" applyAlignment="1" applyProtection="1">
      <alignment horizontal="right" vertical="top"/>
      <protection locked="0"/>
    </xf>
    <xf numFmtId="168" fontId="53" fillId="0" borderId="0" xfId="0" applyNumberFormat="1" applyFont="1" applyAlignment="1" applyProtection="1">
      <alignment horizontal="right" vertical="top"/>
      <protection locked="0"/>
    </xf>
    <xf numFmtId="0" fontId="54" fillId="0" borderId="0" xfId="0" applyFont="1" applyAlignment="1">
      <alignment horizontal="left" vertical="center" wrapText="1"/>
    </xf>
    <xf numFmtId="0" fontId="20" fillId="0" borderId="13" xfId="0" applyFont="1" applyBorder="1" applyAlignment="1" applyProtection="1">
      <alignment horizontal="right" vertical="top"/>
      <protection locked="0"/>
    </xf>
    <xf numFmtId="49" fontId="22" fillId="0" borderId="13" xfId="13" applyNumberFormat="1" applyFont="1" applyBorder="1"/>
    <xf numFmtId="168" fontId="22" fillId="0" borderId="13" xfId="0" applyNumberFormat="1" applyFont="1" applyBorder="1" applyAlignment="1" applyProtection="1">
      <alignment horizontal="right" vertical="top"/>
      <protection locked="0"/>
    </xf>
    <xf numFmtId="43" fontId="20" fillId="0" borderId="0" xfId="1" applyFont="1" applyFill="1"/>
    <xf numFmtId="43" fontId="22" fillId="0" borderId="0" xfId="1" applyFont="1" applyFill="1"/>
    <xf numFmtId="0" fontId="24" fillId="0" borderId="94" xfId="0" applyFont="1" applyBorder="1" applyAlignment="1">
      <alignment horizontal="center" vertical="top"/>
    </xf>
    <xf numFmtId="168" fontId="22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center" vertical="top"/>
    </xf>
    <xf numFmtId="168" fontId="20" fillId="0" borderId="0" xfId="0" applyNumberFormat="1" applyFont="1"/>
    <xf numFmtId="0" fontId="23" fillId="0" borderId="0" xfId="0" applyFont="1" applyAlignment="1">
      <alignment horizontal="center" vertical="top" wrapText="1"/>
    </xf>
    <xf numFmtId="173" fontId="22" fillId="0" borderId="0" xfId="0" applyNumberFormat="1" applyFont="1" applyAlignment="1">
      <alignment horizontal="center" vertical="top"/>
    </xf>
    <xf numFmtId="2" fontId="22" fillId="0" borderId="0" xfId="12" applyNumberFormat="1" applyAlignment="1">
      <alignment horizontal="center" vertical="top" wrapText="1"/>
    </xf>
    <xf numFmtId="0" fontId="23" fillId="0" borderId="94" xfId="0" applyFont="1" applyBorder="1" applyAlignment="1">
      <alignment horizontal="center" vertical="top" wrapText="1"/>
    </xf>
    <xf numFmtId="49" fontId="24" fillId="0" borderId="0" xfId="0" applyNumberFormat="1" applyFont="1" applyAlignment="1">
      <alignment horizontal="center" vertical="top" wrapText="1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9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 applyProtection="1">
      <alignment vertical="top"/>
      <protection locked="0"/>
    </xf>
    <xf numFmtId="1" fontId="5" fillId="0" borderId="0" xfId="0" applyNumberFormat="1" applyFont="1"/>
    <xf numFmtId="43" fontId="5" fillId="0" borderId="0" xfId="1" applyFont="1" applyFill="1" applyBorder="1" applyAlignment="1" applyProtection="1">
      <alignment vertical="top"/>
      <protection locked="0"/>
    </xf>
    <xf numFmtId="43" fontId="5" fillId="0" borderId="0" xfId="1" applyFont="1" applyFill="1" applyBorder="1" applyAlignment="1">
      <alignment horizontal="left"/>
    </xf>
    <xf numFmtId="1" fontId="5" fillId="0" borderId="0" xfId="0" applyNumberFormat="1" applyFont="1" applyAlignment="1" applyProtection="1">
      <alignment horizontal="right" vertical="top"/>
      <protection locked="0"/>
    </xf>
    <xf numFmtId="49" fontId="54" fillId="0" borderId="0" xfId="0" applyNumberFormat="1" applyFont="1" applyAlignment="1">
      <alignment horizontal="left" vertical="top" wrapText="1"/>
    </xf>
    <xf numFmtId="4" fontId="22" fillId="0" borderId="0" xfId="0" applyNumberFormat="1" applyFont="1" applyAlignment="1">
      <alignment horizontal="right" vertical="top"/>
    </xf>
    <xf numFmtId="49" fontId="5" fillId="0" borderId="0" xfId="0" applyNumberFormat="1" applyFont="1"/>
    <xf numFmtId="4" fontId="24" fillId="0" borderId="58" xfId="0" applyNumberFormat="1" applyFont="1" applyBorder="1" applyAlignment="1" applyProtection="1">
      <alignment vertical="top" wrapText="1"/>
      <protection locked="0"/>
    </xf>
    <xf numFmtId="4" fontId="22" fillId="0" borderId="59" xfId="0" applyNumberFormat="1" applyFont="1" applyBorder="1" applyAlignment="1">
      <alignment horizontal="right" vertical="top"/>
    </xf>
    <xf numFmtId="168" fontId="24" fillId="0" borderId="7" xfId="0" applyNumberFormat="1" applyFont="1" applyBorder="1" applyAlignment="1">
      <alignment horizontal="right" vertical="top"/>
    </xf>
    <xf numFmtId="0" fontId="29" fillId="0" borderId="0" xfId="2" applyFont="1" applyAlignment="1">
      <alignment horizontal="left" vertical="center"/>
    </xf>
    <xf numFmtId="0" fontId="29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31" fillId="0" borderId="0" xfId="2" applyFont="1" applyAlignment="1">
      <alignment vertical="center"/>
    </xf>
    <xf numFmtId="168" fontId="15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169" fontId="33" fillId="0" borderId="29" xfId="0" applyNumberFormat="1" applyFon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32" fillId="0" borderId="42" xfId="0" applyFont="1" applyBorder="1" applyAlignment="1">
      <alignment horizontal="center" vertical="top" wrapText="1"/>
    </xf>
    <xf numFmtId="168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168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168" fontId="21" fillId="0" borderId="0" xfId="0" applyNumberFormat="1" applyFont="1" applyAlignment="1">
      <alignment vertical="top"/>
    </xf>
    <xf numFmtId="168" fontId="33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0" fontId="32" fillId="0" borderId="11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5" xfId="0" applyFont="1" applyBorder="1" applyAlignment="1" applyProtection="1">
      <alignment horizontal="left" vertical="top" wrapText="1"/>
      <protection locked="0"/>
    </xf>
    <xf numFmtId="0" fontId="33" fillId="0" borderId="5" xfId="0" applyFont="1" applyBorder="1" applyAlignment="1">
      <alignment horizontal="left" vertical="top" wrapText="1"/>
    </xf>
    <xf numFmtId="169" fontId="33" fillId="0" borderId="47" xfId="0" applyNumberFormat="1" applyFont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168" fontId="15" fillId="0" borderId="0" xfId="0" applyNumberFormat="1" applyFont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4" fontId="23" fillId="0" borderId="0" xfId="6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12" applyFont="1" applyAlignment="1">
      <alignment horizontal="center" vertical="center" wrapText="1"/>
    </xf>
    <xf numFmtId="44" fontId="22" fillId="0" borderId="0" xfId="6" applyFont="1" applyFill="1" applyAlignment="1" applyProtection="1">
      <alignment horizontal="center" vertical="center"/>
      <protection locked="0"/>
    </xf>
    <xf numFmtId="44" fontId="22" fillId="0" borderId="0" xfId="6" applyFont="1" applyFill="1" applyAlignment="1" applyProtection="1">
      <alignment vertical="center"/>
      <protection locked="0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4" fontId="24" fillId="0" borderId="9" xfId="6" applyFont="1" applyFill="1" applyBorder="1" applyAlignment="1">
      <alignment horizontal="center" vertical="center" wrapText="1"/>
    </xf>
    <xf numFmtId="44" fontId="24" fillId="0" borderId="10" xfId="6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4" fontId="20" fillId="0" borderId="0" xfId="6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44" fontId="53" fillId="0" borderId="0" xfId="6" applyFont="1" applyFill="1" applyAlignment="1" applyProtection="1">
      <alignment horizontal="right" vertical="center"/>
      <protection locked="0"/>
    </xf>
    <xf numFmtId="0" fontId="53" fillId="0" borderId="0" xfId="0" applyFont="1" applyAlignment="1">
      <alignment vertical="center"/>
    </xf>
    <xf numFmtId="0" fontId="20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7" fillId="0" borderId="0" xfId="3" applyFont="1" applyAlignment="1" applyProtection="1">
      <alignment vertical="center" wrapText="1"/>
      <protection locked="0"/>
    </xf>
    <xf numFmtId="0" fontId="17" fillId="0" borderId="0" xfId="3" applyFont="1" applyAlignment="1" applyProtection="1">
      <alignment horizontal="left" vertical="center" wrapText="1"/>
      <protection locked="0"/>
    </xf>
    <xf numFmtId="0" fontId="22" fillId="0" borderId="0" xfId="3" applyFont="1" applyAlignment="1">
      <alignment horizontal="left" vertical="center" wrapText="1"/>
    </xf>
    <xf numFmtId="44" fontId="54" fillId="0" borderId="0" xfId="6" applyFont="1" applyFill="1" applyBorder="1" applyAlignment="1" applyProtection="1">
      <alignment horizontal="right" vertical="center"/>
      <protection locked="0"/>
    </xf>
    <xf numFmtId="4" fontId="54" fillId="0" borderId="0" xfId="0" applyNumberFormat="1" applyFont="1" applyAlignment="1" applyProtection="1">
      <alignment horizontal="right" vertical="center"/>
      <protection locked="0"/>
    </xf>
    <xf numFmtId="0" fontId="22" fillId="0" borderId="0" xfId="3" applyFont="1" applyAlignment="1" applyProtection="1">
      <alignment vertical="center" wrapText="1"/>
      <protection locked="0"/>
    </xf>
    <xf numFmtId="0" fontId="22" fillId="0" borderId="0" xfId="3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 wrapText="1"/>
    </xf>
    <xf numFmtId="2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44" fontId="24" fillId="0" borderId="0" xfId="6" applyFont="1" applyFill="1" applyBorder="1" applyAlignment="1" applyProtection="1">
      <alignment horizontal="right" vertical="center"/>
      <protection locked="0"/>
    </xf>
    <xf numFmtId="2" fontId="24" fillId="0" borderId="0" xfId="6" applyNumberFormat="1" applyFont="1" applyFill="1" applyBorder="1" applyAlignment="1" applyProtection="1">
      <alignment horizontal="right" vertical="center"/>
      <protection locked="0"/>
    </xf>
    <xf numFmtId="44" fontId="22" fillId="0" borderId="0" xfId="6" applyFont="1" applyFill="1" applyAlignment="1" applyProtection="1">
      <alignment horizontal="right" vertical="center"/>
      <protection locked="0"/>
    </xf>
    <xf numFmtId="44" fontId="24" fillId="0" borderId="0" xfId="6" applyFont="1" applyFill="1" applyAlignment="1" applyProtection="1">
      <alignment horizontal="right" vertical="center"/>
      <protection locked="0"/>
    </xf>
    <xf numFmtId="0" fontId="20" fillId="0" borderId="0" xfId="3" applyFont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44" fontId="22" fillId="0" borderId="13" xfId="6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49" fillId="0" borderId="53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44" fontId="24" fillId="0" borderId="53" xfId="6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2" fontId="22" fillId="0" borderId="0" xfId="6" applyNumberFormat="1" applyFont="1" applyFill="1" applyBorder="1" applyAlignment="1" applyProtection="1">
      <alignment horizontal="right" vertical="center"/>
      <protection locked="0"/>
    </xf>
    <xf numFmtId="4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2" fontId="22" fillId="0" borderId="13" xfId="6" applyNumberFormat="1" applyFont="1" applyFill="1" applyBorder="1" applyAlignment="1" applyProtection="1">
      <alignment horizontal="right" vertical="center"/>
      <protection locked="0"/>
    </xf>
    <xf numFmtId="0" fontId="24" fillId="0" borderId="9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4" fontId="22" fillId="0" borderId="0" xfId="6" applyFont="1" applyFill="1" applyBorder="1" applyAlignment="1">
      <alignment horizontal="center" vertical="center"/>
    </xf>
    <xf numFmtId="0" fontId="22" fillId="0" borderId="0" xfId="12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3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0" fontId="17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24" fillId="0" borderId="58" xfId="0" applyFont="1" applyBorder="1" applyAlignment="1" applyProtection="1">
      <alignment vertical="center" wrapText="1"/>
      <protection locked="0"/>
    </xf>
    <xf numFmtId="44" fontId="22" fillId="0" borderId="59" xfId="6" applyFont="1" applyFill="1" applyBorder="1" applyAlignment="1">
      <alignment horizontal="right" vertical="center"/>
    </xf>
    <xf numFmtId="0" fontId="24" fillId="0" borderId="0" xfId="0" applyFont="1" applyAlignment="1" applyProtection="1">
      <alignment vertical="center" wrapText="1"/>
      <protection locked="0"/>
    </xf>
    <xf numFmtId="44" fontId="22" fillId="0" borderId="0" xfId="6" applyFont="1" applyFill="1" applyBorder="1" applyAlignment="1">
      <alignment horizontal="right" vertical="center"/>
    </xf>
    <xf numFmtId="44" fontId="24" fillId="0" borderId="0" xfId="6" applyFont="1" applyFill="1" applyBorder="1" applyAlignment="1">
      <alignment horizontal="right" vertical="center"/>
    </xf>
    <xf numFmtId="44" fontId="5" fillId="0" borderId="0" xfId="6" applyFont="1" applyFill="1" applyAlignment="1">
      <alignment vertical="center"/>
    </xf>
    <xf numFmtId="0" fontId="62" fillId="0" borderId="0" xfId="2" applyFont="1" applyAlignment="1">
      <alignment vertical="center"/>
    </xf>
    <xf numFmtId="168" fontId="63" fillId="0" borderId="0" xfId="2" applyNumberFormat="1" applyFont="1" applyAlignment="1">
      <alignment vertical="center"/>
    </xf>
    <xf numFmtId="0" fontId="63" fillId="0" borderId="0" xfId="2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2" applyFont="1" applyAlignment="1">
      <alignment vertical="center"/>
    </xf>
    <xf numFmtId="0" fontId="65" fillId="6" borderId="14" xfId="0" applyFont="1" applyFill="1" applyBorder="1" applyAlignment="1">
      <alignment horizontal="center" vertical="top"/>
    </xf>
    <xf numFmtId="0" fontId="65" fillId="6" borderId="16" xfId="0" applyFont="1" applyFill="1" applyBorder="1" applyAlignment="1">
      <alignment horizontal="center" vertical="top"/>
    </xf>
    <xf numFmtId="168" fontId="65" fillId="0" borderId="0" xfId="0" applyNumberFormat="1" applyFont="1" applyAlignment="1">
      <alignment vertical="top"/>
    </xf>
    <xf numFmtId="0" fontId="65" fillId="0" borderId="0" xfId="0" applyFont="1" applyAlignment="1">
      <alignment vertical="top"/>
    </xf>
    <xf numFmtId="0" fontId="65" fillId="6" borderId="18" xfId="0" applyFont="1" applyFill="1" applyBorder="1" applyAlignment="1">
      <alignment horizontal="center" vertical="top"/>
    </xf>
    <xf numFmtId="0" fontId="65" fillId="6" borderId="20" xfId="0" applyFont="1" applyFill="1" applyBorder="1" applyAlignment="1">
      <alignment horizontal="center" vertical="top"/>
    </xf>
    <xf numFmtId="0" fontId="66" fillId="0" borderId="11" xfId="4" applyNumberFormat="1" applyFont="1" applyFill="1" applyBorder="1" applyAlignment="1" applyProtection="1">
      <alignment horizontal="center" vertical="top" wrapText="1"/>
    </xf>
    <xf numFmtId="4" fontId="67" fillId="0" borderId="13" xfId="0" applyNumberFormat="1" applyFont="1" applyBorder="1" applyAlignment="1">
      <alignment horizontal="right" vertical="top" wrapText="1"/>
    </xf>
    <xf numFmtId="4" fontId="67" fillId="0" borderId="25" xfId="0" applyNumberFormat="1" applyFont="1" applyBorder="1" applyAlignment="1">
      <alignment horizontal="right" vertical="top" wrapText="1"/>
    </xf>
    <xf numFmtId="4" fontId="67" fillId="0" borderId="42" xfId="0" applyNumberFormat="1" applyFont="1" applyBorder="1" applyAlignment="1">
      <alignment horizontal="right" vertical="top" wrapText="1"/>
    </xf>
    <xf numFmtId="4" fontId="67" fillId="0" borderId="26" xfId="0" applyNumberFormat="1" applyFont="1" applyBorder="1" applyAlignment="1">
      <alignment horizontal="right" vertical="top" wrapText="1"/>
    </xf>
    <xf numFmtId="169" fontId="32" fillId="2" borderId="29" xfId="0" applyNumberFormat="1" applyFont="1" applyFill="1" applyBorder="1" applyAlignment="1">
      <alignment horizontal="center" vertical="top" wrapText="1"/>
    </xf>
    <xf numFmtId="0" fontId="68" fillId="2" borderId="5" xfId="4" applyNumberFormat="1" applyFont="1" applyFill="1" applyBorder="1" applyAlignment="1" applyProtection="1">
      <alignment horizontal="center" vertical="top" wrapText="1"/>
    </xf>
    <xf numFmtId="0" fontId="32" fillId="2" borderId="5" xfId="0" applyFont="1" applyFill="1" applyBorder="1" applyAlignment="1">
      <alignment horizontal="left" vertical="top" wrapText="1"/>
    </xf>
    <xf numFmtId="0" fontId="32" fillId="2" borderId="43" xfId="0" applyFont="1" applyFill="1" applyBorder="1" applyAlignment="1">
      <alignment horizontal="center" vertical="top" wrapText="1"/>
    </xf>
    <xf numFmtId="4" fontId="32" fillId="2" borderId="23" xfId="0" applyNumberFormat="1" applyFont="1" applyFill="1" applyBorder="1" applyAlignment="1">
      <alignment horizontal="right" vertical="top" wrapText="1"/>
    </xf>
    <xf numFmtId="4" fontId="32" fillId="2" borderId="4" xfId="0" applyNumberFormat="1" applyFont="1" applyFill="1" applyBorder="1" applyAlignment="1">
      <alignment horizontal="right" vertical="top" wrapText="1"/>
    </xf>
    <xf numFmtId="4" fontId="32" fillId="2" borderId="43" xfId="0" applyNumberFormat="1" applyFont="1" applyFill="1" applyBorder="1" applyAlignment="1">
      <alignment horizontal="right" vertical="top" wrapText="1"/>
    </xf>
    <xf numFmtId="4" fontId="32" fillId="2" borderId="24" xfId="0" applyNumberFormat="1" applyFont="1" applyFill="1" applyBorder="1" applyAlignment="1">
      <alignment horizontal="right" vertical="top" wrapText="1"/>
    </xf>
    <xf numFmtId="0" fontId="32" fillId="2" borderId="44" xfId="0" applyFont="1" applyFill="1" applyBorder="1" applyAlignment="1">
      <alignment horizontal="center" vertical="top" wrapText="1"/>
    </xf>
    <xf numFmtId="4" fontId="32" fillId="2" borderId="45" xfId="0" applyNumberFormat="1" applyFont="1" applyFill="1" applyBorder="1" applyAlignment="1">
      <alignment horizontal="right" vertical="top" wrapText="1"/>
    </xf>
    <xf numFmtId="4" fontId="32" fillId="2" borderId="46" xfId="0" applyNumberFormat="1" applyFont="1" applyFill="1" applyBorder="1" applyAlignment="1">
      <alignment horizontal="right" vertical="top" wrapText="1"/>
    </xf>
    <xf numFmtId="169" fontId="33" fillId="8" borderId="22" xfId="0" applyNumberFormat="1" applyFont="1" applyFill="1" applyBorder="1" applyAlignment="1">
      <alignment horizontal="left" vertical="top"/>
    </xf>
    <xf numFmtId="0" fontId="32" fillId="8" borderId="23" xfId="0" applyFont="1" applyFill="1" applyBorder="1" applyAlignment="1">
      <alignment horizontal="left" vertical="top"/>
    </xf>
    <xf numFmtId="0" fontId="33" fillId="8" borderId="23" xfId="0" applyFont="1" applyFill="1" applyBorder="1" applyAlignment="1" applyProtection="1">
      <alignment horizontal="left" vertical="top"/>
      <protection locked="0"/>
    </xf>
    <xf numFmtId="0" fontId="32" fillId="8" borderId="23" xfId="0" applyFont="1" applyFill="1" applyBorder="1" applyAlignment="1">
      <alignment horizontal="center" vertical="top"/>
    </xf>
    <xf numFmtId="4" fontId="67" fillId="8" borderId="23" xfId="0" applyNumberFormat="1" applyFont="1" applyFill="1" applyBorder="1" applyAlignment="1">
      <alignment horizontal="right" vertical="top"/>
    </xf>
    <xf numFmtId="4" fontId="65" fillId="8" borderId="23" xfId="0" applyNumberFormat="1" applyFont="1" applyFill="1" applyBorder="1" applyAlignment="1">
      <alignment horizontal="right" vertical="top"/>
    </xf>
    <xf numFmtId="4" fontId="65" fillId="8" borderId="24" xfId="0" applyNumberFormat="1" applyFont="1" applyFill="1" applyBorder="1" applyAlignment="1">
      <alignment horizontal="right" vertical="top"/>
    </xf>
    <xf numFmtId="4" fontId="67" fillId="0" borderId="11" xfId="0" applyNumberFormat="1" applyFont="1" applyBorder="1" applyAlignment="1">
      <alignment horizontal="right" vertical="top" wrapText="1"/>
    </xf>
    <xf numFmtId="4" fontId="67" fillId="0" borderId="27" xfId="0" applyNumberFormat="1" applyFont="1" applyBorder="1" applyAlignment="1">
      <alignment horizontal="right" vertical="top" wrapText="1"/>
    </xf>
    <xf numFmtId="0" fontId="65" fillId="6" borderId="17" xfId="0" applyFont="1" applyFill="1" applyBorder="1" applyAlignment="1">
      <alignment horizontal="center" vertical="top"/>
    </xf>
    <xf numFmtId="0" fontId="65" fillId="6" borderId="21" xfId="0" applyFont="1" applyFill="1" applyBorder="1" applyAlignment="1">
      <alignment horizontal="center" vertical="top"/>
    </xf>
    <xf numFmtId="169" fontId="65" fillId="8" borderId="22" xfId="0" applyNumberFormat="1" applyFont="1" applyFill="1" applyBorder="1" applyAlignment="1">
      <alignment horizontal="left" vertical="top"/>
    </xf>
    <xf numFmtId="0" fontId="65" fillId="8" borderId="23" xfId="0" applyFont="1" applyFill="1" applyBorder="1" applyAlignment="1" applyProtection="1">
      <alignment horizontal="left" vertical="top"/>
      <protection locked="0"/>
    </xf>
    <xf numFmtId="0" fontId="65" fillId="8" borderId="23" xfId="0" applyFont="1" applyFill="1" applyBorder="1" applyAlignment="1">
      <alignment horizontal="center" vertical="top"/>
    </xf>
    <xf numFmtId="0" fontId="65" fillId="8" borderId="23" xfId="0" applyFont="1" applyFill="1" applyBorder="1" applyAlignment="1">
      <alignment horizontal="left" vertical="top"/>
    </xf>
    <xf numFmtId="0" fontId="66" fillId="0" borderId="20" xfId="4" applyNumberFormat="1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horizontal="right"/>
    </xf>
    <xf numFmtId="44" fontId="22" fillId="0" borderId="0" xfId="6" applyFont="1" applyAlignment="1">
      <alignment horizontal="right" vertical="center"/>
    </xf>
    <xf numFmtId="0" fontId="69" fillId="0" borderId="5" xfId="0" applyFont="1" applyBorder="1" applyAlignment="1">
      <alignment horizontal="center" vertical="top" wrapText="1"/>
    </xf>
    <xf numFmtId="168" fontId="70" fillId="0" borderId="0" xfId="0" applyNumberFormat="1" applyFont="1" applyAlignment="1">
      <alignment vertical="top" wrapText="1"/>
    </xf>
    <xf numFmtId="0" fontId="70" fillId="0" borderId="0" xfId="0" applyFont="1" applyAlignment="1">
      <alignment vertical="top" wrapText="1"/>
    </xf>
    <xf numFmtId="0" fontId="65" fillId="6" borderId="15" xfId="0" applyFont="1" applyFill="1" applyBorder="1" applyAlignment="1">
      <alignment horizontal="center" vertical="top"/>
    </xf>
    <xf numFmtId="0" fontId="65" fillId="6" borderId="19" xfId="0" applyFont="1" applyFill="1" applyBorder="1" applyAlignment="1">
      <alignment horizontal="center" vertical="top"/>
    </xf>
    <xf numFmtId="4" fontId="15" fillId="9" borderId="0" xfId="0" applyNumberFormat="1" applyFont="1" applyFill="1" applyAlignment="1">
      <alignment horizontal="right" indent="1"/>
    </xf>
    <xf numFmtId="4" fontId="15" fillId="9" borderId="0" xfId="0" applyNumberFormat="1" applyFont="1" applyFill="1" applyAlignment="1">
      <alignment horizontal="right"/>
    </xf>
    <xf numFmtId="4" fontId="4" fillId="9" borderId="5" xfId="0" applyNumberFormat="1" applyFont="1" applyFill="1" applyBorder="1" applyAlignment="1">
      <alignment horizontal="right" indent="1"/>
    </xf>
    <xf numFmtId="4" fontId="4" fillId="9" borderId="12" xfId="0" applyNumberFormat="1" applyFont="1" applyFill="1" applyBorder="1" applyAlignment="1">
      <alignment horizontal="right" indent="1"/>
    </xf>
    <xf numFmtId="4" fontId="46" fillId="9" borderId="25" xfId="8" applyNumberFormat="1" applyFont="1" applyFill="1" applyBorder="1"/>
    <xf numFmtId="4" fontId="42" fillId="9" borderId="25" xfId="8" applyNumberFormat="1" applyFont="1" applyFill="1" applyBorder="1"/>
    <xf numFmtId="4" fontId="46" fillId="9" borderId="4" xfId="8" applyNumberFormat="1" applyFont="1" applyFill="1" applyBorder="1"/>
    <xf numFmtId="4" fontId="42" fillId="9" borderId="4" xfId="8" applyNumberFormat="1" applyFont="1" applyFill="1" applyBorder="1"/>
    <xf numFmtId="4" fontId="46" fillId="9" borderId="68" xfId="8" applyNumberFormat="1" applyFont="1" applyFill="1" applyBorder="1"/>
    <xf numFmtId="4" fontId="46" fillId="9" borderId="3" xfId="8" applyNumberFormat="1" applyFont="1" applyFill="1" applyBorder="1"/>
    <xf numFmtId="4" fontId="46" fillId="9" borderId="64" xfId="8" applyNumberFormat="1" applyFont="1" applyFill="1" applyBorder="1"/>
    <xf numFmtId="4" fontId="42" fillId="9" borderId="1" xfId="8" applyNumberFormat="1" applyFont="1" applyFill="1" applyBorder="1"/>
    <xf numFmtId="4" fontId="42" fillId="9" borderId="64" xfId="8" applyNumberFormat="1" applyFont="1" applyFill="1" applyBorder="1"/>
    <xf numFmtId="4" fontId="42" fillId="9" borderId="3" xfId="8" applyNumberFormat="1" applyFont="1" applyFill="1" applyBorder="1"/>
    <xf numFmtId="4" fontId="42" fillId="9" borderId="56" xfId="8" applyNumberFormat="1" applyFont="1" applyFill="1" applyBorder="1"/>
    <xf numFmtId="4" fontId="42" fillId="9" borderId="81" xfId="8" applyNumberFormat="1" applyFont="1" applyFill="1" applyBorder="1"/>
    <xf numFmtId="44" fontId="54" fillId="9" borderId="0" xfId="6" applyFont="1" applyFill="1" applyBorder="1" applyAlignment="1" applyProtection="1">
      <alignment horizontal="right" vertical="center"/>
      <protection locked="0"/>
    </xf>
    <xf numFmtId="44" fontId="22" fillId="9" borderId="13" xfId="6" applyFont="1" applyFill="1" applyBorder="1" applyAlignment="1" applyProtection="1">
      <alignment horizontal="right" vertical="center"/>
      <protection locked="0"/>
    </xf>
    <xf numFmtId="2" fontId="22" fillId="9" borderId="13" xfId="6" applyNumberFormat="1" applyFont="1" applyFill="1" applyBorder="1" applyAlignment="1" applyProtection="1">
      <alignment horizontal="right" vertical="center"/>
      <protection locked="0"/>
    </xf>
    <xf numFmtId="44" fontId="22" fillId="9" borderId="0" xfId="6" applyFont="1" applyFill="1" applyBorder="1" applyAlignment="1" applyProtection="1">
      <alignment horizontal="right" vertical="center"/>
      <protection locked="0"/>
    </xf>
    <xf numFmtId="44" fontId="22" fillId="9" borderId="0" xfId="6" applyFont="1" applyFill="1" applyAlignment="1">
      <alignment horizontal="right" vertical="center"/>
    </xf>
    <xf numFmtId="4" fontId="22" fillId="9" borderId="0" xfId="0" applyNumberFormat="1" applyFont="1" applyFill="1" applyAlignment="1" applyProtection="1">
      <alignment horizontal="right" vertical="top"/>
      <protection locked="0"/>
    </xf>
    <xf numFmtId="4" fontId="22" fillId="9" borderId="13" xfId="0" applyNumberFormat="1" applyFont="1" applyFill="1" applyBorder="1" applyAlignment="1" applyProtection="1">
      <alignment horizontal="right" vertical="top"/>
      <protection locked="0"/>
    </xf>
    <xf numFmtId="173" fontId="54" fillId="9" borderId="0" xfId="0" applyNumberFormat="1" applyFont="1" applyFill="1" applyAlignment="1" applyProtection="1">
      <alignment horizontal="right" vertical="top"/>
      <protection locked="0"/>
    </xf>
    <xf numFmtId="4" fontId="17" fillId="9" borderId="0" xfId="1" applyNumberFormat="1" applyFont="1" applyFill="1" applyBorder="1"/>
    <xf numFmtId="0" fontId="71" fillId="0" borderId="0" xfId="0" applyFont="1"/>
    <xf numFmtId="4" fontId="13" fillId="9" borderId="5" xfId="0" applyNumberFormat="1" applyFont="1" applyFill="1" applyBorder="1" applyAlignment="1">
      <alignment horizontal="right" vertical="center" indent="1"/>
    </xf>
    <xf numFmtId="4" fontId="0" fillId="9" borderId="5" xfId="0" applyNumberFormat="1" applyFill="1" applyBorder="1"/>
    <xf numFmtId="0" fontId="21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1" fillId="0" borderId="0" xfId="2" applyFont="1" applyAlignment="1">
      <alignment horizontal="left" vertical="center"/>
    </xf>
    <xf numFmtId="0" fontId="45" fillId="0" borderId="58" xfId="8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5" fillId="0" borderId="59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72" fillId="0" borderId="0" xfId="0" applyFont="1" applyAlignment="1" applyProtection="1">
      <alignment horizontal="right" vertical="center"/>
      <protection locked="0"/>
    </xf>
    <xf numFmtId="0" fontId="72" fillId="0" borderId="0" xfId="0" applyFont="1" applyAlignment="1">
      <alignment vertical="center"/>
    </xf>
    <xf numFmtId="0" fontId="49" fillId="0" borderId="53" xfId="0" applyFont="1" applyBorder="1" applyAlignment="1" applyProtection="1">
      <alignment horizontal="right" vertical="center"/>
      <protection locked="0"/>
    </xf>
    <xf numFmtId="0" fontId="49" fillId="0" borderId="53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righ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>
      <alignment horizontal="center" vertical="center"/>
    </xf>
    <xf numFmtId="44" fontId="49" fillId="0" borderId="0" xfId="6" applyFont="1" applyFill="1" applyAlignment="1">
      <alignment horizontal="center" vertical="center"/>
    </xf>
    <xf numFmtId="3" fontId="45" fillId="0" borderId="59" xfId="8" applyNumberFormat="1" applyFont="1" applyBorder="1" applyAlignment="1">
      <alignment horizontal="left" vertical="center"/>
    </xf>
    <xf numFmtId="0" fontId="45" fillId="0" borderId="58" xfId="9" applyFont="1" applyBorder="1"/>
    <xf numFmtId="4" fontId="45" fillId="0" borderId="59" xfId="8" applyNumberFormat="1" applyFont="1" applyBorder="1" applyAlignment="1">
      <alignment horizontal="left" vertical="center"/>
    </xf>
    <xf numFmtId="0" fontId="45" fillId="0" borderId="52" xfId="9" applyFont="1" applyBorder="1"/>
    <xf numFmtId="4" fontId="45" fillId="0" borderId="0" xfId="9" applyNumberFormat="1" applyFont="1" applyAlignment="1">
      <alignment vertical="center"/>
    </xf>
    <xf numFmtId="3" fontId="45" fillId="0" borderId="0" xfId="8" applyNumberFormat="1" applyFont="1" applyAlignment="1">
      <alignment vertical="center"/>
    </xf>
    <xf numFmtId="4" fontId="45" fillId="0" borderId="55" xfId="8" applyNumberFormat="1" applyFont="1" applyBorder="1" applyAlignment="1">
      <alignment vertical="center"/>
    </xf>
    <xf numFmtId="0" fontId="42" fillId="0" borderId="58" xfId="8" applyFont="1" applyBorder="1" applyAlignment="1">
      <alignment horizontal="left" vertical="center"/>
    </xf>
    <xf numFmtId="0" fontId="45" fillId="0" borderId="60" xfId="9" applyFont="1" applyBorder="1"/>
    <xf numFmtId="3" fontId="45" fillId="0" borderId="63" xfId="9" applyNumberFormat="1" applyFont="1" applyBorder="1" applyAlignment="1">
      <alignment vertical="center"/>
    </xf>
    <xf numFmtId="3" fontId="45" fillId="0" borderId="63" xfId="8" applyNumberFormat="1" applyFont="1" applyBorder="1" applyAlignment="1">
      <alignment vertical="center"/>
    </xf>
    <xf numFmtId="4" fontId="45" fillId="0" borderId="61" xfId="8" applyNumberFormat="1" applyFont="1" applyBorder="1" applyAlignment="1">
      <alignment vertical="center"/>
    </xf>
    <xf numFmtId="3" fontId="45" fillId="0" borderId="82" xfId="8" applyNumberFormat="1" applyFont="1" applyBorder="1"/>
    <xf numFmtId="3" fontId="45" fillId="0" borderId="31" xfId="8" applyNumberFormat="1" applyFont="1" applyBorder="1"/>
    <xf numFmtId="3" fontId="45" fillId="0" borderId="59" xfId="9" applyNumberFormat="1" applyFont="1" applyBorder="1" applyAlignment="1">
      <alignment horizontal="center" vertical="center"/>
    </xf>
    <xf numFmtId="3" fontId="45" fillId="0" borderId="59" xfId="9" applyNumberFormat="1" applyFont="1" applyBorder="1" applyAlignment="1">
      <alignment vertical="center"/>
    </xf>
    <xf numFmtId="3" fontId="42" fillId="0" borderId="59" xfId="9" applyNumberFormat="1" applyFont="1" applyBorder="1" applyAlignment="1">
      <alignment vertical="center"/>
    </xf>
    <xf numFmtId="4" fontId="67" fillId="10" borderId="11" xfId="0" applyNumberFormat="1" applyFont="1" applyFill="1" applyBorder="1" applyAlignment="1">
      <alignment horizontal="right" vertical="top" wrapText="1"/>
    </xf>
    <xf numFmtId="169" fontId="32" fillId="7" borderId="96" xfId="0" applyNumberFormat="1" applyFont="1" applyFill="1" applyBorder="1" applyAlignment="1">
      <alignment horizontal="center" vertical="top" wrapText="1"/>
    </xf>
    <xf numFmtId="0" fontId="68" fillId="7" borderId="97" xfId="4" applyNumberFormat="1" applyFont="1" applyFill="1" applyBorder="1" applyAlignment="1" applyProtection="1">
      <alignment horizontal="center" vertical="top" wrapText="1"/>
    </xf>
    <xf numFmtId="0" fontId="32" fillId="7" borderId="97" xfId="0" applyFont="1" applyFill="1" applyBorder="1" applyAlignment="1">
      <alignment horizontal="left" vertical="top" wrapText="1"/>
    </xf>
    <xf numFmtId="0" fontId="32" fillId="7" borderId="97" xfId="0" applyFont="1" applyFill="1" applyBorder="1" applyAlignment="1">
      <alignment horizontal="center" vertical="top" wrapText="1"/>
    </xf>
    <xf numFmtId="4" fontId="32" fillId="7" borderId="97" xfId="0" applyNumberFormat="1" applyFont="1" applyFill="1" applyBorder="1" applyAlignment="1">
      <alignment horizontal="right" vertical="top" wrapText="1"/>
    </xf>
    <xf numFmtId="4" fontId="32" fillId="7" borderId="98" xfId="0" applyNumberFormat="1" applyFont="1" applyFill="1" applyBorder="1" applyAlignment="1">
      <alignment horizontal="right" vertical="top" wrapText="1"/>
    </xf>
    <xf numFmtId="169" fontId="33" fillId="0" borderId="99" xfId="0" applyNumberFormat="1" applyFont="1" applyBorder="1" applyAlignment="1">
      <alignment horizontal="center" vertical="top" wrapText="1"/>
    </xf>
    <xf numFmtId="0" fontId="66" fillId="0" borderId="100" xfId="4" applyNumberFormat="1" applyFont="1" applyFill="1" applyBorder="1" applyAlignment="1" applyProtection="1">
      <alignment horizontal="center" vertical="top" wrapText="1"/>
    </xf>
    <xf numFmtId="0" fontId="33" fillId="0" borderId="100" xfId="0" applyFont="1" applyBorder="1" applyAlignment="1">
      <alignment horizontal="left" vertical="top" wrapText="1"/>
    </xf>
    <xf numFmtId="0" fontId="32" fillId="0" borderId="100" xfId="0" applyFont="1" applyBorder="1" applyAlignment="1">
      <alignment horizontal="center" vertical="top" wrapText="1"/>
    </xf>
    <xf numFmtId="4" fontId="67" fillId="10" borderId="100" xfId="0" applyNumberFormat="1" applyFont="1" applyFill="1" applyBorder="1" applyAlignment="1">
      <alignment horizontal="right" vertical="top" wrapText="1"/>
    </xf>
    <xf numFmtId="4" fontId="67" fillId="0" borderId="100" xfId="0" applyNumberFormat="1" applyFont="1" applyBorder="1" applyAlignment="1">
      <alignment horizontal="right" vertical="top" wrapText="1"/>
    </xf>
    <xf numFmtId="4" fontId="67" fillId="0" borderId="101" xfId="0" applyNumberFormat="1" applyFont="1" applyBorder="1" applyAlignment="1">
      <alignment horizontal="right" vertical="top" wrapText="1"/>
    </xf>
    <xf numFmtId="0" fontId="73" fillId="0" borderId="5" xfId="0" applyFont="1" applyBorder="1" applyAlignment="1">
      <alignment wrapText="1"/>
    </xf>
    <xf numFmtId="4" fontId="39" fillId="9" borderId="5" xfId="0" applyNumberFormat="1" applyFont="1" applyFill="1" applyBorder="1" applyAlignment="1">
      <alignment horizontal="right" indent="1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171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 horizontal="left" vertical="center"/>
    </xf>
    <xf numFmtId="4" fontId="80" fillId="0" borderId="0" xfId="0" applyNumberFormat="1" applyFont="1" applyAlignment="1">
      <alignment vertical="center"/>
    </xf>
    <xf numFmtId="0" fontId="81" fillId="0" borderId="86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89" xfId="0" applyFont="1" applyBorder="1" applyAlignment="1">
      <alignment horizontal="left" vertical="center"/>
    </xf>
    <xf numFmtId="0" fontId="81" fillId="0" borderId="89" xfId="0" applyFont="1" applyBorder="1" applyAlignment="1">
      <alignment vertical="center"/>
    </xf>
    <xf numFmtId="4" fontId="81" fillId="0" borderId="89" xfId="0" applyNumberFormat="1" applyFont="1" applyBorder="1" applyAlignment="1">
      <alignment vertical="center"/>
    </xf>
    <xf numFmtId="0" fontId="82" fillId="0" borderId="86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2" fillId="0" borderId="89" xfId="0" applyFont="1" applyBorder="1" applyAlignment="1">
      <alignment horizontal="left" vertical="center"/>
    </xf>
    <xf numFmtId="0" fontId="82" fillId="0" borderId="89" xfId="0" applyFont="1" applyBorder="1" applyAlignment="1">
      <alignment vertical="center"/>
    </xf>
    <xf numFmtId="4" fontId="82" fillId="0" borderId="89" xfId="0" applyNumberFormat="1" applyFont="1" applyBorder="1" applyAlignment="1">
      <alignment vertical="center"/>
    </xf>
    <xf numFmtId="4" fontId="79" fillId="0" borderId="0" xfId="0" applyNumberFormat="1" applyFont="1" applyAlignment="1">
      <alignment vertical="center"/>
    </xf>
    <xf numFmtId="0" fontId="80" fillId="0" borderId="0" xfId="0" applyFont="1" applyAlignment="1">
      <alignment horizontal="left" vertical="center"/>
    </xf>
    <xf numFmtId="0" fontId="78" fillId="0" borderId="90" xfId="0" applyFont="1" applyBorder="1" applyAlignment="1">
      <alignment horizontal="center" vertical="center" wrapText="1"/>
    </xf>
    <xf numFmtId="0" fontId="78" fillId="0" borderId="91" xfId="0" applyFont="1" applyBorder="1" applyAlignment="1">
      <alignment horizontal="center" vertical="center" wrapText="1"/>
    </xf>
    <xf numFmtId="0" fontId="78" fillId="0" borderId="92" xfId="0" applyFont="1" applyBorder="1" applyAlignment="1">
      <alignment horizontal="center" vertical="center" wrapText="1"/>
    </xf>
    <xf numFmtId="4" fontId="80" fillId="0" borderId="0" xfId="0" applyNumberFormat="1" applyFont="1"/>
    <xf numFmtId="0" fontId="83" fillId="0" borderId="86" xfId="0" applyFont="1" applyBorder="1"/>
    <xf numFmtId="0" fontId="83" fillId="0" borderId="0" xfId="0" applyFont="1"/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4" fontId="81" fillId="0" borderId="0" xfId="0" applyNumberFormat="1" applyFont="1"/>
    <xf numFmtId="0" fontId="82" fillId="0" borderId="0" xfId="0" applyFont="1" applyAlignment="1">
      <alignment horizontal="left"/>
    </xf>
    <xf numFmtId="4" fontId="82" fillId="0" borderId="0" xfId="0" applyNumberFormat="1" applyFont="1"/>
    <xf numFmtId="0" fontId="78" fillId="0" borderId="93" xfId="0" applyFont="1" applyBorder="1" applyAlignment="1" applyProtection="1">
      <alignment horizontal="center" vertical="center"/>
      <protection locked="0"/>
    </xf>
    <xf numFmtId="49" fontId="78" fillId="0" borderId="93" xfId="0" applyNumberFormat="1" applyFont="1" applyBorder="1" applyAlignment="1" applyProtection="1">
      <alignment horizontal="left" vertical="center" wrapText="1"/>
      <protection locked="0"/>
    </xf>
    <xf numFmtId="0" fontId="78" fillId="0" borderId="93" xfId="0" applyFont="1" applyBorder="1" applyAlignment="1" applyProtection="1">
      <alignment horizontal="left" vertical="center" wrapText="1"/>
      <protection locked="0"/>
    </xf>
    <xf numFmtId="0" fontId="78" fillId="0" borderId="93" xfId="0" applyFont="1" applyBorder="1" applyAlignment="1" applyProtection="1">
      <alignment horizontal="center" vertical="center" wrapText="1"/>
      <protection locked="0"/>
    </xf>
    <xf numFmtId="172" fontId="78" fillId="0" borderId="93" xfId="0" applyNumberFormat="1" applyFont="1" applyBorder="1" applyAlignment="1" applyProtection="1">
      <alignment vertical="center"/>
      <protection locked="0"/>
    </xf>
    <xf numFmtId="4" fontId="78" fillId="10" borderId="93" xfId="0" applyNumberFormat="1" applyFont="1" applyFill="1" applyBorder="1" applyAlignment="1" applyProtection="1">
      <alignment vertical="center"/>
      <protection locked="0"/>
    </xf>
    <xf numFmtId="4" fontId="78" fillId="0" borderId="93" xfId="0" applyNumberFormat="1" applyFont="1" applyBorder="1" applyAlignment="1" applyProtection="1">
      <alignment vertical="center"/>
      <protection locked="0"/>
    </xf>
    <xf numFmtId="0" fontId="84" fillId="0" borderId="86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2" fontId="84" fillId="0" borderId="0" xfId="0" applyNumberFormat="1" applyFont="1" applyAlignment="1">
      <alignment vertical="center"/>
    </xf>
    <xf numFmtId="0" fontId="86" fillId="0" borderId="86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2" fontId="86" fillId="0" borderId="0" xfId="0" applyNumberFormat="1" applyFont="1" applyAlignment="1">
      <alignment vertical="center"/>
    </xf>
    <xf numFmtId="14" fontId="2" fillId="0" borderId="0" xfId="0" applyNumberFormat="1" applyFont="1"/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171" fontId="77" fillId="0" borderId="103" xfId="0" applyNumberFormat="1" applyFont="1" applyBorder="1" applyAlignment="1">
      <alignment horizontal="left" vertical="center"/>
    </xf>
    <xf numFmtId="0" fontId="77" fillId="0" borderId="103" xfId="0" applyFont="1" applyBorder="1" applyAlignment="1">
      <alignment horizontal="left" vertical="center" wrapText="1"/>
    </xf>
    <xf numFmtId="0" fontId="78" fillId="0" borderId="103" xfId="0" applyFont="1" applyBorder="1" applyAlignment="1">
      <alignment horizontal="right" vertical="center"/>
    </xf>
    <xf numFmtId="4" fontId="80" fillId="0" borderId="103" xfId="0" applyNumberFormat="1" applyFont="1" applyBorder="1" applyAlignment="1">
      <alignment vertical="center"/>
    </xf>
    <xf numFmtId="4" fontId="81" fillId="0" borderId="104" xfId="0" applyNumberFormat="1" applyFont="1" applyBorder="1" applyAlignment="1">
      <alignment vertical="center"/>
    </xf>
    <xf numFmtId="4" fontId="82" fillId="0" borderId="104" xfId="0" applyNumberFormat="1" applyFont="1" applyBorder="1" applyAlignment="1">
      <alignment vertical="center"/>
    </xf>
    <xf numFmtId="4" fontId="79" fillId="0" borderId="103" xfId="0" applyNumberFormat="1" applyFont="1" applyBorder="1" applyAlignment="1">
      <alignment vertical="center"/>
    </xf>
    <xf numFmtId="0" fontId="0" fillId="0" borderId="105" xfId="0" applyBorder="1" applyAlignment="1">
      <alignment vertical="center"/>
    </xf>
    <xf numFmtId="0" fontId="78" fillId="0" borderId="106" xfId="0" applyFont="1" applyBorder="1" applyAlignment="1">
      <alignment horizontal="center" vertical="center" wrapText="1"/>
    </xf>
    <xf numFmtId="4" fontId="80" fillId="0" borderId="103" xfId="0" applyNumberFormat="1" applyFont="1" applyBorder="1"/>
    <xf numFmtId="4" fontId="81" fillId="0" borderId="103" xfId="0" applyNumberFormat="1" applyFont="1" applyBorder="1"/>
    <xf numFmtId="4" fontId="82" fillId="0" borderId="103" xfId="0" applyNumberFormat="1" applyFont="1" applyBorder="1"/>
    <xf numFmtId="4" fontId="78" fillId="0" borderId="107" xfId="0" applyNumberFormat="1" applyFont="1" applyBorder="1" applyAlignment="1" applyProtection="1">
      <alignment vertical="center"/>
      <protection locked="0"/>
    </xf>
    <xf numFmtId="0" fontId="84" fillId="0" borderId="103" xfId="0" applyFont="1" applyBorder="1" applyAlignment="1">
      <alignment vertical="center"/>
    </xf>
    <xf numFmtId="0" fontId="86" fillId="0" borderId="103" xfId="0" applyFont="1" applyBorder="1" applyAlignment="1">
      <alignment vertical="center"/>
    </xf>
    <xf numFmtId="0" fontId="87" fillId="0" borderId="0" xfId="0" applyFont="1"/>
    <xf numFmtId="14" fontId="88" fillId="0" borderId="0" xfId="0" applyNumberFormat="1" applyFont="1"/>
    <xf numFmtId="0" fontId="84" fillId="10" borderId="0" xfId="0" applyFont="1" applyFill="1" applyAlignment="1">
      <alignment vertical="center"/>
    </xf>
    <xf numFmtId="0" fontId="86" fillId="10" borderId="0" xfId="0" applyFont="1" applyFill="1" applyAlignment="1">
      <alignment vertical="center"/>
    </xf>
    <xf numFmtId="0" fontId="45" fillId="0" borderId="58" xfId="0" applyFont="1" applyBorder="1" applyAlignment="1">
      <alignment horizontal="left" vertical="center"/>
    </xf>
    <xf numFmtId="173" fontId="24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center"/>
    </xf>
    <xf numFmtId="0" fontId="27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58" fillId="5" borderId="10" xfId="0" applyFont="1" applyFill="1" applyBorder="1" applyAlignment="1">
      <alignment horizontal="center" vertical="center" wrapText="1"/>
    </xf>
    <xf numFmtId="4" fontId="59" fillId="0" borderId="69" xfId="0" applyNumberFormat="1" applyFont="1" applyBorder="1" applyAlignment="1">
      <alignment horizontal="right" vertical="center" wrapText="1"/>
    </xf>
    <xf numFmtId="4" fontId="59" fillId="11" borderId="69" xfId="0" applyNumberFormat="1" applyFont="1" applyFill="1" applyBorder="1" applyAlignment="1">
      <alignment horizontal="right" vertical="center" wrapText="1"/>
    </xf>
    <xf numFmtId="4" fontId="23" fillId="11" borderId="0" xfId="0" applyNumberFormat="1" applyFont="1" applyFill="1" applyAlignment="1">
      <alignment horizontal="right" indent="1"/>
    </xf>
    <xf numFmtId="167" fontId="24" fillId="11" borderId="6" xfId="2" applyNumberFormat="1" applyFont="1" applyFill="1" applyBorder="1" applyAlignment="1">
      <alignment horizontal="right" vertical="center"/>
    </xf>
    <xf numFmtId="4" fontId="3" fillId="11" borderId="10" xfId="0" applyNumberFormat="1" applyFont="1" applyFill="1" applyBorder="1" applyAlignment="1">
      <alignment horizontal="right" indent="1"/>
    </xf>
    <xf numFmtId="169" fontId="32" fillId="2" borderId="47" xfId="0" applyNumberFormat="1" applyFont="1" applyFill="1" applyBorder="1" applyAlignment="1">
      <alignment horizontal="center" vertical="top" wrapText="1"/>
    </xf>
    <xf numFmtId="0" fontId="68" fillId="2" borderId="28" xfId="4" applyNumberFormat="1" applyFont="1" applyFill="1" applyBorder="1" applyAlignment="1" applyProtection="1">
      <alignment horizontal="center" vertical="top" wrapText="1"/>
    </xf>
    <xf numFmtId="0" fontId="32" fillId="2" borderId="28" xfId="0" applyFont="1" applyFill="1" applyBorder="1" applyAlignment="1">
      <alignment horizontal="left" vertical="top" wrapText="1"/>
    </xf>
    <xf numFmtId="4" fontId="32" fillId="11" borderId="46" xfId="0" applyNumberFormat="1" applyFont="1" applyFill="1" applyBorder="1" applyAlignment="1">
      <alignment horizontal="right" vertical="top" wrapText="1"/>
    </xf>
    <xf numFmtId="44" fontId="24" fillId="11" borderId="7" xfId="6" applyFont="1" applyFill="1" applyBorder="1" applyAlignment="1">
      <alignment horizontal="right" vertical="center"/>
    </xf>
    <xf numFmtId="168" fontId="24" fillId="11" borderId="7" xfId="0" applyNumberFormat="1" applyFont="1" applyFill="1" applyBorder="1" applyAlignment="1">
      <alignment horizontal="right" vertical="top"/>
    </xf>
    <xf numFmtId="4" fontId="14" fillId="11" borderId="5" xfId="0" applyNumberFormat="1" applyFont="1" applyFill="1" applyBorder="1" applyAlignment="1">
      <alignment horizontal="right" vertical="center" indent="1"/>
    </xf>
    <xf numFmtId="4" fontId="26" fillId="11" borderId="5" xfId="0" applyNumberFormat="1" applyFont="1" applyFill="1" applyBorder="1"/>
    <xf numFmtId="0" fontId="10" fillId="2" borderId="5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59" fillId="0" borderId="30" xfId="0" applyNumberFormat="1" applyFont="1" applyBorder="1" applyAlignment="1">
      <alignment horizontal="right" vertical="center" wrapText="1"/>
    </xf>
    <xf numFmtId="4" fontId="59" fillId="11" borderId="30" xfId="0" applyNumberFormat="1" applyFont="1" applyFill="1" applyBorder="1" applyAlignment="1">
      <alignment horizontal="right" vertical="center" wrapText="1"/>
    </xf>
    <xf numFmtId="4" fontId="60" fillId="0" borderId="108" xfId="0" applyNumberFormat="1" applyFont="1" applyBorder="1" applyAlignment="1">
      <alignment horizontal="right" vertical="center" wrapText="1"/>
    </xf>
    <xf numFmtId="4" fontId="60" fillId="0" borderId="109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4" fontId="0" fillId="11" borderId="5" xfId="0" applyNumberFormat="1" applyFill="1" applyBorder="1"/>
    <xf numFmtId="4" fontId="15" fillId="9" borderId="0" xfId="0" applyNumberFormat="1" applyFont="1" applyFill="1" applyAlignment="1">
      <alignment horizontal="center"/>
    </xf>
    <xf numFmtId="0" fontId="58" fillId="0" borderId="35" xfId="0" applyFont="1" applyBorder="1" applyAlignment="1">
      <alignment vertical="center" wrapText="1"/>
    </xf>
    <xf numFmtId="0" fontId="58" fillId="0" borderId="30" xfId="0" applyFont="1" applyBorder="1" applyAlignment="1">
      <alignment vertical="center" wrapText="1"/>
    </xf>
    <xf numFmtId="0" fontId="7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/>
    <xf numFmtId="0" fontId="45" fillId="0" borderId="67" xfId="8" applyFont="1" applyBorder="1"/>
    <xf numFmtId="0" fontId="45" fillId="0" borderId="82" xfId="8" applyFont="1" applyBorder="1"/>
    <xf numFmtId="0" fontId="45" fillId="0" borderId="58" xfId="9" applyFont="1" applyBorder="1" applyAlignment="1">
      <alignment vertical="center"/>
    </xf>
    <xf numFmtId="0" fontId="45" fillId="0" borderId="59" xfId="9" applyFont="1" applyBorder="1" applyAlignment="1">
      <alignment vertical="center"/>
    </xf>
    <xf numFmtId="4" fontId="45" fillId="0" borderId="83" xfId="9" applyNumberFormat="1" applyFont="1" applyBorder="1" applyAlignment="1">
      <alignment horizontal="right" vertical="center"/>
    </xf>
    <xf numFmtId="4" fontId="45" fillId="0" borderId="7" xfId="9" applyNumberFormat="1" applyFont="1" applyBorder="1" applyAlignment="1">
      <alignment horizontal="right" vertical="center"/>
    </xf>
    <xf numFmtId="0" fontId="47" fillId="0" borderId="58" xfId="8" applyFont="1" applyBorder="1" applyAlignment="1">
      <alignment horizontal="left" vertical="center"/>
    </xf>
    <xf numFmtId="0" fontId="47" fillId="0" borderId="59" xfId="8" applyFont="1" applyBorder="1" applyAlignment="1">
      <alignment horizontal="left" vertical="center"/>
    </xf>
    <xf numFmtId="0" fontId="42" fillId="0" borderId="49" xfId="8" applyFont="1" applyBorder="1"/>
    <xf numFmtId="0" fontId="43" fillId="0" borderId="50" xfId="0" applyFont="1" applyBorder="1"/>
    <xf numFmtId="0" fontId="42" fillId="0" borderId="73" xfId="9" applyFont="1" applyBorder="1"/>
    <xf numFmtId="0" fontId="43" fillId="0" borderId="23" xfId="0" applyFont="1" applyBorder="1"/>
    <xf numFmtId="0" fontId="42" fillId="0" borderId="56" xfId="9" applyFont="1" applyBorder="1" applyAlignment="1">
      <alignment wrapText="1"/>
    </xf>
    <xf numFmtId="0" fontId="48" fillId="0" borderId="13" xfId="0" applyFont="1" applyBorder="1" applyAlignment="1" applyProtection="1">
      <alignment vertical="top" wrapText="1"/>
      <protection locked="0"/>
    </xf>
    <xf numFmtId="0" fontId="45" fillId="0" borderId="58" xfId="8" applyFont="1" applyBorder="1"/>
    <xf numFmtId="0" fontId="45" fillId="0" borderId="59" xfId="8" applyFont="1" applyBorder="1"/>
    <xf numFmtId="0" fontId="42" fillId="0" borderId="3" xfId="0" applyFont="1" applyBorder="1" applyAlignment="1">
      <alignment horizontal="left"/>
    </xf>
    <xf numFmtId="0" fontId="43" fillId="0" borderId="66" xfId="0" applyFont="1" applyBorder="1" applyAlignment="1">
      <alignment horizontal="left"/>
    </xf>
    <xf numFmtId="0" fontId="42" fillId="0" borderId="68" xfId="0" applyFont="1" applyBorder="1" applyAlignment="1">
      <alignment horizontal="left"/>
    </xf>
    <xf numFmtId="0" fontId="43" fillId="0" borderId="70" xfId="0" applyFont="1" applyBorder="1" applyAlignment="1">
      <alignment horizontal="left"/>
    </xf>
    <xf numFmtId="0" fontId="45" fillId="0" borderId="58" xfId="0" applyFont="1" applyBorder="1" applyAlignment="1">
      <alignment horizontal="left"/>
    </xf>
    <xf numFmtId="0" fontId="42" fillId="0" borderId="59" xfId="0" applyFont="1" applyBorder="1" applyAlignment="1">
      <alignment horizontal="left"/>
    </xf>
    <xf numFmtId="0" fontId="42" fillId="0" borderId="7" xfId="0" applyFont="1" applyBorder="1" applyAlignment="1">
      <alignment horizontal="left"/>
    </xf>
    <xf numFmtId="0" fontId="42" fillId="0" borderId="56" xfId="0" applyFont="1" applyBorder="1" applyAlignment="1">
      <alignment horizontal="left"/>
    </xf>
    <xf numFmtId="0" fontId="43" fillId="0" borderId="57" xfId="0" applyFont="1" applyBorder="1" applyAlignment="1">
      <alignment horizontal="left"/>
    </xf>
    <xf numFmtId="0" fontId="42" fillId="0" borderId="73" xfId="0" applyFont="1" applyBorder="1" applyAlignment="1">
      <alignment horizontal="left"/>
    </xf>
    <xf numFmtId="0" fontId="43" fillId="0" borderId="74" xfId="0" applyFont="1" applyBorder="1" applyAlignment="1">
      <alignment horizontal="left"/>
    </xf>
    <xf numFmtId="0" fontId="42" fillId="0" borderId="56" xfId="8" applyFont="1" applyBorder="1"/>
    <xf numFmtId="0" fontId="43" fillId="0" borderId="57" xfId="0" applyFont="1" applyBorder="1"/>
    <xf numFmtId="0" fontId="42" fillId="0" borderId="73" xfId="8" applyFont="1" applyBorder="1"/>
    <xf numFmtId="0" fontId="43" fillId="0" borderId="74" xfId="0" applyFont="1" applyBorder="1"/>
    <xf numFmtId="0" fontId="42" fillId="0" borderId="73" xfId="10" applyFont="1" applyBorder="1" applyAlignment="1">
      <alignment horizontal="left"/>
    </xf>
    <xf numFmtId="0" fontId="42" fillId="0" borderId="56" xfId="10" applyFont="1" applyBorder="1" applyAlignment="1">
      <alignment horizontal="left"/>
    </xf>
    <xf numFmtId="0" fontId="42" fillId="0" borderId="79" xfId="8" applyFont="1" applyBorder="1"/>
    <xf numFmtId="0" fontId="43" fillId="0" borderId="54" xfId="0" applyFont="1" applyBorder="1"/>
    <xf numFmtId="0" fontId="42" fillId="0" borderId="76" xfId="8" applyFont="1" applyBorder="1"/>
    <xf numFmtId="0" fontId="43" fillId="0" borderId="77" xfId="0" applyFont="1" applyBorder="1"/>
    <xf numFmtId="0" fontId="42" fillId="0" borderId="49" xfId="10" applyFont="1" applyBorder="1" applyAlignment="1">
      <alignment horizontal="left"/>
    </xf>
    <xf numFmtId="0" fontId="43" fillId="0" borderId="51" xfId="0" applyFont="1" applyBorder="1" applyAlignment="1">
      <alignment horizontal="left"/>
    </xf>
    <xf numFmtId="0" fontId="45" fillId="0" borderId="58" xfId="8" applyFont="1" applyBorder="1" applyAlignment="1">
      <alignment horizontal="left" vertical="center"/>
    </xf>
    <xf numFmtId="0" fontId="45" fillId="0" borderId="59" xfId="7" applyFont="1" applyBorder="1" applyAlignment="1">
      <alignment horizontal="left" vertical="center"/>
    </xf>
    <xf numFmtId="0" fontId="43" fillId="0" borderId="51" xfId="0" applyFont="1" applyBorder="1"/>
    <xf numFmtId="0" fontId="42" fillId="0" borderId="60" xfId="8" applyFont="1" applyBorder="1" applyAlignment="1">
      <alignment horizontal="center" vertical="center" wrapText="1"/>
    </xf>
    <xf numFmtId="0" fontId="43" fillId="0" borderId="61" xfId="0" applyFont="1" applyBorder="1" applyAlignment="1">
      <alignment wrapText="1"/>
    </xf>
    <xf numFmtId="0" fontId="43" fillId="0" borderId="52" xfId="0" applyFont="1" applyBorder="1" applyAlignment="1">
      <alignment wrapText="1"/>
    </xf>
    <xf numFmtId="0" fontId="43" fillId="0" borderId="55" xfId="0" applyFont="1" applyBorder="1" applyAlignment="1">
      <alignment wrapText="1"/>
    </xf>
    <xf numFmtId="0" fontId="43" fillId="0" borderId="67" xfId="0" applyFont="1" applyBorder="1" applyAlignment="1">
      <alignment wrapText="1"/>
    </xf>
    <xf numFmtId="0" fontId="43" fillId="0" borderId="31" xfId="0" applyFont="1" applyBorder="1" applyAlignment="1">
      <alignment wrapText="1"/>
    </xf>
    <xf numFmtId="0" fontId="42" fillId="0" borderId="49" xfId="8" applyFont="1" applyBorder="1" applyAlignment="1">
      <alignment horizontal="center" vertical="center"/>
    </xf>
    <xf numFmtId="0" fontId="42" fillId="0" borderId="51" xfId="7" applyFont="1" applyBorder="1" applyAlignment="1">
      <alignment horizontal="center" vertical="center"/>
    </xf>
    <xf numFmtId="0" fontId="42" fillId="0" borderId="50" xfId="7" applyFont="1" applyBorder="1" applyAlignment="1">
      <alignment horizontal="center" vertical="center"/>
    </xf>
    <xf numFmtId="0" fontId="42" fillId="0" borderId="64" xfId="8" applyFont="1" applyBorder="1" applyAlignment="1">
      <alignment horizontal="center" vertical="center" textRotation="90"/>
    </xf>
    <xf numFmtId="0" fontId="42" fillId="0" borderId="3" xfId="7" applyFont="1" applyBorder="1" applyAlignment="1">
      <alignment horizontal="center" vertical="center" textRotation="90"/>
    </xf>
    <xf numFmtId="0" fontId="42" fillId="0" borderId="68" xfId="7" applyFont="1" applyBorder="1" applyAlignment="1">
      <alignment horizontal="center" vertical="center" textRotation="90"/>
    </xf>
    <xf numFmtId="0" fontId="42" fillId="0" borderId="65" xfId="7" applyFont="1" applyBorder="1" applyAlignment="1">
      <alignment horizontal="center" vertical="center" textRotation="90"/>
    </xf>
    <xf numFmtId="0" fontId="42" fillId="0" borderId="69" xfId="7" applyFont="1" applyBorder="1" applyAlignment="1">
      <alignment horizontal="center" vertical="center" textRotation="90"/>
    </xf>
    <xf numFmtId="0" fontId="42" fillId="0" borderId="3" xfId="8" applyFont="1" applyBorder="1" applyAlignment="1">
      <alignment horizontal="center" vertical="center" wrapText="1"/>
    </xf>
    <xf numFmtId="0" fontId="42" fillId="0" borderId="3" xfId="7" applyFont="1" applyBorder="1" applyAlignment="1">
      <alignment horizontal="center" vertical="center" wrapText="1"/>
    </xf>
    <xf numFmtId="0" fontId="42" fillId="0" borderId="68" xfId="7" applyFont="1" applyBorder="1" applyAlignment="1">
      <alignment horizontal="center" vertical="center" wrapText="1"/>
    </xf>
    <xf numFmtId="0" fontId="42" fillId="0" borderId="66" xfId="8" applyFont="1" applyBorder="1" applyAlignment="1">
      <alignment horizontal="center" vertical="center" wrapText="1"/>
    </xf>
    <xf numFmtId="0" fontId="42" fillId="0" borderId="66" xfId="7" applyFont="1" applyBorder="1" applyAlignment="1">
      <alignment horizontal="center" vertical="center" wrapText="1"/>
    </xf>
    <xf numFmtId="0" fontId="42" fillId="0" borderId="70" xfId="7" applyFont="1" applyBorder="1" applyAlignment="1">
      <alignment horizontal="center" vertical="center" wrapText="1"/>
    </xf>
    <xf numFmtId="0" fontId="42" fillId="0" borderId="4" xfId="8" applyFont="1" applyBorder="1" applyAlignment="1">
      <alignment horizontal="center" vertical="center" wrapText="1"/>
    </xf>
    <xf numFmtId="0" fontId="42" fillId="0" borderId="4" xfId="7" applyFont="1" applyBorder="1" applyAlignment="1">
      <alignment horizontal="center" vertical="center" wrapText="1"/>
    </xf>
    <xf numFmtId="0" fontId="42" fillId="0" borderId="71" xfId="7" applyFont="1" applyBorder="1" applyAlignment="1">
      <alignment horizontal="center" vertical="center" wrapText="1"/>
    </xf>
    <xf numFmtId="0" fontId="65" fillId="6" borderId="38" xfId="0" applyFont="1" applyFill="1" applyBorder="1" applyAlignment="1">
      <alignment horizontal="center" vertical="top"/>
    </xf>
    <xf numFmtId="0" fontId="65" fillId="6" borderId="36" xfId="0" applyFont="1" applyFill="1" applyBorder="1" applyAlignment="1">
      <alignment horizontal="center" vertical="top"/>
    </xf>
    <xf numFmtId="0" fontId="65" fillId="6" borderId="15" xfId="0" applyFont="1" applyFill="1" applyBorder="1" applyAlignment="1">
      <alignment horizontal="center" vertical="top"/>
    </xf>
    <xf numFmtId="0" fontId="65" fillId="6" borderId="39" xfId="0" applyFont="1" applyFill="1" applyBorder="1" applyAlignment="1">
      <alignment horizontal="center" vertical="top"/>
    </xf>
    <xf numFmtId="0" fontId="65" fillId="6" borderId="40" xfId="0" applyFont="1" applyFill="1" applyBorder="1" applyAlignment="1">
      <alignment horizontal="center" vertical="top"/>
    </xf>
    <xf numFmtId="0" fontId="65" fillId="6" borderId="37" xfId="0" applyFont="1" applyFill="1" applyBorder="1" applyAlignment="1">
      <alignment horizontal="center" vertical="top"/>
    </xf>
    <xf numFmtId="0" fontId="65" fillId="6" borderId="19" xfId="0" applyFont="1" applyFill="1" applyBorder="1" applyAlignment="1">
      <alignment horizontal="center" vertical="top"/>
    </xf>
    <xf numFmtId="0" fontId="65" fillId="6" borderId="41" xfId="0" applyFont="1" applyFill="1" applyBorder="1" applyAlignment="1">
      <alignment horizontal="center" vertical="top"/>
    </xf>
  </cellXfs>
  <cellStyles count="17">
    <cellStyle name="Comma" xfId="1" builtinId="3"/>
    <cellStyle name="Currency" xfId="6" builtinId="4"/>
    <cellStyle name="Čiarka 2" xfId="15" xr:uid="{7A83B009-B21B-46C1-84B1-CF32307C8F4C}"/>
    <cellStyle name="Hyperlink" xfId="4" builtinId="8"/>
    <cellStyle name="Normal" xfId="0" builtinId="0"/>
    <cellStyle name="Normálna 2" xfId="2" xr:uid="{35A55186-9DC2-4E02-9A4D-DB1F56DFEB8F}"/>
    <cellStyle name="Normálna 2 2" xfId="16" xr:uid="{52204CB9-E3E4-4660-BB97-551A0E52997C}"/>
    <cellStyle name="Normálna 3" xfId="5" xr:uid="{E10A6DB7-052F-4BC6-8E0C-B7DB9613D768}"/>
    <cellStyle name="Normálna 3 2" xfId="14" xr:uid="{4D5F4B50-E1B9-47D4-96F3-B3E84279C661}"/>
    <cellStyle name="normálne_58 024 EPS HN Košice EPS" xfId="10" xr:uid="{8DD32DE4-EB11-4534-B30D-0F139CD6CDD6}"/>
    <cellStyle name="normálne_EPS_pre_PPA_jadro" xfId="7" xr:uid="{379FF54A-5C2D-465C-BCD1-753FC0FA0947}"/>
    <cellStyle name="normálne_Hárok1" xfId="11" xr:uid="{0ABC483E-FAD6-4D82-94A5-73861398D0D0}"/>
    <cellStyle name="normální_720 KIT_NAY" xfId="8" xr:uid="{1F777DEC-212D-42EC-8DB0-AE758FAEC460}"/>
    <cellStyle name="normální_720 NORMAL_NAY" xfId="9" xr:uid="{FE9BF60E-AAA0-41CA-9BAF-49CA91CE18B1}"/>
    <cellStyle name="normální_9901" xfId="12" xr:uid="{C9C63C2C-E20C-4630-9306-3F42567A6C9A}"/>
    <cellStyle name="normální_List1" xfId="13" xr:uid="{18DF79AF-72F5-4BDD-8520-BB8C599C7F1C}"/>
    <cellStyle name="Štýl 1" xfId="3" xr:uid="{5BD6B936-A076-4524-A6D4-C3A821F685BD}"/>
  </cellStyles>
  <dxfs count="4"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9643-28A2-4283-96E8-21A1B018E685}">
  <sheetPr>
    <tabColor theme="9" tint="0.79998168889431442"/>
  </sheetPr>
  <dimension ref="B1:K20"/>
  <sheetViews>
    <sheetView tabSelected="1" zoomScale="90" zoomScaleNormal="90" workbookViewId="0">
      <selection activeCell="H1" sqref="H1"/>
    </sheetView>
  </sheetViews>
  <sheetFormatPr defaultColWidth="8.85546875" defaultRowHeight="15" x14ac:dyDescent="0.25"/>
  <cols>
    <col min="1" max="1" width="8.85546875" style="12"/>
    <col min="2" max="2" width="11" style="12" customWidth="1"/>
    <col min="3" max="3" width="39.5703125" style="12" customWidth="1"/>
    <col min="4" max="4" width="21.28515625" style="12" customWidth="1"/>
    <col min="5" max="5" width="8.85546875" style="12"/>
    <col min="6" max="11" width="21.28515625" style="12" customWidth="1"/>
    <col min="12" max="16384" width="8.85546875" style="12"/>
  </cols>
  <sheetData>
    <row r="1" spans="2:11" ht="15.75" thickBot="1" x14ac:dyDescent="0.3">
      <c r="B1" s="526" t="s">
        <v>1007</v>
      </c>
      <c r="F1" s="526"/>
      <c r="G1" s="526"/>
      <c r="H1" s="526" t="s">
        <v>1066</v>
      </c>
      <c r="I1" s="526"/>
      <c r="J1" s="526"/>
      <c r="K1" s="526"/>
    </row>
    <row r="2" spans="2:11" ht="15.75" thickBot="1" x14ac:dyDescent="0.3">
      <c r="F2" s="271" t="s">
        <v>1010</v>
      </c>
      <c r="G2" s="272" t="s">
        <v>1053</v>
      </c>
      <c r="H2" s="272" t="s">
        <v>1061</v>
      </c>
      <c r="I2" s="272" t="s">
        <v>1058</v>
      </c>
      <c r="J2" s="272" t="s">
        <v>1012</v>
      </c>
      <c r="K2" s="272" t="s">
        <v>1011</v>
      </c>
    </row>
    <row r="3" spans="2:11" ht="15.75" thickBot="1" x14ac:dyDescent="0.3">
      <c r="B3" s="271" t="s">
        <v>0</v>
      </c>
      <c r="C3" s="272" t="s">
        <v>1</v>
      </c>
      <c r="D3" s="272" t="s">
        <v>2</v>
      </c>
      <c r="F3" s="271" t="s">
        <v>2</v>
      </c>
      <c r="G3" s="657" t="s">
        <v>2</v>
      </c>
      <c r="H3" s="657" t="s">
        <v>2</v>
      </c>
      <c r="I3" s="657" t="s">
        <v>2</v>
      </c>
      <c r="J3" s="657" t="s">
        <v>2</v>
      </c>
      <c r="K3" s="657" t="s">
        <v>2</v>
      </c>
    </row>
    <row r="4" spans="2:11" ht="15.75" thickBot="1" x14ac:dyDescent="0.3">
      <c r="B4" s="273" t="s">
        <v>3</v>
      </c>
      <c r="C4" s="274" t="s">
        <v>4</v>
      </c>
      <c r="D4" s="275">
        <f>SUM(F4:K4)</f>
        <v>0</v>
      </c>
      <c r="F4" s="673"/>
      <c r="G4" s="659">
        <f>'E1.1 Arch. a stav. rieš. - CD'!J31</f>
        <v>0</v>
      </c>
      <c r="H4" s="658"/>
      <c r="I4" s="658"/>
      <c r="J4" s="659">
        <f>'E1.1 Arch. a stav. rieš. - AB'!J31</f>
        <v>0</v>
      </c>
      <c r="K4" s="658"/>
    </row>
    <row r="5" spans="2:11" ht="15.75" thickBot="1" x14ac:dyDescent="0.3">
      <c r="B5" s="273" t="s">
        <v>5</v>
      </c>
      <c r="C5" s="274" t="s">
        <v>6</v>
      </c>
      <c r="D5" s="275">
        <f t="shared" ref="D5:D15" si="0">SUM(F5:K5)</f>
        <v>0</v>
      </c>
      <c r="F5" s="673"/>
      <c r="G5" s="659">
        <f>'E1.2 Rozv. el. nap. CD'!G323</f>
        <v>0</v>
      </c>
      <c r="H5" s="658"/>
      <c r="I5" s="658"/>
      <c r="J5" s="659">
        <f>'E1.2 Rozv. el. nap. AB'!G323</f>
        <v>0</v>
      </c>
      <c r="K5" s="658"/>
    </row>
    <row r="6" spans="2:11" ht="15.75" thickBot="1" x14ac:dyDescent="0.3">
      <c r="B6" s="273" t="s">
        <v>7</v>
      </c>
      <c r="C6" s="274" t="s">
        <v>8</v>
      </c>
      <c r="D6" s="275">
        <f t="shared" si="0"/>
        <v>0</v>
      </c>
      <c r="F6" s="673"/>
      <c r="G6" s="659">
        <f>'E1.3 Dátové rozv. - pod. t - CD'!E107</f>
        <v>0</v>
      </c>
      <c r="H6" s="658"/>
      <c r="I6" s="658"/>
      <c r="J6" s="659">
        <f>'E1.3 Dátové rozv. - pod. t - AB'!E107</f>
        <v>0</v>
      </c>
      <c r="K6" s="658"/>
    </row>
    <row r="7" spans="2:11" ht="15.75" thickBot="1" x14ac:dyDescent="0.3">
      <c r="B7" s="273" t="s">
        <v>9</v>
      </c>
      <c r="C7" s="274" t="s">
        <v>10</v>
      </c>
      <c r="D7" s="275">
        <f t="shared" si="0"/>
        <v>0</v>
      </c>
      <c r="F7" s="673"/>
      <c r="G7" s="659">
        <f>'E1.4 Vzduchotechnika - CD'!I47</f>
        <v>0</v>
      </c>
      <c r="H7" s="658"/>
      <c r="I7" s="658"/>
      <c r="J7" s="659">
        <f>'E1.4 Vzduchotechnika - AB'!I30</f>
        <v>0</v>
      </c>
      <c r="K7" s="658"/>
    </row>
    <row r="8" spans="2:11" ht="15.75" thickBot="1" x14ac:dyDescent="0.3">
      <c r="B8" s="273" t="s">
        <v>11</v>
      </c>
      <c r="C8" s="274" t="s">
        <v>12</v>
      </c>
      <c r="D8" s="275">
        <f t="shared" si="0"/>
        <v>0</v>
      </c>
      <c r="F8" s="673"/>
      <c r="G8" s="659">
        <f>'E1.5 SHZ plynové - CD'!G128</f>
        <v>0</v>
      </c>
      <c r="H8" s="658"/>
      <c r="I8" s="658"/>
      <c r="J8" s="659">
        <f>'E1.5 SHZ plynové - AB'!G128</f>
        <v>0</v>
      </c>
      <c r="K8" s="658"/>
    </row>
    <row r="9" spans="2:11" ht="15.75" thickBot="1" x14ac:dyDescent="0.3">
      <c r="B9" s="273" t="s">
        <v>13</v>
      </c>
      <c r="C9" s="274" t="s">
        <v>14</v>
      </c>
      <c r="D9" s="275">
        <f t="shared" si="0"/>
        <v>0</v>
      </c>
      <c r="F9" s="673"/>
      <c r="G9" s="659">
        <f>'E1.6.1 BS - PTV - CD'!H8</f>
        <v>0</v>
      </c>
      <c r="H9" s="658"/>
      <c r="I9" s="658"/>
      <c r="J9" s="659">
        <f>'E1.6.1 BS - PTV - AB'!H8</f>
        <v>0</v>
      </c>
      <c r="K9" s="658"/>
    </row>
    <row r="10" spans="2:11" ht="15.75" thickBot="1" x14ac:dyDescent="0.3">
      <c r="B10" s="273" t="s">
        <v>15</v>
      </c>
      <c r="C10" s="274" t="s">
        <v>16</v>
      </c>
      <c r="D10" s="275">
        <f t="shared" si="0"/>
        <v>0</v>
      </c>
      <c r="F10" s="673"/>
      <c r="G10" s="659">
        <f>'E1.8 CRS - úprava MaR - CD'!F123</f>
        <v>0</v>
      </c>
      <c r="H10" s="658"/>
      <c r="I10" s="658"/>
      <c r="J10" s="659">
        <f>'E1.8 CRS - úprava MaR - AB'!F123</f>
        <v>0</v>
      </c>
      <c r="K10" s="658"/>
    </row>
    <row r="11" spans="2:11" ht="15.75" thickBot="1" x14ac:dyDescent="0.3">
      <c r="B11" s="273" t="s">
        <v>17</v>
      </c>
      <c r="C11" s="274" t="s">
        <v>18</v>
      </c>
      <c r="D11" s="275">
        <f t="shared" si="0"/>
        <v>0</v>
      </c>
      <c r="F11" s="673"/>
      <c r="G11" s="659">
        <f>'E1.9 CRS-upr. riad. osv. - CD'!F63</f>
        <v>0</v>
      </c>
      <c r="H11" s="658"/>
      <c r="I11" s="658"/>
      <c r="J11" s="659">
        <f>'E1.9 CRS-upr. riad. osv. - AB'!F63</f>
        <v>0</v>
      </c>
      <c r="K11" s="658"/>
    </row>
    <row r="12" spans="2:11" ht="43.5" thickBot="1" x14ac:dyDescent="0.3">
      <c r="B12" s="273" t="s">
        <v>19</v>
      </c>
      <c r="C12" s="274" t="s">
        <v>20</v>
      </c>
      <c r="D12" s="275">
        <f t="shared" si="0"/>
        <v>0</v>
      </c>
      <c r="F12" s="674">
        <f>'A1.1 LAN optická chrbtica 1- A'!E70</f>
        <v>0</v>
      </c>
      <c r="G12" s="658"/>
      <c r="H12" s="659">
        <f>'A1.1 LAN optická chrbtica - B'!E70</f>
        <v>0</v>
      </c>
      <c r="I12" s="658"/>
      <c r="J12" s="659">
        <f>'A1.1 LAN optická chrbtica 2- A'!E10</f>
        <v>0</v>
      </c>
      <c r="K12" s="658"/>
    </row>
    <row r="13" spans="2:11" ht="15.75" thickBot="1" x14ac:dyDescent="0.3">
      <c r="B13" s="273" t="s">
        <v>21</v>
      </c>
      <c r="C13" s="274" t="s">
        <v>22</v>
      </c>
      <c r="D13" s="275">
        <f t="shared" si="0"/>
        <v>0</v>
      </c>
      <c r="F13" s="673"/>
      <c r="G13" s="659">
        <f>'A1.2 IT rozvádzače - CD'!E32</f>
        <v>0</v>
      </c>
      <c r="H13" s="658"/>
      <c r="I13" s="658"/>
      <c r="J13" s="659">
        <f>'A1.2 IT rozvádzače - AB'!E32</f>
        <v>0</v>
      </c>
      <c r="K13" s="658"/>
    </row>
    <row r="14" spans="2:11" ht="15.75" thickBot="1" x14ac:dyDescent="0.3">
      <c r="B14" s="273" t="s">
        <v>23</v>
      </c>
      <c r="C14" s="274" t="s">
        <v>24</v>
      </c>
      <c r="D14" s="275">
        <f t="shared" si="0"/>
        <v>0</v>
      </c>
      <c r="F14" s="673"/>
      <c r="G14" s="658"/>
      <c r="H14" s="658"/>
      <c r="I14" s="659">
        <f>'A1.3 ŠDK - CD'!E100</f>
        <v>0</v>
      </c>
      <c r="J14" s="658"/>
      <c r="K14" s="659">
        <f>'A1.3 ŠDK - AB'!E100</f>
        <v>0</v>
      </c>
    </row>
    <row r="15" spans="2:11" ht="15.75" thickBot="1" x14ac:dyDescent="0.3">
      <c r="B15" s="273" t="s">
        <v>25</v>
      </c>
      <c r="C15" s="274" t="s">
        <v>26</v>
      </c>
      <c r="D15" s="275">
        <f t="shared" si="0"/>
        <v>0</v>
      </c>
      <c r="F15" s="674">
        <f>'A1.4 Relokácia IT zariadení'!E3</f>
        <v>0</v>
      </c>
      <c r="G15" s="658"/>
      <c r="H15" s="658"/>
      <c r="I15" s="659">
        <f>'A1.4 Relokácia IT zariadení'!E4</f>
        <v>0</v>
      </c>
      <c r="J15" s="658"/>
      <c r="K15" s="659">
        <f>'A1.4 Relokácia IT zariadení'!E5</f>
        <v>0</v>
      </c>
    </row>
    <row r="16" spans="2:11" ht="28.5" x14ac:dyDescent="0.25">
      <c r="B16" s="680" t="s">
        <v>27</v>
      </c>
      <c r="C16" s="276" t="s">
        <v>28</v>
      </c>
      <c r="D16" s="277"/>
      <c r="F16" s="675"/>
      <c r="G16" s="277"/>
      <c r="H16" s="277"/>
      <c r="I16" s="277"/>
      <c r="J16" s="277"/>
      <c r="K16" s="277"/>
    </row>
    <row r="17" spans="2:11" ht="43.5" thickBot="1" x14ac:dyDescent="0.3">
      <c r="B17" s="681"/>
      <c r="C17" s="270" t="s">
        <v>1008</v>
      </c>
      <c r="D17" s="278">
        <f>SUM(D4:D15)</f>
        <v>0</v>
      </c>
      <c r="F17" s="676">
        <f>SUM(F4:F15)</f>
        <v>0</v>
      </c>
      <c r="G17" s="278">
        <f t="shared" ref="G17:K17" si="1">SUM(G4:G15)</f>
        <v>0</v>
      </c>
      <c r="H17" s="278">
        <f t="shared" si="1"/>
        <v>0</v>
      </c>
      <c r="I17" s="278">
        <f t="shared" si="1"/>
        <v>0</v>
      </c>
      <c r="J17" s="278">
        <f t="shared" si="1"/>
        <v>0</v>
      </c>
      <c r="K17" s="278">
        <f t="shared" si="1"/>
        <v>0</v>
      </c>
    </row>
    <row r="20" spans="2:11" x14ac:dyDescent="0.25">
      <c r="C20" s="679" t="s">
        <v>1075</v>
      </c>
    </row>
  </sheetData>
  <mergeCells count="1">
    <mergeCell ref="B16:B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19FBE-EA5E-44DB-899C-2B00F4E7374B}">
  <sheetPr>
    <tabColor theme="9" tint="0.79998168889431442"/>
  </sheetPr>
  <dimension ref="A1:I136"/>
  <sheetViews>
    <sheetView zoomScale="90" zoomScaleNormal="90" workbookViewId="0">
      <selection activeCell="O26" sqref="O26"/>
    </sheetView>
  </sheetViews>
  <sheetFormatPr defaultColWidth="7.28515625" defaultRowHeight="12.75" x14ac:dyDescent="0.2"/>
  <cols>
    <col min="1" max="1" width="21.28515625" style="108" customWidth="1"/>
    <col min="2" max="2" width="45.85546875" style="108" customWidth="1"/>
    <col min="3" max="3" width="7.85546875" style="171" customWidth="1"/>
    <col min="4" max="4" width="7.140625" style="171" customWidth="1"/>
    <col min="5" max="5" width="14" style="108" customWidth="1"/>
    <col min="6" max="6" width="13.5703125" style="108" customWidth="1"/>
    <col min="7" max="7" width="12.7109375" style="108" customWidth="1"/>
    <col min="8" max="8" width="13.28515625" style="108" customWidth="1"/>
    <col min="9" max="250" width="7.28515625" style="108"/>
    <col min="251" max="251" width="21.28515625" style="108" customWidth="1"/>
    <col min="252" max="252" width="45.85546875" style="108" customWidth="1"/>
    <col min="253" max="253" width="7.85546875" style="108" customWidth="1"/>
    <col min="254" max="254" width="7.140625" style="108" customWidth="1"/>
    <col min="255" max="255" width="14" style="108" customWidth="1"/>
    <col min="256" max="256" width="13.5703125" style="108" customWidth="1"/>
    <col min="257" max="257" width="12.7109375" style="108" customWidth="1"/>
    <col min="258" max="258" width="13.28515625" style="108" customWidth="1"/>
    <col min="259" max="506" width="7.28515625" style="108"/>
    <col min="507" max="507" width="21.28515625" style="108" customWidth="1"/>
    <col min="508" max="508" width="45.85546875" style="108" customWidth="1"/>
    <col min="509" max="509" width="7.85546875" style="108" customWidth="1"/>
    <col min="510" max="510" width="7.140625" style="108" customWidth="1"/>
    <col min="511" max="511" width="14" style="108" customWidth="1"/>
    <col min="512" max="512" width="13.5703125" style="108" customWidth="1"/>
    <col min="513" max="513" width="12.7109375" style="108" customWidth="1"/>
    <col min="514" max="514" width="13.28515625" style="108" customWidth="1"/>
    <col min="515" max="762" width="7.28515625" style="108"/>
    <col min="763" max="763" width="21.28515625" style="108" customWidth="1"/>
    <col min="764" max="764" width="45.85546875" style="108" customWidth="1"/>
    <col min="765" max="765" width="7.85546875" style="108" customWidth="1"/>
    <col min="766" max="766" width="7.140625" style="108" customWidth="1"/>
    <col min="767" max="767" width="14" style="108" customWidth="1"/>
    <col min="768" max="768" width="13.5703125" style="108" customWidth="1"/>
    <col min="769" max="769" width="12.7109375" style="108" customWidth="1"/>
    <col min="770" max="770" width="13.28515625" style="108" customWidth="1"/>
    <col min="771" max="1018" width="7.28515625" style="108"/>
    <col min="1019" max="1019" width="21.28515625" style="108" customWidth="1"/>
    <col min="1020" max="1020" width="45.85546875" style="108" customWidth="1"/>
    <col min="1021" max="1021" width="7.85546875" style="108" customWidth="1"/>
    <col min="1022" max="1022" width="7.140625" style="108" customWidth="1"/>
    <col min="1023" max="1023" width="14" style="108" customWidth="1"/>
    <col min="1024" max="1024" width="13.5703125" style="108" customWidth="1"/>
    <col min="1025" max="1025" width="12.7109375" style="108" customWidth="1"/>
    <col min="1026" max="1026" width="13.28515625" style="108" customWidth="1"/>
    <col min="1027" max="1274" width="7.28515625" style="108"/>
    <col min="1275" max="1275" width="21.28515625" style="108" customWidth="1"/>
    <col min="1276" max="1276" width="45.85546875" style="108" customWidth="1"/>
    <col min="1277" max="1277" width="7.85546875" style="108" customWidth="1"/>
    <col min="1278" max="1278" width="7.140625" style="108" customWidth="1"/>
    <col min="1279" max="1279" width="14" style="108" customWidth="1"/>
    <col min="1280" max="1280" width="13.5703125" style="108" customWidth="1"/>
    <col min="1281" max="1281" width="12.7109375" style="108" customWidth="1"/>
    <col min="1282" max="1282" width="13.28515625" style="108" customWidth="1"/>
    <col min="1283" max="1530" width="7.28515625" style="108"/>
    <col min="1531" max="1531" width="21.28515625" style="108" customWidth="1"/>
    <col min="1532" max="1532" width="45.85546875" style="108" customWidth="1"/>
    <col min="1533" max="1533" width="7.85546875" style="108" customWidth="1"/>
    <col min="1534" max="1534" width="7.140625" style="108" customWidth="1"/>
    <col min="1535" max="1535" width="14" style="108" customWidth="1"/>
    <col min="1536" max="1536" width="13.5703125" style="108" customWidth="1"/>
    <col min="1537" max="1537" width="12.7109375" style="108" customWidth="1"/>
    <col min="1538" max="1538" width="13.28515625" style="108" customWidth="1"/>
    <col min="1539" max="1786" width="7.28515625" style="108"/>
    <col min="1787" max="1787" width="21.28515625" style="108" customWidth="1"/>
    <col min="1788" max="1788" width="45.85546875" style="108" customWidth="1"/>
    <col min="1789" max="1789" width="7.85546875" style="108" customWidth="1"/>
    <col min="1790" max="1790" width="7.140625" style="108" customWidth="1"/>
    <col min="1791" max="1791" width="14" style="108" customWidth="1"/>
    <col min="1792" max="1792" width="13.5703125" style="108" customWidth="1"/>
    <col min="1793" max="1793" width="12.7109375" style="108" customWidth="1"/>
    <col min="1794" max="1794" width="13.28515625" style="108" customWidth="1"/>
    <col min="1795" max="2042" width="7.28515625" style="108"/>
    <col min="2043" max="2043" width="21.28515625" style="108" customWidth="1"/>
    <col min="2044" max="2044" width="45.85546875" style="108" customWidth="1"/>
    <col min="2045" max="2045" width="7.85546875" style="108" customWidth="1"/>
    <col min="2046" max="2046" width="7.140625" style="108" customWidth="1"/>
    <col min="2047" max="2047" width="14" style="108" customWidth="1"/>
    <col min="2048" max="2048" width="13.5703125" style="108" customWidth="1"/>
    <col min="2049" max="2049" width="12.7109375" style="108" customWidth="1"/>
    <col min="2050" max="2050" width="13.28515625" style="108" customWidth="1"/>
    <col min="2051" max="2298" width="7.28515625" style="108"/>
    <col min="2299" max="2299" width="21.28515625" style="108" customWidth="1"/>
    <col min="2300" max="2300" width="45.85546875" style="108" customWidth="1"/>
    <col min="2301" max="2301" width="7.85546875" style="108" customWidth="1"/>
    <col min="2302" max="2302" width="7.140625" style="108" customWidth="1"/>
    <col min="2303" max="2303" width="14" style="108" customWidth="1"/>
    <col min="2304" max="2304" width="13.5703125" style="108" customWidth="1"/>
    <col min="2305" max="2305" width="12.7109375" style="108" customWidth="1"/>
    <col min="2306" max="2306" width="13.28515625" style="108" customWidth="1"/>
    <col min="2307" max="2554" width="7.28515625" style="108"/>
    <col min="2555" max="2555" width="21.28515625" style="108" customWidth="1"/>
    <col min="2556" max="2556" width="45.85546875" style="108" customWidth="1"/>
    <col min="2557" max="2557" width="7.85546875" style="108" customWidth="1"/>
    <col min="2558" max="2558" width="7.140625" style="108" customWidth="1"/>
    <col min="2559" max="2559" width="14" style="108" customWidth="1"/>
    <col min="2560" max="2560" width="13.5703125" style="108" customWidth="1"/>
    <col min="2561" max="2561" width="12.7109375" style="108" customWidth="1"/>
    <col min="2562" max="2562" width="13.28515625" style="108" customWidth="1"/>
    <col min="2563" max="2810" width="7.28515625" style="108"/>
    <col min="2811" max="2811" width="21.28515625" style="108" customWidth="1"/>
    <col min="2812" max="2812" width="45.85546875" style="108" customWidth="1"/>
    <col min="2813" max="2813" width="7.85546875" style="108" customWidth="1"/>
    <col min="2814" max="2814" width="7.140625" style="108" customWidth="1"/>
    <col min="2815" max="2815" width="14" style="108" customWidth="1"/>
    <col min="2816" max="2816" width="13.5703125" style="108" customWidth="1"/>
    <col min="2817" max="2817" width="12.7109375" style="108" customWidth="1"/>
    <col min="2818" max="2818" width="13.28515625" style="108" customWidth="1"/>
    <col min="2819" max="3066" width="7.28515625" style="108"/>
    <col min="3067" max="3067" width="21.28515625" style="108" customWidth="1"/>
    <col min="3068" max="3068" width="45.85546875" style="108" customWidth="1"/>
    <col min="3069" max="3069" width="7.85546875" style="108" customWidth="1"/>
    <col min="3070" max="3070" width="7.140625" style="108" customWidth="1"/>
    <col min="3071" max="3071" width="14" style="108" customWidth="1"/>
    <col min="3072" max="3072" width="13.5703125" style="108" customWidth="1"/>
    <col min="3073" max="3073" width="12.7109375" style="108" customWidth="1"/>
    <col min="3074" max="3074" width="13.28515625" style="108" customWidth="1"/>
    <col min="3075" max="3322" width="7.28515625" style="108"/>
    <col min="3323" max="3323" width="21.28515625" style="108" customWidth="1"/>
    <col min="3324" max="3324" width="45.85546875" style="108" customWidth="1"/>
    <col min="3325" max="3325" width="7.85546875" style="108" customWidth="1"/>
    <col min="3326" max="3326" width="7.140625" style="108" customWidth="1"/>
    <col min="3327" max="3327" width="14" style="108" customWidth="1"/>
    <col min="3328" max="3328" width="13.5703125" style="108" customWidth="1"/>
    <col min="3329" max="3329" width="12.7109375" style="108" customWidth="1"/>
    <col min="3330" max="3330" width="13.28515625" style="108" customWidth="1"/>
    <col min="3331" max="3578" width="7.28515625" style="108"/>
    <col min="3579" max="3579" width="21.28515625" style="108" customWidth="1"/>
    <col min="3580" max="3580" width="45.85546875" style="108" customWidth="1"/>
    <col min="3581" max="3581" width="7.85546875" style="108" customWidth="1"/>
    <col min="3582" max="3582" width="7.140625" style="108" customWidth="1"/>
    <col min="3583" max="3583" width="14" style="108" customWidth="1"/>
    <col min="3584" max="3584" width="13.5703125" style="108" customWidth="1"/>
    <col min="3585" max="3585" width="12.7109375" style="108" customWidth="1"/>
    <col min="3586" max="3586" width="13.28515625" style="108" customWidth="1"/>
    <col min="3587" max="3834" width="7.28515625" style="108"/>
    <col min="3835" max="3835" width="21.28515625" style="108" customWidth="1"/>
    <col min="3836" max="3836" width="45.85546875" style="108" customWidth="1"/>
    <col min="3837" max="3837" width="7.85546875" style="108" customWidth="1"/>
    <col min="3838" max="3838" width="7.140625" style="108" customWidth="1"/>
    <col min="3839" max="3839" width="14" style="108" customWidth="1"/>
    <col min="3840" max="3840" width="13.5703125" style="108" customWidth="1"/>
    <col min="3841" max="3841" width="12.7109375" style="108" customWidth="1"/>
    <col min="3842" max="3842" width="13.28515625" style="108" customWidth="1"/>
    <col min="3843" max="4090" width="7.28515625" style="108"/>
    <col min="4091" max="4091" width="21.28515625" style="108" customWidth="1"/>
    <col min="4092" max="4092" width="45.85546875" style="108" customWidth="1"/>
    <col min="4093" max="4093" width="7.85546875" style="108" customWidth="1"/>
    <col min="4094" max="4094" width="7.140625" style="108" customWidth="1"/>
    <col min="4095" max="4095" width="14" style="108" customWidth="1"/>
    <col min="4096" max="4096" width="13.5703125" style="108" customWidth="1"/>
    <col min="4097" max="4097" width="12.7109375" style="108" customWidth="1"/>
    <col min="4098" max="4098" width="13.28515625" style="108" customWidth="1"/>
    <col min="4099" max="4346" width="7.28515625" style="108"/>
    <col min="4347" max="4347" width="21.28515625" style="108" customWidth="1"/>
    <col min="4348" max="4348" width="45.85546875" style="108" customWidth="1"/>
    <col min="4349" max="4349" width="7.85546875" style="108" customWidth="1"/>
    <col min="4350" max="4350" width="7.140625" style="108" customWidth="1"/>
    <col min="4351" max="4351" width="14" style="108" customWidth="1"/>
    <col min="4352" max="4352" width="13.5703125" style="108" customWidth="1"/>
    <col min="4353" max="4353" width="12.7109375" style="108" customWidth="1"/>
    <col min="4354" max="4354" width="13.28515625" style="108" customWidth="1"/>
    <col min="4355" max="4602" width="7.28515625" style="108"/>
    <col min="4603" max="4603" width="21.28515625" style="108" customWidth="1"/>
    <col min="4604" max="4604" width="45.85546875" style="108" customWidth="1"/>
    <col min="4605" max="4605" width="7.85546875" style="108" customWidth="1"/>
    <col min="4606" max="4606" width="7.140625" style="108" customWidth="1"/>
    <col min="4607" max="4607" width="14" style="108" customWidth="1"/>
    <col min="4608" max="4608" width="13.5703125" style="108" customWidth="1"/>
    <col min="4609" max="4609" width="12.7109375" style="108" customWidth="1"/>
    <col min="4610" max="4610" width="13.28515625" style="108" customWidth="1"/>
    <col min="4611" max="4858" width="7.28515625" style="108"/>
    <col min="4859" max="4859" width="21.28515625" style="108" customWidth="1"/>
    <col min="4860" max="4860" width="45.85546875" style="108" customWidth="1"/>
    <col min="4861" max="4861" width="7.85546875" style="108" customWidth="1"/>
    <col min="4862" max="4862" width="7.140625" style="108" customWidth="1"/>
    <col min="4863" max="4863" width="14" style="108" customWidth="1"/>
    <col min="4864" max="4864" width="13.5703125" style="108" customWidth="1"/>
    <col min="4865" max="4865" width="12.7109375" style="108" customWidth="1"/>
    <col min="4866" max="4866" width="13.28515625" style="108" customWidth="1"/>
    <col min="4867" max="5114" width="7.28515625" style="108"/>
    <col min="5115" max="5115" width="21.28515625" style="108" customWidth="1"/>
    <col min="5116" max="5116" width="45.85546875" style="108" customWidth="1"/>
    <col min="5117" max="5117" width="7.85546875" style="108" customWidth="1"/>
    <col min="5118" max="5118" width="7.140625" style="108" customWidth="1"/>
    <col min="5119" max="5119" width="14" style="108" customWidth="1"/>
    <col min="5120" max="5120" width="13.5703125" style="108" customWidth="1"/>
    <col min="5121" max="5121" width="12.7109375" style="108" customWidth="1"/>
    <col min="5122" max="5122" width="13.28515625" style="108" customWidth="1"/>
    <col min="5123" max="5370" width="7.28515625" style="108"/>
    <col min="5371" max="5371" width="21.28515625" style="108" customWidth="1"/>
    <col min="5372" max="5372" width="45.85546875" style="108" customWidth="1"/>
    <col min="5373" max="5373" width="7.85546875" style="108" customWidth="1"/>
    <col min="5374" max="5374" width="7.140625" style="108" customWidth="1"/>
    <col min="5375" max="5375" width="14" style="108" customWidth="1"/>
    <col min="5376" max="5376" width="13.5703125" style="108" customWidth="1"/>
    <col min="5377" max="5377" width="12.7109375" style="108" customWidth="1"/>
    <col min="5378" max="5378" width="13.28515625" style="108" customWidth="1"/>
    <col min="5379" max="5626" width="7.28515625" style="108"/>
    <col min="5627" max="5627" width="21.28515625" style="108" customWidth="1"/>
    <col min="5628" max="5628" width="45.85546875" style="108" customWidth="1"/>
    <col min="5629" max="5629" width="7.85546875" style="108" customWidth="1"/>
    <col min="5630" max="5630" width="7.140625" style="108" customWidth="1"/>
    <col min="5631" max="5631" width="14" style="108" customWidth="1"/>
    <col min="5632" max="5632" width="13.5703125" style="108" customWidth="1"/>
    <col min="5633" max="5633" width="12.7109375" style="108" customWidth="1"/>
    <col min="5634" max="5634" width="13.28515625" style="108" customWidth="1"/>
    <col min="5635" max="5882" width="7.28515625" style="108"/>
    <col min="5883" max="5883" width="21.28515625" style="108" customWidth="1"/>
    <col min="5884" max="5884" width="45.85546875" style="108" customWidth="1"/>
    <col min="5885" max="5885" width="7.85546875" style="108" customWidth="1"/>
    <col min="5886" max="5886" width="7.140625" style="108" customWidth="1"/>
    <col min="5887" max="5887" width="14" style="108" customWidth="1"/>
    <col min="5888" max="5888" width="13.5703125" style="108" customWidth="1"/>
    <col min="5889" max="5889" width="12.7109375" style="108" customWidth="1"/>
    <col min="5890" max="5890" width="13.28515625" style="108" customWidth="1"/>
    <col min="5891" max="6138" width="7.28515625" style="108"/>
    <col min="6139" max="6139" width="21.28515625" style="108" customWidth="1"/>
    <col min="6140" max="6140" width="45.85546875" style="108" customWidth="1"/>
    <col min="6141" max="6141" width="7.85546875" style="108" customWidth="1"/>
    <col min="6142" max="6142" width="7.140625" style="108" customWidth="1"/>
    <col min="6143" max="6143" width="14" style="108" customWidth="1"/>
    <col min="6144" max="6144" width="13.5703125" style="108" customWidth="1"/>
    <col min="6145" max="6145" width="12.7109375" style="108" customWidth="1"/>
    <col min="6146" max="6146" width="13.28515625" style="108" customWidth="1"/>
    <col min="6147" max="6394" width="7.28515625" style="108"/>
    <col min="6395" max="6395" width="21.28515625" style="108" customWidth="1"/>
    <col min="6396" max="6396" width="45.85546875" style="108" customWidth="1"/>
    <col min="6397" max="6397" width="7.85546875" style="108" customWidth="1"/>
    <col min="6398" max="6398" width="7.140625" style="108" customWidth="1"/>
    <col min="6399" max="6399" width="14" style="108" customWidth="1"/>
    <col min="6400" max="6400" width="13.5703125" style="108" customWidth="1"/>
    <col min="6401" max="6401" width="12.7109375" style="108" customWidth="1"/>
    <col min="6402" max="6402" width="13.28515625" style="108" customWidth="1"/>
    <col min="6403" max="6650" width="7.28515625" style="108"/>
    <col min="6651" max="6651" width="21.28515625" style="108" customWidth="1"/>
    <col min="6652" max="6652" width="45.85546875" style="108" customWidth="1"/>
    <col min="6653" max="6653" width="7.85546875" style="108" customWidth="1"/>
    <col min="6654" max="6654" width="7.140625" style="108" customWidth="1"/>
    <col min="6655" max="6655" width="14" style="108" customWidth="1"/>
    <col min="6656" max="6656" width="13.5703125" style="108" customWidth="1"/>
    <col min="6657" max="6657" width="12.7109375" style="108" customWidth="1"/>
    <col min="6658" max="6658" width="13.28515625" style="108" customWidth="1"/>
    <col min="6659" max="6906" width="7.28515625" style="108"/>
    <col min="6907" max="6907" width="21.28515625" style="108" customWidth="1"/>
    <col min="6908" max="6908" width="45.85546875" style="108" customWidth="1"/>
    <col min="6909" max="6909" width="7.85546875" style="108" customWidth="1"/>
    <col min="6910" max="6910" width="7.140625" style="108" customWidth="1"/>
    <col min="6911" max="6911" width="14" style="108" customWidth="1"/>
    <col min="6912" max="6912" width="13.5703125" style="108" customWidth="1"/>
    <col min="6913" max="6913" width="12.7109375" style="108" customWidth="1"/>
    <col min="6914" max="6914" width="13.28515625" style="108" customWidth="1"/>
    <col min="6915" max="7162" width="7.28515625" style="108"/>
    <col min="7163" max="7163" width="21.28515625" style="108" customWidth="1"/>
    <col min="7164" max="7164" width="45.85546875" style="108" customWidth="1"/>
    <col min="7165" max="7165" width="7.85546875" style="108" customWidth="1"/>
    <col min="7166" max="7166" width="7.140625" style="108" customWidth="1"/>
    <col min="7167" max="7167" width="14" style="108" customWidth="1"/>
    <col min="7168" max="7168" width="13.5703125" style="108" customWidth="1"/>
    <col min="7169" max="7169" width="12.7109375" style="108" customWidth="1"/>
    <col min="7170" max="7170" width="13.28515625" style="108" customWidth="1"/>
    <col min="7171" max="7418" width="7.28515625" style="108"/>
    <col min="7419" max="7419" width="21.28515625" style="108" customWidth="1"/>
    <col min="7420" max="7420" width="45.85546875" style="108" customWidth="1"/>
    <col min="7421" max="7421" width="7.85546875" style="108" customWidth="1"/>
    <col min="7422" max="7422" width="7.140625" style="108" customWidth="1"/>
    <col min="7423" max="7423" width="14" style="108" customWidth="1"/>
    <col min="7424" max="7424" width="13.5703125" style="108" customWidth="1"/>
    <col min="7425" max="7425" width="12.7109375" style="108" customWidth="1"/>
    <col min="7426" max="7426" width="13.28515625" style="108" customWidth="1"/>
    <col min="7427" max="7674" width="7.28515625" style="108"/>
    <col min="7675" max="7675" width="21.28515625" style="108" customWidth="1"/>
    <col min="7676" max="7676" width="45.85546875" style="108" customWidth="1"/>
    <col min="7677" max="7677" width="7.85546875" style="108" customWidth="1"/>
    <col min="7678" max="7678" width="7.140625" style="108" customWidth="1"/>
    <col min="7679" max="7679" width="14" style="108" customWidth="1"/>
    <col min="7680" max="7680" width="13.5703125" style="108" customWidth="1"/>
    <col min="7681" max="7681" width="12.7109375" style="108" customWidth="1"/>
    <col min="7682" max="7682" width="13.28515625" style="108" customWidth="1"/>
    <col min="7683" max="7930" width="7.28515625" style="108"/>
    <col min="7931" max="7931" width="21.28515625" style="108" customWidth="1"/>
    <col min="7932" max="7932" width="45.85546875" style="108" customWidth="1"/>
    <col min="7933" max="7933" width="7.85546875" style="108" customWidth="1"/>
    <col min="7934" max="7934" width="7.140625" style="108" customWidth="1"/>
    <col min="7935" max="7935" width="14" style="108" customWidth="1"/>
    <col min="7936" max="7936" width="13.5703125" style="108" customWidth="1"/>
    <col min="7937" max="7937" width="12.7109375" style="108" customWidth="1"/>
    <col min="7938" max="7938" width="13.28515625" style="108" customWidth="1"/>
    <col min="7939" max="8186" width="7.28515625" style="108"/>
    <col min="8187" max="8187" width="21.28515625" style="108" customWidth="1"/>
    <col min="8188" max="8188" width="45.85546875" style="108" customWidth="1"/>
    <col min="8189" max="8189" width="7.85546875" style="108" customWidth="1"/>
    <col min="8190" max="8190" width="7.140625" style="108" customWidth="1"/>
    <col min="8191" max="8191" width="14" style="108" customWidth="1"/>
    <col min="8192" max="8192" width="13.5703125" style="108" customWidth="1"/>
    <col min="8193" max="8193" width="12.7109375" style="108" customWidth="1"/>
    <col min="8194" max="8194" width="13.28515625" style="108" customWidth="1"/>
    <col min="8195" max="8442" width="7.28515625" style="108"/>
    <col min="8443" max="8443" width="21.28515625" style="108" customWidth="1"/>
    <col min="8444" max="8444" width="45.85546875" style="108" customWidth="1"/>
    <col min="8445" max="8445" width="7.85546875" style="108" customWidth="1"/>
    <col min="8446" max="8446" width="7.140625" style="108" customWidth="1"/>
    <col min="8447" max="8447" width="14" style="108" customWidth="1"/>
    <col min="8448" max="8448" width="13.5703125" style="108" customWidth="1"/>
    <col min="8449" max="8449" width="12.7109375" style="108" customWidth="1"/>
    <col min="8450" max="8450" width="13.28515625" style="108" customWidth="1"/>
    <col min="8451" max="8698" width="7.28515625" style="108"/>
    <col min="8699" max="8699" width="21.28515625" style="108" customWidth="1"/>
    <col min="8700" max="8700" width="45.85546875" style="108" customWidth="1"/>
    <col min="8701" max="8701" width="7.85546875" style="108" customWidth="1"/>
    <col min="8702" max="8702" width="7.140625" style="108" customWidth="1"/>
    <col min="8703" max="8703" width="14" style="108" customWidth="1"/>
    <col min="8704" max="8704" width="13.5703125" style="108" customWidth="1"/>
    <col min="8705" max="8705" width="12.7109375" style="108" customWidth="1"/>
    <col min="8706" max="8706" width="13.28515625" style="108" customWidth="1"/>
    <col min="8707" max="8954" width="7.28515625" style="108"/>
    <col min="8955" max="8955" width="21.28515625" style="108" customWidth="1"/>
    <col min="8956" max="8956" width="45.85546875" style="108" customWidth="1"/>
    <col min="8957" max="8957" width="7.85546875" style="108" customWidth="1"/>
    <col min="8958" max="8958" width="7.140625" style="108" customWidth="1"/>
    <col min="8959" max="8959" width="14" style="108" customWidth="1"/>
    <col min="8960" max="8960" width="13.5703125" style="108" customWidth="1"/>
    <col min="8961" max="8961" width="12.7109375" style="108" customWidth="1"/>
    <col min="8962" max="8962" width="13.28515625" style="108" customWidth="1"/>
    <col min="8963" max="9210" width="7.28515625" style="108"/>
    <col min="9211" max="9211" width="21.28515625" style="108" customWidth="1"/>
    <col min="9212" max="9212" width="45.85546875" style="108" customWidth="1"/>
    <col min="9213" max="9213" width="7.85546875" style="108" customWidth="1"/>
    <col min="9214" max="9214" width="7.140625" style="108" customWidth="1"/>
    <col min="9215" max="9215" width="14" style="108" customWidth="1"/>
    <col min="9216" max="9216" width="13.5703125" style="108" customWidth="1"/>
    <col min="9217" max="9217" width="12.7109375" style="108" customWidth="1"/>
    <col min="9218" max="9218" width="13.28515625" style="108" customWidth="1"/>
    <col min="9219" max="9466" width="7.28515625" style="108"/>
    <col min="9467" max="9467" width="21.28515625" style="108" customWidth="1"/>
    <col min="9468" max="9468" width="45.85546875" style="108" customWidth="1"/>
    <col min="9469" max="9469" width="7.85546875" style="108" customWidth="1"/>
    <col min="9470" max="9470" width="7.140625" style="108" customWidth="1"/>
    <col min="9471" max="9471" width="14" style="108" customWidth="1"/>
    <col min="9472" max="9472" width="13.5703125" style="108" customWidth="1"/>
    <col min="9473" max="9473" width="12.7109375" style="108" customWidth="1"/>
    <col min="9474" max="9474" width="13.28515625" style="108" customWidth="1"/>
    <col min="9475" max="9722" width="7.28515625" style="108"/>
    <col min="9723" max="9723" width="21.28515625" style="108" customWidth="1"/>
    <col min="9724" max="9724" width="45.85546875" style="108" customWidth="1"/>
    <col min="9725" max="9725" width="7.85546875" style="108" customWidth="1"/>
    <col min="9726" max="9726" width="7.140625" style="108" customWidth="1"/>
    <col min="9727" max="9727" width="14" style="108" customWidth="1"/>
    <col min="9728" max="9728" width="13.5703125" style="108" customWidth="1"/>
    <col min="9729" max="9729" width="12.7109375" style="108" customWidth="1"/>
    <col min="9730" max="9730" width="13.28515625" style="108" customWidth="1"/>
    <col min="9731" max="9978" width="7.28515625" style="108"/>
    <col min="9979" max="9979" width="21.28515625" style="108" customWidth="1"/>
    <col min="9980" max="9980" width="45.85546875" style="108" customWidth="1"/>
    <col min="9981" max="9981" width="7.85546875" style="108" customWidth="1"/>
    <col min="9982" max="9982" width="7.140625" style="108" customWidth="1"/>
    <col min="9983" max="9983" width="14" style="108" customWidth="1"/>
    <col min="9984" max="9984" width="13.5703125" style="108" customWidth="1"/>
    <col min="9985" max="9985" width="12.7109375" style="108" customWidth="1"/>
    <col min="9986" max="9986" width="13.28515625" style="108" customWidth="1"/>
    <col min="9987" max="10234" width="7.28515625" style="108"/>
    <col min="10235" max="10235" width="21.28515625" style="108" customWidth="1"/>
    <col min="10236" max="10236" width="45.85546875" style="108" customWidth="1"/>
    <col min="10237" max="10237" width="7.85546875" style="108" customWidth="1"/>
    <col min="10238" max="10238" width="7.140625" style="108" customWidth="1"/>
    <col min="10239" max="10239" width="14" style="108" customWidth="1"/>
    <col min="10240" max="10240" width="13.5703125" style="108" customWidth="1"/>
    <col min="10241" max="10241" width="12.7109375" style="108" customWidth="1"/>
    <col min="10242" max="10242" width="13.28515625" style="108" customWidth="1"/>
    <col min="10243" max="10490" width="7.28515625" style="108"/>
    <col min="10491" max="10491" width="21.28515625" style="108" customWidth="1"/>
    <col min="10492" max="10492" width="45.85546875" style="108" customWidth="1"/>
    <col min="10493" max="10493" width="7.85546875" style="108" customWidth="1"/>
    <col min="10494" max="10494" width="7.140625" style="108" customWidth="1"/>
    <col min="10495" max="10495" width="14" style="108" customWidth="1"/>
    <col min="10496" max="10496" width="13.5703125" style="108" customWidth="1"/>
    <col min="10497" max="10497" width="12.7109375" style="108" customWidth="1"/>
    <col min="10498" max="10498" width="13.28515625" style="108" customWidth="1"/>
    <col min="10499" max="10746" width="7.28515625" style="108"/>
    <col min="10747" max="10747" width="21.28515625" style="108" customWidth="1"/>
    <col min="10748" max="10748" width="45.85546875" style="108" customWidth="1"/>
    <col min="10749" max="10749" width="7.85546875" style="108" customWidth="1"/>
    <col min="10750" max="10750" width="7.140625" style="108" customWidth="1"/>
    <col min="10751" max="10751" width="14" style="108" customWidth="1"/>
    <col min="10752" max="10752" width="13.5703125" style="108" customWidth="1"/>
    <col min="10753" max="10753" width="12.7109375" style="108" customWidth="1"/>
    <col min="10754" max="10754" width="13.28515625" style="108" customWidth="1"/>
    <col min="10755" max="11002" width="7.28515625" style="108"/>
    <col min="11003" max="11003" width="21.28515625" style="108" customWidth="1"/>
    <col min="11004" max="11004" width="45.85546875" style="108" customWidth="1"/>
    <col min="11005" max="11005" width="7.85546875" style="108" customWidth="1"/>
    <col min="11006" max="11006" width="7.140625" style="108" customWidth="1"/>
    <col min="11007" max="11007" width="14" style="108" customWidth="1"/>
    <col min="11008" max="11008" width="13.5703125" style="108" customWidth="1"/>
    <col min="11009" max="11009" width="12.7109375" style="108" customWidth="1"/>
    <col min="11010" max="11010" width="13.28515625" style="108" customWidth="1"/>
    <col min="11011" max="11258" width="7.28515625" style="108"/>
    <col min="11259" max="11259" width="21.28515625" style="108" customWidth="1"/>
    <col min="11260" max="11260" width="45.85546875" style="108" customWidth="1"/>
    <col min="11261" max="11261" width="7.85546875" style="108" customWidth="1"/>
    <col min="11262" max="11262" width="7.140625" style="108" customWidth="1"/>
    <col min="11263" max="11263" width="14" style="108" customWidth="1"/>
    <col min="11264" max="11264" width="13.5703125" style="108" customWidth="1"/>
    <col min="11265" max="11265" width="12.7109375" style="108" customWidth="1"/>
    <col min="11266" max="11266" width="13.28515625" style="108" customWidth="1"/>
    <col min="11267" max="11514" width="7.28515625" style="108"/>
    <col min="11515" max="11515" width="21.28515625" style="108" customWidth="1"/>
    <col min="11516" max="11516" width="45.85546875" style="108" customWidth="1"/>
    <col min="11517" max="11517" width="7.85546875" style="108" customWidth="1"/>
    <col min="11518" max="11518" width="7.140625" style="108" customWidth="1"/>
    <col min="11519" max="11519" width="14" style="108" customWidth="1"/>
    <col min="11520" max="11520" width="13.5703125" style="108" customWidth="1"/>
    <col min="11521" max="11521" width="12.7109375" style="108" customWidth="1"/>
    <col min="11522" max="11522" width="13.28515625" style="108" customWidth="1"/>
    <col min="11523" max="11770" width="7.28515625" style="108"/>
    <col min="11771" max="11771" width="21.28515625" style="108" customWidth="1"/>
    <col min="11772" max="11772" width="45.85546875" style="108" customWidth="1"/>
    <col min="11773" max="11773" width="7.85546875" style="108" customWidth="1"/>
    <col min="11774" max="11774" width="7.140625" style="108" customWidth="1"/>
    <col min="11775" max="11775" width="14" style="108" customWidth="1"/>
    <col min="11776" max="11776" width="13.5703125" style="108" customWidth="1"/>
    <col min="11777" max="11777" width="12.7109375" style="108" customWidth="1"/>
    <col min="11778" max="11778" width="13.28515625" style="108" customWidth="1"/>
    <col min="11779" max="12026" width="7.28515625" style="108"/>
    <col min="12027" max="12027" width="21.28515625" style="108" customWidth="1"/>
    <col min="12028" max="12028" width="45.85546875" style="108" customWidth="1"/>
    <col min="12029" max="12029" width="7.85546875" style="108" customWidth="1"/>
    <col min="12030" max="12030" width="7.140625" style="108" customWidth="1"/>
    <col min="12031" max="12031" width="14" style="108" customWidth="1"/>
    <col min="12032" max="12032" width="13.5703125" style="108" customWidth="1"/>
    <col min="12033" max="12033" width="12.7109375" style="108" customWidth="1"/>
    <col min="12034" max="12034" width="13.28515625" style="108" customWidth="1"/>
    <col min="12035" max="12282" width="7.28515625" style="108"/>
    <col min="12283" max="12283" width="21.28515625" style="108" customWidth="1"/>
    <col min="12284" max="12284" width="45.85546875" style="108" customWidth="1"/>
    <col min="12285" max="12285" width="7.85546875" style="108" customWidth="1"/>
    <col min="12286" max="12286" width="7.140625" style="108" customWidth="1"/>
    <col min="12287" max="12287" width="14" style="108" customWidth="1"/>
    <col min="12288" max="12288" width="13.5703125" style="108" customWidth="1"/>
    <col min="12289" max="12289" width="12.7109375" style="108" customWidth="1"/>
    <col min="12290" max="12290" width="13.28515625" style="108" customWidth="1"/>
    <col min="12291" max="12538" width="7.28515625" style="108"/>
    <col min="12539" max="12539" width="21.28515625" style="108" customWidth="1"/>
    <col min="12540" max="12540" width="45.85546875" style="108" customWidth="1"/>
    <col min="12541" max="12541" width="7.85546875" style="108" customWidth="1"/>
    <col min="12542" max="12542" width="7.140625" style="108" customWidth="1"/>
    <col min="12543" max="12543" width="14" style="108" customWidth="1"/>
    <col min="12544" max="12544" width="13.5703125" style="108" customWidth="1"/>
    <col min="12545" max="12545" width="12.7109375" style="108" customWidth="1"/>
    <col min="12546" max="12546" width="13.28515625" style="108" customWidth="1"/>
    <col min="12547" max="12794" width="7.28515625" style="108"/>
    <col min="12795" max="12795" width="21.28515625" style="108" customWidth="1"/>
    <col min="12796" max="12796" width="45.85546875" style="108" customWidth="1"/>
    <col min="12797" max="12797" width="7.85546875" style="108" customWidth="1"/>
    <col min="12798" max="12798" width="7.140625" style="108" customWidth="1"/>
    <col min="12799" max="12799" width="14" style="108" customWidth="1"/>
    <col min="12800" max="12800" width="13.5703125" style="108" customWidth="1"/>
    <col min="12801" max="12801" width="12.7109375" style="108" customWidth="1"/>
    <col min="12802" max="12802" width="13.28515625" style="108" customWidth="1"/>
    <col min="12803" max="13050" width="7.28515625" style="108"/>
    <col min="13051" max="13051" width="21.28515625" style="108" customWidth="1"/>
    <col min="13052" max="13052" width="45.85546875" style="108" customWidth="1"/>
    <col min="13053" max="13053" width="7.85546875" style="108" customWidth="1"/>
    <col min="13054" max="13054" width="7.140625" style="108" customWidth="1"/>
    <col min="13055" max="13055" width="14" style="108" customWidth="1"/>
    <col min="13056" max="13056" width="13.5703125" style="108" customWidth="1"/>
    <col min="13057" max="13057" width="12.7109375" style="108" customWidth="1"/>
    <col min="13058" max="13058" width="13.28515625" style="108" customWidth="1"/>
    <col min="13059" max="13306" width="7.28515625" style="108"/>
    <col min="13307" max="13307" width="21.28515625" style="108" customWidth="1"/>
    <col min="13308" max="13308" width="45.85546875" style="108" customWidth="1"/>
    <col min="13309" max="13309" width="7.85546875" style="108" customWidth="1"/>
    <col min="13310" max="13310" width="7.140625" style="108" customWidth="1"/>
    <col min="13311" max="13311" width="14" style="108" customWidth="1"/>
    <col min="13312" max="13312" width="13.5703125" style="108" customWidth="1"/>
    <col min="13313" max="13313" width="12.7109375" style="108" customWidth="1"/>
    <col min="13314" max="13314" width="13.28515625" style="108" customWidth="1"/>
    <col min="13315" max="13562" width="7.28515625" style="108"/>
    <col min="13563" max="13563" width="21.28515625" style="108" customWidth="1"/>
    <col min="13564" max="13564" width="45.85546875" style="108" customWidth="1"/>
    <col min="13565" max="13565" width="7.85546875" style="108" customWidth="1"/>
    <col min="13566" max="13566" width="7.140625" style="108" customWidth="1"/>
    <col min="13567" max="13567" width="14" style="108" customWidth="1"/>
    <col min="13568" max="13568" width="13.5703125" style="108" customWidth="1"/>
    <col min="13569" max="13569" width="12.7109375" style="108" customWidth="1"/>
    <col min="13570" max="13570" width="13.28515625" style="108" customWidth="1"/>
    <col min="13571" max="13818" width="7.28515625" style="108"/>
    <col min="13819" max="13819" width="21.28515625" style="108" customWidth="1"/>
    <col min="13820" max="13820" width="45.85546875" style="108" customWidth="1"/>
    <col min="13821" max="13821" width="7.85546875" style="108" customWidth="1"/>
    <col min="13822" max="13822" width="7.140625" style="108" customWidth="1"/>
    <col min="13823" max="13823" width="14" style="108" customWidth="1"/>
    <col min="13824" max="13824" width="13.5703125" style="108" customWidth="1"/>
    <col min="13825" max="13825" width="12.7109375" style="108" customWidth="1"/>
    <col min="13826" max="13826" width="13.28515625" style="108" customWidth="1"/>
    <col min="13827" max="14074" width="7.28515625" style="108"/>
    <col min="14075" max="14075" width="21.28515625" style="108" customWidth="1"/>
    <col min="14076" max="14076" width="45.85546875" style="108" customWidth="1"/>
    <col min="14077" max="14077" width="7.85546875" style="108" customWidth="1"/>
    <col min="14078" max="14078" width="7.140625" style="108" customWidth="1"/>
    <col min="14079" max="14079" width="14" style="108" customWidth="1"/>
    <col min="14080" max="14080" width="13.5703125" style="108" customWidth="1"/>
    <col min="14081" max="14081" width="12.7109375" style="108" customWidth="1"/>
    <col min="14082" max="14082" width="13.28515625" style="108" customWidth="1"/>
    <col min="14083" max="14330" width="7.28515625" style="108"/>
    <col min="14331" max="14331" width="21.28515625" style="108" customWidth="1"/>
    <col min="14332" max="14332" width="45.85546875" style="108" customWidth="1"/>
    <col min="14333" max="14333" width="7.85546875" style="108" customWidth="1"/>
    <col min="14334" max="14334" width="7.140625" style="108" customWidth="1"/>
    <col min="14335" max="14335" width="14" style="108" customWidth="1"/>
    <col min="14336" max="14336" width="13.5703125" style="108" customWidth="1"/>
    <col min="14337" max="14337" width="12.7109375" style="108" customWidth="1"/>
    <col min="14338" max="14338" width="13.28515625" style="108" customWidth="1"/>
    <col min="14339" max="14586" width="7.28515625" style="108"/>
    <col min="14587" max="14587" width="21.28515625" style="108" customWidth="1"/>
    <col min="14588" max="14588" width="45.85546875" style="108" customWidth="1"/>
    <col min="14589" max="14589" width="7.85546875" style="108" customWidth="1"/>
    <col min="14590" max="14590" width="7.140625" style="108" customWidth="1"/>
    <col min="14591" max="14591" width="14" style="108" customWidth="1"/>
    <col min="14592" max="14592" width="13.5703125" style="108" customWidth="1"/>
    <col min="14593" max="14593" width="12.7109375" style="108" customWidth="1"/>
    <col min="14594" max="14594" width="13.28515625" style="108" customWidth="1"/>
    <col min="14595" max="14842" width="7.28515625" style="108"/>
    <col min="14843" max="14843" width="21.28515625" style="108" customWidth="1"/>
    <col min="14844" max="14844" width="45.85546875" style="108" customWidth="1"/>
    <col min="14845" max="14845" width="7.85546875" style="108" customWidth="1"/>
    <col min="14846" max="14846" width="7.140625" style="108" customWidth="1"/>
    <col min="14847" max="14847" width="14" style="108" customWidth="1"/>
    <col min="14848" max="14848" width="13.5703125" style="108" customWidth="1"/>
    <col min="14849" max="14849" width="12.7109375" style="108" customWidth="1"/>
    <col min="14850" max="14850" width="13.28515625" style="108" customWidth="1"/>
    <col min="14851" max="15098" width="7.28515625" style="108"/>
    <col min="15099" max="15099" width="21.28515625" style="108" customWidth="1"/>
    <col min="15100" max="15100" width="45.85546875" style="108" customWidth="1"/>
    <col min="15101" max="15101" width="7.85546875" style="108" customWidth="1"/>
    <col min="15102" max="15102" width="7.140625" style="108" customWidth="1"/>
    <col min="15103" max="15103" width="14" style="108" customWidth="1"/>
    <col min="15104" max="15104" width="13.5703125" style="108" customWidth="1"/>
    <col min="15105" max="15105" width="12.7109375" style="108" customWidth="1"/>
    <col min="15106" max="15106" width="13.28515625" style="108" customWidth="1"/>
    <col min="15107" max="15354" width="7.28515625" style="108"/>
    <col min="15355" max="15355" width="21.28515625" style="108" customWidth="1"/>
    <col min="15356" max="15356" width="45.85546875" style="108" customWidth="1"/>
    <col min="15357" max="15357" width="7.85546875" style="108" customWidth="1"/>
    <col min="15358" max="15358" width="7.140625" style="108" customWidth="1"/>
    <col min="15359" max="15359" width="14" style="108" customWidth="1"/>
    <col min="15360" max="15360" width="13.5703125" style="108" customWidth="1"/>
    <col min="15361" max="15361" width="12.7109375" style="108" customWidth="1"/>
    <col min="15362" max="15362" width="13.28515625" style="108" customWidth="1"/>
    <col min="15363" max="15610" width="7.28515625" style="108"/>
    <col min="15611" max="15611" width="21.28515625" style="108" customWidth="1"/>
    <col min="15612" max="15612" width="45.85546875" style="108" customWidth="1"/>
    <col min="15613" max="15613" width="7.85546875" style="108" customWidth="1"/>
    <col min="15614" max="15614" width="7.140625" style="108" customWidth="1"/>
    <col min="15615" max="15615" width="14" style="108" customWidth="1"/>
    <col min="15616" max="15616" width="13.5703125" style="108" customWidth="1"/>
    <col min="15617" max="15617" width="12.7109375" style="108" customWidth="1"/>
    <col min="15618" max="15618" width="13.28515625" style="108" customWidth="1"/>
    <col min="15619" max="15866" width="7.28515625" style="108"/>
    <col min="15867" max="15867" width="21.28515625" style="108" customWidth="1"/>
    <col min="15868" max="15868" width="45.85546875" style="108" customWidth="1"/>
    <col min="15869" max="15869" width="7.85546875" style="108" customWidth="1"/>
    <col min="15870" max="15870" width="7.140625" style="108" customWidth="1"/>
    <col min="15871" max="15871" width="14" style="108" customWidth="1"/>
    <col min="15872" max="15872" width="13.5703125" style="108" customWidth="1"/>
    <col min="15873" max="15873" width="12.7109375" style="108" customWidth="1"/>
    <col min="15874" max="15874" width="13.28515625" style="108" customWidth="1"/>
    <col min="15875" max="16122" width="7.28515625" style="108"/>
    <col min="16123" max="16123" width="21.28515625" style="108" customWidth="1"/>
    <col min="16124" max="16124" width="45.85546875" style="108" customWidth="1"/>
    <col min="16125" max="16125" width="7.85546875" style="108" customWidth="1"/>
    <col min="16126" max="16126" width="7.140625" style="108" customWidth="1"/>
    <col min="16127" max="16127" width="14" style="108" customWidth="1"/>
    <col min="16128" max="16128" width="13.5703125" style="108" customWidth="1"/>
    <col min="16129" max="16129" width="12.7109375" style="108" customWidth="1"/>
    <col min="16130" max="16130" width="13.28515625" style="108" customWidth="1"/>
    <col min="16131" max="16384" width="7.28515625" style="108"/>
  </cols>
  <sheetData>
    <row r="1" spans="1:9" s="109" customFormat="1" ht="14.45" customHeight="1" thickBot="1" x14ac:dyDescent="0.25">
      <c r="A1" s="649" t="s">
        <v>1016</v>
      </c>
      <c r="B1" s="534"/>
      <c r="C1" s="534" t="s">
        <v>1012</v>
      </c>
      <c r="D1" s="534"/>
      <c r="E1" s="534"/>
      <c r="F1" s="534"/>
      <c r="G1" s="534"/>
      <c r="H1" s="535"/>
    </row>
    <row r="2" spans="1:9" s="109" customFormat="1" ht="14.25" x14ac:dyDescent="0.2">
      <c r="A2" s="729" t="s">
        <v>636</v>
      </c>
      <c r="B2" s="730"/>
      <c r="C2" s="110"/>
      <c r="D2" s="111"/>
      <c r="E2" s="735" t="s">
        <v>228</v>
      </c>
      <c r="F2" s="736"/>
      <c r="G2" s="737" t="s">
        <v>578</v>
      </c>
      <c r="H2" s="736"/>
      <c r="I2" s="112"/>
    </row>
    <row r="3" spans="1:9" s="109" customFormat="1" ht="14.25" x14ac:dyDescent="0.2">
      <c r="A3" s="731"/>
      <c r="B3" s="732"/>
      <c r="C3" s="738" t="s">
        <v>637</v>
      </c>
      <c r="D3" s="741" t="s">
        <v>638</v>
      </c>
      <c r="E3" s="743" t="s">
        <v>639</v>
      </c>
      <c r="F3" s="746" t="s">
        <v>640</v>
      </c>
      <c r="G3" s="749" t="s">
        <v>639</v>
      </c>
      <c r="H3" s="746" t="s">
        <v>640</v>
      </c>
      <c r="I3" s="112"/>
    </row>
    <row r="4" spans="1:9" s="109" customFormat="1" ht="14.25" x14ac:dyDescent="0.2">
      <c r="A4" s="731"/>
      <c r="B4" s="732"/>
      <c r="C4" s="739"/>
      <c r="D4" s="741"/>
      <c r="E4" s="744"/>
      <c r="F4" s="747"/>
      <c r="G4" s="750"/>
      <c r="H4" s="747"/>
      <c r="I4" s="112"/>
    </row>
    <row r="5" spans="1:9" s="109" customFormat="1" ht="14.25" x14ac:dyDescent="0.2">
      <c r="A5" s="731"/>
      <c r="B5" s="732"/>
      <c r="C5" s="739"/>
      <c r="D5" s="741"/>
      <c r="E5" s="744"/>
      <c r="F5" s="747"/>
      <c r="G5" s="750"/>
      <c r="H5" s="747"/>
      <c r="I5" s="112"/>
    </row>
    <row r="6" spans="1:9" s="109" customFormat="1" ht="15" thickBot="1" x14ac:dyDescent="0.25">
      <c r="A6" s="733"/>
      <c r="B6" s="734"/>
      <c r="C6" s="740"/>
      <c r="D6" s="742"/>
      <c r="E6" s="745"/>
      <c r="F6" s="748"/>
      <c r="G6" s="751"/>
      <c r="H6" s="748"/>
      <c r="I6" s="112"/>
    </row>
    <row r="7" spans="1:9" s="109" customFormat="1" ht="15.75" thickBot="1" x14ac:dyDescent="0.25">
      <c r="A7" s="726"/>
      <c r="B7" s="727"/>
      <c r="C7" s="177"/>
      <c r="D7" s="177"/>
      <c r="E7" s="544"/>
      <c r="F7" s="113"/>
      <c r="G7" s="113"/>
      <c r="H7" s="114"/>
      <c r="I7" s="112"/>
    </row>
    <row r="8" spans="1:9" s="109" customFormat="1" ht="15.75" thickBot="1" x14ac:dyDescent="0.25">
      <c r="A8" s="726"/>
      <c r="B8" s="727"/>
      <c r="C8" s="177"/>
      <c r="D8" s="177"/>
      <c r="E8" s="544"/>
      <c r="F8" s="113"/>
      <c r="G8" s="113"/>
      <c r="H8" s="114"/>
      <c r="I8" s="115"/>
    </row>
    <row r="9" spans="1:9" s="109" customFormat="1" ht="14.25" x14ac:dyDescent="0.2">
      <c r="A9" s="695" t="s">
        <v>641</v>
      </c>
      <c r="B9" s="728"/>
      <c r="C9" s="116">
        <v>88</v>
      </c>
      <c r="D9" s="117" t="s">
        <v>642</v>
      </c>
      <c r="E9" s="505">
        <v>0</v>
      </c>
      <c r="F9" s="118">
        <f>C9*E9</f>
        <v>0</v>
      </c>
      <c r="G9" s="505">
        <v>0</v>
      </c>
      <c r="H9" s="118">
        <f>C9*G9</f>
        <v>0</v>
      </c>
      <c r="I9" s="115"/>
    </row>
    <row r="10" spans="1:9" s="109" customFormat="1" ht="14.25" x14ac:dyDescent="0.2">
      <c r="A10" s="716" t="s">
        <v>1017</v>
      </c>
      <c r="B10" s="717"/>
      <c r="C10" s="116">
        <v>3</v>
      </c>
      <c r="D10" s="117" t="s">
        <v>642</v>
      </c>
      <c r="E10" s="505">
        <v>0</v>
      </c>
      <c r="F10" s="118">
        <f t="shared" ref="F10:F20" si="0">C10*E10</f>
        <v>0</v>
      </c>
      <c r="G10" s="506">
        <v>0</v>
      </c>
      <c r="H10" s="118">
        <f t="shared" ref="H10:H20" si="1">C10*G10</f>
        <v>0</v>
      </c>
      <c r="I10" s="115"/>
    </row>
    <row r="11" spans="1:9" s="120" customFormat="1" ht="14.25" x14ac:dyDescent="0.2">
      <c r="A11" s="716" t="s">
        <v>1018</v>
      </c>
      <c r="B11" s="717"/>
      <c r="C11" s="116">
        <v>142</v>
      </c>
      <c r="D11" s="117" t="s">
        <v>642</v>
      </c>
      <c r="E11" s="505">
        <v>0</v>
      </c>
      <c r="F11" s="118">
        <f t="shared" si="0"/>
        <v>0</v>
      </c>
      <c r="G11" s="506">
        <v>0</v>
      </c>
      <c r="H11" s="118">
        <f t="shared" si="1"/>
        <v>0</v>
      </c>
      <c r="I11" s="119"/>
    </row>
    <row r="12" spans="1:9" s="120" customFormat="1" ht="14.25" x14ac:dyDescent="0.2">
      <c r="A12" s="716" t="s">
        <v>1025</v>
      </c>
      <c r="B12" s="717"/>
      <c r="C12" s="116">
        <v>140</v>
      </c>
      <c r="D12" s="117" t="s">
        <v>643</v>
      </c>
      <c r="E12" s="505">
        <v>0</v>
      </c>
      <c r="F12" s="118">
        <f t="shared" si="0"/>
        <v>0</v>
      </c>
      <c r="G12" s="506">
        <v>0</v>
      </c>
      <c r="H12" s="118">
        <f t="shared" si="1"/>
        <v>0</v>
      </c>
      <c r="I12" s="119"/>
    </row>
    <row r="13" spans="1:9" ht="14.25" x14ac:dyDescent="0.2">
      <c r="A13" s="716" t="s">
        <v>1019</v>
      </c>
      <c r="B13" s="717"/>
      <c r="C13" s="116">
        <v>3</v>
      </c>
      <c r="D13" s="117" t="s">
        <v>93</v>
      </c>
      <c r="E13" s="505">
        <v>0</v>
      </c>
      <c r="F13" s="118">
        <f t="shared" si="0"/>
        <v>0</v>
      </c>
      <c r="G13" s="506">
        <v>0</v>
      </c>
      <c r="H13" s="118">
        <f t="shared" si="1"/>
        <v>0</v>
      </c>
      <c r="I13" s="121"/>
    </row>
    <row r="14" spans="1:9" s="120" customFormat="1" ht="14.25" x14ac:dyDescent="0.2">
      <c r="A14" s="122" t="s">
        <v>1020</v>
      </c>
      <c r="B14" s="123"/>
      <c r="C14" s="116">
        <v>148</v>
      </c>
      <c r="D14" s="117" t="s">
        <v>643</v>
      </c>
      <c r="E14" s="505">
        <v>0</v>
      </c>
      <c r="F14" s="118">
        <f t="shared" si="0"/>
        <v>0</v>
      </c>
      <c r="G14" s="506">
        <v>0</v>
      </c>
      <c r="H14" s="118">
        <f t="shared" si="1"/>
        <v>0</v>
      </c>
      <c r="I14" s="119"/>
    </row>
    <row r="15" spans="1:9" s="120" customFormat="1" ht="14.25" x14ac:dyDescent="0.2">
      <c r="A15" s="716" t="s">
        <v>1021</v>
      </c>
      <c r="B15" s="717"/>
      <c r="C15" s="116">
        <v>3</v>
      </c>
      <c r="D15" s="117" t="s">
        <v>93</v>
      </c>
      <c r="E15" s="505">
        <v>0</v>
      </c>
      <c r="F15" s="118">
        <f t="shared" si="0"/>
        <v>0</v>
      </c>
      <c r="G15" s="506">
        <v>0</v>
      </c>
      <c r="H15" s="118">
        <f t="shared" si="1"/>
        <v>0</v>
      </c>
      <c r="I15" s="119"/>
    </row>
    <row r="16" spans="1:9" s="120" customFormat="1" ht="14.25" x14ac:dyDescent="0.2">
      <c r="A16" s="716" t="s">
        <v>1022</v>
      </c>
      <c r="B16" s="717"/>
      <c r="C16" s="116">
        <v>148</v>
      </c>
      <c r="D16" s="117" t="s">
        <v>643</v>
      </c>
      <c r="E16" s="505">
        <v>0</v>
      </c>
      <c r="F16" s="118">
        <f t="shared" si="0"/>
        <v>0</v>
      </c>
      <c r="G16" s="506">
        <v>0</v>
      </c>
      <c r="H16" s="118">
        <f t="shared" si="1"/>
        <v>0</v>
      </c>
      <c r="I16" s="119"/>
    </row>
    <row r="17" spans="1:9" s="125" customFormat="1" ht="14.25" x14ac:dyDescent="0.2">
      <c r="A17" s="716" t="s">
        <v>1023</v>
      </c>
      <c r="B17" s="717"/>
      <c r="C17" s="116">
        <v>3</v>
      </c>
      <c r="D17" s="117" t="s">
        <v>642</v>
      </c>
      <c r="E17" s="505">
        <v>0</v>
      </c>
      <c r="F17" s="118">
        <f t="shared" si="0"/>
        <v>0</v>
      </c>
      <c r="G17" s="506">
        <v>0</v>
      </c>
      <c r="H17" s="118">
        <f t="shared" si="1"/>
        <v>0</v>
      </c>
      <c r="I17" s="124"/>
    </row>
    <row r="18" spans="1:9" ht="14.25" x14ac:dyDescent="0.2">
      <c r="A18" s="716" t="s">
        <v>644</v>
      </c>
      <c r="B18" s="717"/>
      <c r="C18" s="116">
        <v>3</v>
      </c>
      <c r="D18" s="117" t="s">
        <v>642</v>
      </c>
      <c r="E18" s="505">
        <v>0</v>
      </c>
      <c r="F18" s="118">
        <f t="shared" si="0"/>
        <v>0</v>
      </c>
      <c r="G18" s="506">
        <v>0</v>
      </c>
      <c r="H18" s="118">
        <f t="shared" si="1"/>
        <v>0</v>
      </c>
      <c r="I18" s="121"/>
    </row>
    <row r="19" spans="1:9" ht="14.25" x14ac:dyDescent="0.2">
      <c r="A19" s="716" t="s">
        <v>1024</v>
      </c>
      <c r="B19" s="717"/>
      <c r="C19" s="116">
        <v>120</v>
      </c>
      <c r="D19" s="117" t="s">
        <v>642</v>
      </c>
      <c r="E19" s="505">
        <v>0</v>
      </c>
      <c r="F19" s="118">
        <f t="shared" si="0"/>
        <v>0</v>
      </c>
      <c r="G19" s="506">
        <v>0</v>
      </c>
      <c r="H19" s="118">
        <f t="shared" si="1"/>
        <v>0</v>
      </c>
      <c r="I19" s="121"/>
    </row>
    <row r="20" spans="1:9" s="125" customFormat="1" ht="15" thickBot="1" x14ac:dyDescent="0.25">
      <c r="A20" s="722" t="s">
        <v>645</v>
      </c>
      <c r="B20" s="723"/>
      <c r="C20" s="116">
        <v>88</v>
      </c>
      <c r="D20" s="117" t="s">
        <v>642</v>
      </c>
      <c r="E20" s="505">
        <v>0</v>
      </c>
      <c r="F20" s="118">
        <f t="shared" si="0"/>
        <v>0</v>
      </c>
      <c r="G20" s="506">
        <v>0</v>
      </c>
      <c r="H20" s="118">
        <f t="shared" si="1"/>
        <v>0</v>
      </c>
      <c r="I20" s="124"/>
    </row>
    <row r="21" spans="1:9" ht="15.75" thickBot="1" x14ac:dyDescent="0.3">
      <c r="A21" s="545" t="s">
        <v>585</v>
      </c>
      <c r="B21" s="126"/>
      <c r="C21" s="127"/>
      <c r="D21" s="127"/>
      <c r="E21" s="128"/>
      <c r="F21" s="176">
        <f>SUM(F9:F20)</f>
        <v>0</v>
      </c>
      <c r="G21" s="177"/>
      <c r="H21" s="178">
        <f>SUM(H9:H20)</f>
        <v>0</v>
      </c>
      <c r="I21" s="121"/>
    </row>
    <row r="22" spans="1:9" ht="15.75" thickBot="1" x14ac:dyDescent="0.3">
      <c r="A22" s="545"/>
      <c r="B22" s="126"/>
      <c r="C22" s="127"/>
      <c r="D22" s="127"/>
      <c r="E22" s="128"/>
      <c r="F22" s="176"/>
      <c r="G22" s="177"/>
      <c r="H22" s="178"/>
      <c r="I22" s="121"/>
    </row>
    <row r="23" spans="1:9" s="125" customFormat="1" ht="15.75" thickBot="1" x14ac:dyDescent="0.25">
      <c r="A23" s="532"/>
      <c r="B23" s="129"/>
      <c r="C23" s="177"/>
      <c r="D23" s="177"/>
      <c r="E23" s="546"/>
      <c r="F23" s="113"/>
      <c r="G23" s="130"/>
      <c r="H23" s="114"/>
      <c r="I23" s="124"/>
    </row>
    <row r="24" spans="1:9" s="125" customFormat="1" ht="14.25" x14ac:dyDescent="0.2">
      <c r="A24" s="719" t="s">
        <v>646</v>
      </c>
      <c r="B24" s="711"/>
      <c r="C24" s="131">
        <v>5300</v>
      </c>
      <c r="D24" s="132" t="s">
        <v>119</v>
      </c>
      <c r="E24" s="505">
        <v>0</v>
      </c>
      <c r="F24" s="133">
        <f t="shared" ref="F24:F32" si="2">C24*E24</f>
        <v>0</v>
      </c>
      <c r="G24" s="506">
        <v>0</v>
      </c>
      <c r="H24" s="118">
        <f t="shared" ref="H24:H32" si="3">C24*G24</f>
        <v>0</v>
      </c>
      <c r="I24" s="124"/>
    </row>
    <row r="25" spans="1:9" s="125" customFormat="1" ht="14.25" x14ac:dyDescent="0.2">
      <c r="A25" s="718" t="s">
        <v>647</v>
      </c>
      <c r="B25" s="713"/>
      <c r="C25" s="134">
        <v>50</v>
      </c>
      <c r="D25" s="135" t="s">
        <v>119</v>
      </c>
      <c r="E25" s="507">
        <v>0</v>
      </c>
      <c r="F25" s="136">
        <f t="shared" si="2"/>
        <v>0</v>
      </c>
      <c r="G25" s="508">
        <v>0</v>
      </c>
      <c r="H25" s="137">
        <f t="shared" si="3"/>
        <v>0</v>
      </c>
      <c r="I25" s="124"/>
    </row>
    <row r="26" spans="1:9" s="125" customFormat="1" ht="14.25" x14ac:dyDescent="0.2">
      <c r="A26" s="718" t="s">
        <v>648</v>
      </c>
      <c r="B26" s="713"/>
      <c r="C26" s="134">
        <v>100</v>
      </c>
      <c r="D26" s="135" t="s">
        <v>119</v>
      </c>
      <c r="E26" s="507">
        <v>0</v>
      </c>
      <c r="F26" s="136">
        <f t="shared" si="2"/>
        <v>0</v>
      </c>
      <c r="G26" s="508">
        <v>0</v>
      </c>
      <c r="H26" s="137">
        <f t="shared" si="3"/>
        <v>0</v>
      </c>
      <c r="I26" s="124"/>
    </row>
    <row r="27" spans="1:9" s="125" customFormat="1" ht="14.25" x14ac:dyDescent="0.2">
      <c r="A27" s="716" t="s">
        <v>649</v>
      </c>
      <c r="B27" s="717"/>
      <c r="C27" s="116">
        <v>50</v>
      </c>
      <c r="D27" s="138" t="s">
        <v>93</v>
      </c>
      <c r="E27" s="505">
        <v>0</v>
      </c>
      <c r="F27" s="133">
        <f t="shared" si="2"/>
        <v>0</v>
      </c>
      <c r="G27" s="506">
        <v>0</v>
      </c>
      <c r="H27" s="118">
        <f t="shared" si="3"/>
        <v>0</v>
      </c>
      <c r="I27" s="124"/>
    </row>
    <row r="28" spans="1:9" s="125" customFormat="1" ht="14.25" x14ac:dyDescent="0.2">
      <c r="A28" s="712" t="s">
        <v>650</v>
      </c>
      <c r="B28" s="713"/>
      <c r="C28" s="134">
        <v>50</v>
      </c>
      <c r="D28" s="135" t="s">
        <v>93</v>
      </c>
      <c r="E28" s="505">
        <v>0</v>
      </c>
      <c r="F28" s="133">
        <f t="shared" si="2"/>
        <v>0</v>
      </c>
      <c r="G28" s="506">
        <v>0</v>
      </c>
      <c r="H28" s="137">
        <f t="shared" si="3"/>
        <v>0</v>
      </c>
      <c r="I28" s="124"/>
    </row>
    <row r="29" spans="1:9" s="125" customFormat="1" ht="14.25" x14ac:dyDescent="0.2">
      <c r="A29" s="712" t="s">
        <v>651</v>
      </c>
      <c r="B29" s="713"/>
      <c r="C29" s="134">
        <v>1</v>
      </c>
      <c r="D29" s="135" t="s">
        <v>642</v>
      </c>
      <c r="E29" s="505">
        <v>0</v>
      </c>
      <c r="F29" s="133">
        <f t="shared" si="2"/>
        <v>0</v>
      </c>
      <c r="G29" s="506">
        <v>0</v>
      </c>
      <c r="H29" s="137">
        <f t="shared" si="3"/>
        <v>0</v>
      </c>
      <c r="I29" s="124"/>
    </row>
    <row r="30" spans="1:9" s="125" customFormat="1" ht="14.25" x14ac:dyDescent="0.2">
      <c r="A30" s="716" t="s">
        <v>652</v>
      </c>
      <c r="B30" s="717"/>
      <c r="C30" s="139">
        <v>1</v>
      </c>
      <c r="D30" s="140" t="s">
        <v>93</v>
      </c>
      <c r="E30" s="505">
        <v>0</v>
      </c>
      <c r="F30" s="133">
        <f t="shared" si="2"/>
        <v>0</v>
      </c>
      <c r="G30" s="505">
        <v>0</v>
      </c>
      <c r="H30" s="137">
        <f t="shared" si="3"/>
        <v>0</v>
      </c>
      <c r="I30" s="124"/>
    </row>
    <row r="31" spans="1:9" s="125" customFormat="1" ht="14.25" x14ac:dyDescent="0.2">
      <c r="A31" s="712" t="s">
        <v>653</v>
      </c>
      <c r="B31" s="713"/>
      <c r="C31" s="134">
        <v>2</v>
      </c>
      <c r="D31" s="135" t="s">
        <v>93</v>
      </c>
      <c r="E31" s="505">
        <v>0</v>
      </c>
      <c r="F31" s="133">
        <f t="shared" si="2"/>
        <v>0</v>
      </c>
      <c r="G31" s="506">
        <v>0</v>
      </c>
      <c r="H31" s="137">
        <f t="shared" si="3"/>
        <v>0</v>
      </c>
      <c r="I31" s="124"/>
    </row>
    <row r="32" spans="1:9" s="125" customFormat="1" ht="15" thickBot="1" x14ac:dyDescent="0.25">
      <c r="A32" s="722" t="s">
        <v>654</v>
      </c>
      <c r="B32" s="723"/>
      <c r="C32" s="134">
        <v>1</v>
      </c>
      <c r="D32" s="135" t="s">
        <v>93</v>
      </c>
      <c r="E32" s="505">
        <v>0</v>
      </c>
      <c r="F32" s="133">
        <f t="shared" si="2"/>
        <v>0</v>
      </c>
      <c r="G32" s="506">
        <v>0</v>
      </c>
      <c r="H32" s="137">
        <f t="shared" si="3"/>
        <v>0</v>
      </c>
      <c r="I32" s="124"/>
    </row>
    <row r="33" spans="1:9" s="125" customFormat="1" ht="15.75" thickBot="1" x14ac:dyDescent="0.3">
      <c r="A33" s="545" t="s">
        <v>585</v>
      </c>
      <c r="B33" s="126"/>
      <c r="C33" s="127"/>
      <c r="D33" s="127"/>
      <c r="E33" s="141"/>
      <c r="F33" s="176">
        <f>SUM(F24:F32)</f>
        <v>0</v>
      </c>
      <c r="G33" s="177"/>
      <c r="H33" s="178">
        <f>SUM(H24:H32)</f>
        <v>0</v>
      </c>
      <c r="I33" s="124"/>
    </row>
    <row r="34" spans="1:9" s="125" customFormat="1" ht="15.75" thickBot="1" x14ac:dyDescent="0.3">
      <c r="A34" s="547"/>
      <c r="B34" s="142"/>
      <c r="C34" s="143"/>
      <c r="D34" s="143"/>
      <c r="E34" s="144"/>
      <c r="F34" s="548"/>
      <c r="G34" s="549"/>
      <c r="H34" s="550"/>
      <c r="I34" s="124"/>
    </row>
    <row r="35" spans="1:9" s="125" customFormat="1" ht="15.75" thickBot="1" x14ac:dyDescent="0.25">
      <c r="A35" s="551" t="s">
        <v>655</v>
      </c>
      <c r="B35" s="129"/>
      <c r="C35" s="177"/>
      <c r="D35" s="177"/>
      <c r="E35" s="546"/>
      <c r="F35" s="113"/>
      <c r="G35" s="113"/>
      <c r="H35" s="114"/>
      <c r="I35" s="124"/>
    </row>
    <row r="36" spans="1:9" s="125" customFormat="1" ht="14.25" x14ac:dyDescent="0.2">
      <c r="A36" s="724" t="s">
        <v>656</v>
      </c>
      <c r="B36" s="725"/>
      <c r="C36" s="131">
        <v>3</v>
      </c>
      <c r="D36" s="132" t="s">
        <v>93</v>
      </c>
      <c r="E36" s="505">
        <v>0</v>
      </c>
      <c r="F36" s="133">
        <f t="shared" ref="F36:F78" si="4">C36*E36</f>
        <v>0</v>
      </c>
      <c r="G36" s="506">
        <v>0</v>
      </c>
      <c r="H36" s="118">
        <f t="shared" ref="H36:H78" si="5">C36*G36</f>
        <v>0</v>
      </c>
      <c r="I36" s="124"/>
    </row>
    <row r="37" spans="1:9" s="125" customFormat="1" ht="14.25" x14ac:dyDescent="0.2">
      <c r="A37" s="719" t="s">
        <v>657</v>
      </c>
      <c r="B37" s="711"/>
      <c r="C37" s="116">
        <v>1</v>
      </c>
      <c r="D37" s="117" t="s">
        <v>93</v>
      </c>
      <c r="E37" s="505">
        <v>0</v>
      </c>
      <c r="F37" s="118">
        <f t="shared" si="4"/>
        <v>0</v>
      </c>
      <c r="G37" s="506">
        <v>0</v>
      </c>
      <c r="H37" s="118">
        <f t="shared" si="5"/>
        <v>0</v>
      </c>
      <c r="I37" s="124"/>
    </row>
    <row r="38" spans="1:9" s="125" customFormat="1" ht="14.25" x14ac:dyDescent="0.2">
      <c r="A38" s="718" t="s">
        <v>658</v>
      </c>
      <c r="B38" s="713"/>
      <c r="C38" s="116">
        <v>4</v>
      </c>
      <c r="D38" s="117" t="s">
        <v>93</v>
      </c>
      <c r="E38" s="505">
        <v>0</v>
      </c>
      <c r="F38" s="118">
        <f t="shared" si="4"/>
        <v>0</v>
      </c>
      <c r="G38" s="506">
        <v>0</v>
      </c>
      <c r="H38" s="118">
        <f t="shared" si="5"/>
        <v>0</v>
      </c>
      <c r="I38" s="124"/>
    </row>
    <row r="39" spans="1:9" s="125" customFormat="1" ht="14.25" x14ac:dyDescent="0.2">
      <c r="A39" s="719" t="s">
        <v>659</v>
      </c>
      <c r="B39" s="711"/>
      <c r="C39" s="116">
        <v>4</v>
      </c>
      <c r="D39" s="117" t="s">
        <v>93</v>
      </c>
      <c r="E39" s="505">
        <v>0</v>
      </c>
      <c r="F39" s="118">
        <f t="shared" si="4"/>
        <v>0</v>
      </c>
      <c r="G39" s="506">
        <v>0</v>
      </c>
      <c r="H39" s="118">
        <f t="shared" si="5"/>
        <v>0</v>
      </c>
      <c r="I39" s="124"/>
    </row>
    <row r="40" spans="1:9" s="125" customFormat="1" ht="14.25" x14ac:dyDescent="0.2">
      <c r="A40" s="720" t="s">
        <v>660</v>
      </c>
      <c r="B40" s="721"/>
      <c r="C40" s="116">
        <v>1</v>
      </c>
      <c r="D40" s="117" t="s">
        <v>93</v>
      </c>
      <c r="E40" s="505">
        <v>0</v>
      </c>
      <c r="F40" s="118">
        <f t="shared" si="4"/>
        <v>0</v>
      </c>
      <c r="G40" s="506">
        <v>0</v>
      </c>
      <c r="H40" s="118">
        <f t="shared" si="5"/>
        <v>0</v>
      </c>
      <c r="I40" s="124"/>
    </row>
    <row r="41" spans="1:9" s="125" customFormat="1" ht="14.25" x14ac:dyDescent="0.2">
      <c r="A41" s="146" t="s">
        <v>661</v>
      </c>
      <c r="B41" s="123"/>
      <c r="C41" s="116">
        <v>4</v>
      </c>
      <c r="D41" s="117" t="s">
        <v>93</v>
      </c>
      <c r="E41" s="505">
        <v>0</v>
      </c>
      <c r="F41" s="118">
        <f t="shared" si="4"/>
        <v>0</v>
      </c>
      <c r="G41" s="506">
        <v>0</v>
      </c>
      <c r="H41" s="118">
        <f t="shared" si="5"/>
        <v>0</v>
      </c>
      <c r="I41" s="124"/>
    </row>
    <row r="42" spans="1:9" s="125" customFormat="1" ht="14.25" x14ac:dyDescent="0.2">
      <c r="A42" s="146" t="s">
        <v>662</v>
      </c>
      <c r="B42" s="123"/>
      <c r="C42" s="116">
        <v>4</v>
      </c>
      <c r="D42" s="117" t="s">
        <v>93</v>
      </c>
      <c r="E42" s="505">
        <v>0</v>
      </c>
      <c r="F42" s="118">
        <f t="shared" si="4"/>
        <v>0</v>
      </c>
      <c r="G42" s="506">
        <v>0</v>
      </c>
      <c r="H42" s="118">
        <f t="shared" si="5"/>
        <v>0</v>
      </c>
      <c r="I42" s="124"/>
    </row>
    <row r="43" spans="1:9" s="125" customFormat="1" ht="14.25" x14ac:dyDescent="0.2">
      <c r="A43" s="712" t="s">
        <v>663</v>
      </c>
      <c r="B43" s="713"/>
      <c r="C43" s="116">
        <v>2</v>
      </c>
      <c r="D43" s="117" t="s">
        <v>93</v>
      </c>
      <c r="E43" s="505">
        <v>0</v>
      </c>
      <c r="F43" s="118">
        <f t="shared" si="4"/>
        <v>0</v>
      </c>
      <c r="G43" s="506">
        <v>0</v>
      </c>
      <c r="H43" s="118">
        <f t="shared" si="5"/>
        <v>0</v>
      </c>
      <c r="I43" s="124"/>
    </row>
    <row r="44" spans="1:9" s="125" customFormat="1" ht="14.25" x14ac:dyDescent="0.2">
      <c r="A44" s="712" t="s">
        <v>664</v>
      </c>
      <c r="B44" s="713"/>
      <c r="C44" s="116">
        <v>4</v>
      </c>
      <c r="D44" s="117" t="s">
        <v>93</v>
      </c>
      <c r="E44" s="505">
        <v>0</v>
      </c>
      <c r="F44" s="118">
        <f t="shared" si="4"/>
        <v>0</v>
      </c>
      <c r="G44" s="506">
        <v>0</v>
      </c>
      <c r="H44" s="118">
        <f t="shared" si="5"/>
        <v>0</v>
      </c>
      <c r="I44" s="124"/>
    </row>
    <row r="45" spans="1:9" s="125" customFormat="1" ht="14.25" x14ac:dyDescent="0.2">
      <c r="A45" s="712" t="s">
        <v>665</v>
      </c>
      <c r="B45" s="713"/>
      <c r="C45" s="116">
        <v>2</v>
      </c>
      <c r="D45" s="117" t="s">
        <v>93</v>
      </c>
      <c r="E45" s="505">
        <v>0</v>
      </c>
      <c r="F45" s="118">
        <f t="shared" si="4"/>
        <v>0</v>
      </c>
      <c r="G45" s="506">
        <v>0</v>
      </c>
      <c r="H45" s="118">
        <f t="shared" si="5"/>
        <v>0</v>
      </c>
      <c r="I45" s="124"/>
    </row>
    <row r="46" spans="1:9" s="125" customFormat="1" ht="14.25" x14ac:dyDescent="0.2">
      <c r="A46" s="712" t="s">
        <v>666</v>
      </c>
      <c r="B46" s="713"/>
      <c r="C46" s="116">
        <v>4</v>
      </c>
      <c r="D46" s="117" t="s">
        <v>93</v>
      </c>
      <c r="E46" s="505">
        <v>0</v>
      </c>
      <c r="F46" s="118">
        <f t="shared" si="4"/>
        <v>0</v>
      </c>
      <c r="G46" s="506">
        <v>0</v>
      </c>
      <c r="H46" s="118">
        <f t="shared" si="5"/>
        <v>0</v>
      </c>
      <c r="I46" s="124"/>
    </row>
    <row r="47" spans="1:9" s="125" customFormat="1" ht="14.25" x14ac:dyDescent="0.2">
      <c r="A47" s="125" t="s">
        <v>667</v>
      </c>
      <c r="C47" s="116">
        <v>4</v>
      </c>
      <c r="D47" s="117" t="s">
        <v>93</v>
      </c>
      <c r="E47" s="505">
        <v>0</v>
      </c>
      <c r="F47" s="118">
        <f t="shared" si="4"/>
        <v>0</v>
      </c>
      <c r="G47" s="506">
        <v>0</v>
      </c>
      <c r="H47" s="118">
        <f t="shared" si="5"/>
        <v>0</v>
      </c>
      <c r="I47" s="124"/>
    </row>
    <row r="48" spans="1:9" s="125" customFormat="1" ht="14.25" x14ac:dyDescent="0.2">
      <c r="A48" s="712" t="s">
        <v>668</v>
      </c>
      <c r="B48" s="713"/>
      <c r="C48" s="116">
        <v>12</v>
      </c>
      <c r="D48" s="117" t="s">
        <v>93</v>
      </c>
      <c r="E48" s="505">
        <v>0</v>
      </c>
      <c r="F48" s="118">
        <f t="shared" si="4"/>
        <v>0</v>
      </c>
      <c r="G48" s="506">
        <v>0</v>
      </c>
      <c r="H48" s="118">
        <f t="shared" si="5"/>
        <v>0</v>
      </c>
      <c r="I48" s="124"/>
    </row>
    <row r="49" spans="1:9" s="125" customFormat="1" ht="14.25" x14ac:dyDescent="0.2">
      <c r="A49" s="147" t="s">
        <v>669</v>
      </c>
      <c r="B49" s="148"/>
      <c r="C49" s="116">
        <v>3</v>
      </c>
      <c r="D49" s="117" t="s">
        <v>93</v>
      </c>
      <c r="E49" s="505">
        <v>0</v>
      </c>
      <c r="F49" s="118">
        <f t="shared" si="4"/>
        <v>0</v>
      </c>
      <c r="G49" s="506">
        <v>0</v>
      </c>
      <c r="H49" s="118">
        <f t="shared" si="5"/>
        <v>0</v>
      </c>
      <c r="I49" s="124"/>
    </row>
    <row r="50" spans="1:9" s="125" customFormat="1" ht="14.25" x14ac:dyDescent="0.2">
      <c r="A50" s="714" t="s">
        <v>670</v>
      </c>
      <c r="B50" s="715"/>
      <c r="C50" s="116">
        <v>4</v>
      </c>
      <c r="D50" s="117" t="s">
        <v>93</v>
      </c>
      <c r="E50" s="505">
        <v>0</v>
      </c>
      <c r="F50" s="118">
        <f t="shared" si="4"/>
        <v>0</v>
      </c>
      <c r="G50" s="506">
        <v>0</v>
      </c>
      <c r="H50" s="118">
        <f t="shared" si="5"/>
        <v>0</v>
      </c>
      <c r="I50" s="124"/>
    </row>
    <row r="51" spans="1:9" s="125" customFormat="1" ht="14.25" x14ac:dyDescent="0.2">
      <c r="A51" s="716" t="s">
        <v>671</v>
      </c>
      <c r="B51" s="717"/>
      <c r="C51" s="116">
        <v>4</v>
      </c>
      <c r="D51" s="117" t="s">
        <v>93</v>
      </c>
      <c r="E51" s="505">
        <v>0</v>
      </c>
      <c r="F51" s="118">
        <f t="shared" si="4"/>
        <v>0</v>
      </c>
      <c r="G51" s="506">
        <v>0</v>
      </c>
      <c r="H51" s="118">
        <f t="shared" si="5"/>
        <v>0</v>
      </c>
      <c r="I51" s="124"/>
    </row>
    <row r="52" spans="1:9" s="125" customFormat="1" ht="14.25" x14ac:dyDescent="0.2">
      <c r="A52" s="716" t="s">
        <v>672</v>
      </c>
      <c r="B52" s="717"/>
      <c r="C52" s="116">
        <v>4</v>
      </c>
      <c r="D52" s="117" t="s">
        <v>93</v>
      </c>
      <c r="E52" s="505">
        <v>0</v>
      </c>
      <c r="F52" s="118">
        <f t="shared" si="4"/>
        <v>0</v>
      </c>
      <c r="G52" s="506">
        <v>0</v>
      </c>
      <c r="H52" s="118">
        <f t="shared" si="5"/>
        <v>0</v>
      </c>
      <c r="I52" s="124"/>
    </row>
    <row r="53" spans="1:9" s="125" customFormat="1" ht="14.25" x14ac:dyDescent="0.2">
      <c r="A53" s="712" t="s">
        <v>673</v>
      </c>
      <c r="B53" s="713"/>
      <c r="C53" s="116">
        <v>13</v>
      </c>
      <c r="D53" s="117" t="s">
        <v>119</v>
      </c>
      <c r="E53" s="505">
        <v>0</v>
      </c>
      <c r="F53" s="118">
        <f t="shared" si="4"/>
        <v>0</v>
      </c>
      <c r="G53" s="506">
        <v>0</v>
      </c>
      <c r="H53" s="118">
        <f t="shared" si="5"/>
        <v>0</v>
      </c>
      <c r="I53" s="124"/>
    </row>
    <row r="54" spans="1:9" s="125" customFormat="1" ht="14.25" x14ac:dyDescent="0.2">
      <c r="A54" s="712" t="s">
        <v>674</v>
      </c>
      <c r="B54" s="713"/>
      <c r="C54" s="116">
        <v>25</v>
      </c>
      <c r="D54" s="117" t="s">
        <v>119</v>
      </c>
      <c r="E54" s="505">
        <v>0</v>
      </c>
      <c r="F54" s="118">
        <f t="shared" si="4"/>
        <v>0</v>
      </c>
      <c r="G54" s="506">
        <v>0</v>
      </c>
      <c r="H54" s="118">
        <f t="shared" si="5"/>
        <v>0</v>
      </c>
      <c r="I54" s="124"/>
    </row>
    <row r="55" spans="1:9" s="125" customFormat="1" ht="14.25" x14ac:dyDescent="0.2">
      <c r="A55" s="712" t="s">
        <v>675</v>
      </c>
      <c r="B55" s="713"/>
      <c r="C55" s="116">
        <v>10</v>
      </c>
      <c r="D55" s="117" t="s">
        <v>119</v>
      </c>
      <c r="E55" s="505">
        <v>0</v>
      </c>
      <c r="F55" s="118">
        <f t="shared" si="4"/>
        <v>0</v>
      </c>
      <c r="G55" s="506">
        <v>0</v>
      </c>
      <c r="H55" s="118">
        <f t="shared" si="5"/>
        <v>0</v>
      </c>
      <c r="I55" s="124"/>
    </row>
    <row r="56" spans="1:9" s="125" customFormat="1" ht="14.25" x14ac:dyDescent="0.2">
      <c r="A56" s="712" t="s">
        <v>676</v>
      </c>
      <c r="B56" s="713"/>
      <c r="C56" s="116">
        <v>16</v>
      </c>
      <c r="D56" s="117" t="s">
        <v>119</v>
      </c>
      <c r="E56" s="505">
        <v>0</v>
      </c>
      <c r="F56" s="118">
        <f t="shared" si="4"/>
        <v>0</v>
      </c>
      <c r="G56" s="506">
        <v>0</v>
      </c>
      <c r="H56" s="118">
        <f t="shared" si="5"/>
        <v>0</v>
      </c>
      <c r="I56" s="124"/>
    </row>
    <row r="57" spans="1:9" s="125" customFormat="1" ht="14.25" x14ac:dyDescent="0.2">
      <c r="A57" s="712" t="s">
        <v>677</v>
      </c>
      <c r="B57" s="713"/>
      <c r="C57" s="116">
        <v>10</v>
      </c>
      <c r="D57" s="117" t="s">
        <v>119</v>
      </c>
      <c r="E57" s="505">
        <v>0</v>
      </c>
      <c r="F57" s="118">
        <f t="shared" si="4"/>
        <v>0</v>
      </c>
      <c r="G57" s="506">
        <v>0</v>
      </c>
      <c r="H57" s="118">
        <f t="shared" si="5"/>
        <v>0</v>
      </c>
      <c r="I57" s="124"/>
    </row>
    <row r="58" spans="1:9" s="125" customFormat="1" ht="14.25" x14ac:dyDescent="0.2">
      <c r="A58" s="712" t="s">
        <v>678</v>
      </c>
      <c r="B58" s="713"/>
      <c r="C58" s="116">
        <v>4</v>
      </c>
      <c r="D58" s="117" t="s">
        <v>93</v>
      </c>
      <c r="E58" s="505">
        <v>0</v>
      </c>
      <c r="F58" s="118">
        <f t="shared" si="4"/>
        <v>0</v>
      </c>
      <c r="G58" s="506">
        <v>0</v>
      </c>
      <c r="H58" s="118">
        <f t="shared" si="5"/>
        <v>0</v>
      </c>
      <c r="I58" s="124"/>
    </row>
    <row r="59" spans="1:9" s="125" customFormat="1" ht="14.25" x14ac:dyDescent="0.2">
      <c r="A59" s="712" t="s">
        <v>679</v>
      </c>
      <c r="B59" s="713"/>
      <c r="C59" s="116">
        <v>7</v>
      </c>
      <c r="D59" s="117" t="s">
        <v>93</v>
      </c>
      <c r="E59" s="505">
        <v>0</v>
      </c>
      <c r="F59" s="118">
        <f t="shared" si="4"/>
        <v>0</v>
      </c>
      <c r="G59" s="506">
        <v>0</v>
      </c>
      <c r="H59" s="118">
        <f t="shared" si="5"/>
        <v>0</v>
      </c>
      <c r="I59" s="124"/>
    </row>
    <row r="60" spans="1:9" s="125" customFormat="1" ht="14.25" x14ac:dyDescent="0.2">
      <c r="A60" s="712" t="s">
        <v>680</v>
      </c>
      <c r="B60" s="713"/>
      <c r="C60" s="116">
        <v>4</v>
      </c>
      <c r="D60" s="117" t="s">
        <v>93</v>
      </c>
      <c r="E60" s="505">
        <v>0</v>
      </c>
      <c r="F60" s="118">
        <f t="shared" si="4"/>
        <v>0</v>
      </c>
      <c r="G60" s="506">
        <v>0</v>
      </c>
      <c r="H60" s="118">
        <f t="shared" si="5"/>
        <v>0</v>
      </c>
      <c r="I60" s="124"/>
    </row>
    <row r="61" spans="1:9" s="125" customFormat="1" ht="14.25" x14ac:dyDescent="0.2">
      <c r="A61" s="712" t="s">
        <v>681</v>
      </c>
      <c r="B61" s="713"/>
      <c r="C61" s="116">
        <v>4</v>
      </c>
      <c r="D61" s="117" t="s">
        <v>93</v>
      </c>
      <c r="E61" s="505">
        <v>0</v>
      </c>
      <c r="F61" s="118">
        <f t="shared" si="4"/>
        <v>0</v>
      </c>
      <c r="G61" s="506">
        <v>0</v>
      </c>
      <c r="H61" s="118">
        <f t="shared" si="5"/>
        <v>0</v>
      </c>
      <c r="I61" s="124"/>
    </row>
    <row r="62" spans="1:9" s="125" customFormat="1" ht="14.25" x14ac:dyDescent="0.2">
      <c r="A62" s="712" t="s">
        <v>682</v>
      </c>
      <c r="B62" s="713"/>
      <c r="C62" s="116">
        <v>4</v>
      </c>
      <c r="D62" s="117" t="s">
        <v>93</v>
      </c>
      <c r="E62" s="505">
        <v>0</v>
      </c>
      <c r="F62" s="118">
        <f t="shared" si="4"/>
        <v>0</v>
      </c>
      <c r="G62" s="506">
        <v>0</v>
      </c>
      <c r="H62" s="118">
        <f t="shared" si="5"/>
        <v>0</v>
      </c>
      <c r="I62" s="124"/>
    </row>
    <row r="63" spans="1:9" s="125" customFormat="1" ht="14.25" x14ac:dyDescent="0.2">
      <c r="A63" s="712" t="s">
        <v>683</v>
      </c>
      <c r="B63" s="713"/>
      <c r="C63" s="116">
        <v>1</v>
      </c>
      <c r="D63" s="117" t="s">
        <v>93</v>
      </c>
      <c r="E63" s="505">
        <v>0</v>
      </c>
      <c r="F63" s="118">
        <f t="shared" si="4"/>
        <v>0</v>
      </c>
      <c r="G63" s="506">
        <v>0</v>
      </c>
      <c r="H63" s="118">
        <f t="shared" si="5"/>
        <v>0</v>
      </c>
      <c r="I63" s="124"/>
    </row>
    <row r="64" spans="1:9" s="125" customFormat="1" ht="14.25" x14ac:dyDescent="0.2">
      <c r="A64" s="712" t="s">
        <v>684</v>
      </c>
      <c r="B64" s="713"/>
      <c r="C64" s="116">
        <v>5</v>
      </c>
      <c r="D64" s="117" t="s">
        <v>93</v>
      </c>
      <c r="E64" s="505">
        <v>0</v>
      </c>
      <c r="F64" s="118">
        <f t="shared" si="4"/>
        <v>0</v>
      </c>
      <c r="G64" s="506">
        <v>0</v>
      </c>
      <c r="H64" s="118">
        <f t="shared" si="5"/>
        <v>0</v>
      </c>
      <c r="I64" s="124"/>
    </row>
    <row r="65" spans="1:9" s="125" customFormat="1" ht="14.25" x14ac:dyDescent="0.2">
      <c r="A65" s="712" t="s">
        <v>685</v>
      </c>
      <c r="B65" s="713"/>
      <c r="C65" s="116">
        <v>3</v>
      </c>
      <c r="D65" s="117" t="s">
        <v>93</v>
      </c>
      <c r="E65" s="505">
        <v>0</v>
      </c>
      <c r="F65" s="118">
        <f t="shared" si="4"/>
        <v>0</v>
      </c>
      <c r="G65" s="506">
        <v>0</v>
      </c>
      <c r="H65" s="118">
        <f t="shared" si="5"/>
        <v>0</v>
      </c>
      <c r="I65" s="124"/>
    </row>
    <row r="66" spans="1:9" s="125" customFormat="1" ht="14.25" x14ac:dyDescent="0.2">
      <c r="A66" s="712" t="s">
        <v>686</v>
      </c>
      <c r="B66" s="713"/>
      <c r="C66" s="116">
        <v>4</v>
      </c>
      <c r="D66" s="117" t="s">
        <v>93</v>
      </c>
      <c r="E66" s="505">
        <v>0</v>
      </c>
      <c r="F66" s="118">
        <f t="shared" si="4"/>
        <v>0</v>
      </c>
      <c r="G66" s="506">
        <v>0</v>
      </c>
      <c r="H66" s="118">
        <f t="shared" si="5"/>
        <v>0</v>
      </c>
      <c r="I66" s="124"/>
    </row>
    <row r="67" spans="1:9" s="125" customFormat="1" ht="14.25" x14ac:dyDescent="0.2">
      <c r="A67" s="712" t="s">
        <v>687</v>
      </c>
      <c r="B67" s="713"/>
      <c r="C67" s="116">
        <v>3</v>
      </c>
      <c r="D67" s="117" t="s">
        <v>93</v>
      </c>
      <c r="E67" s="505">
        <v>0</v>
      </c>
      <c r="F67" s="118">
        <f t="shared" si="4"/>
        <v>0</v>
      </c>
      <c r="G67" s="506">
        <v>0</v>
      </c>
      <c r="H67" s="118">
        <f t="shared" si="5"/>
        <v>0</v>
      </c>
      <c r="I67" s="124"/>
    </row>
    <row r="68" spans="1:9" s="125" customFormat="1" ht="14.25" x14ac:dyDescent="0.2">
      <c r="A68" s="710" t="s">
        <v>688</v>
      </c>
      <c r="B68" s="711"/>
      <c r="C68" s="116">
        <v>60</v>
      </c>
      <c r="D68" s="117" t="s">
        <v>93</v>
      </c>
      <c r="E68" s="505">
        <v>0</v>
      </c>
      <c r="F68" s="118">
        <f t="shared" si="4"/>
        <v>0</v>
      </c>
      <c r="G68" s="506">
        <v>0</v>
      </c>
      <c r="H68" s="118">
        <f t="shared" si="5"/>
        <v>0</v>
      </c>
      <c r="I68" s="124"/>
    </row>
    <row r="69" spans="1:9" s="125" customFormat="1" ht="14.25" x14ac:dyDescent="0.2">
      <c r="A69" s="710" t="s">
        <v>689</v>
      </c>
      <c r="B69" s="711"/>
      <c r="C69" s="116">
        <v>2</v>
      </c>
      <c r="D69" s="117" t="s">
        <v>93</v>
      </c>
      <c r="E69" s="505">
        <v>0</v>
      </c>
      <c r="F69" s="118">
        <f t="shared" si="4"/>
        <v>0</v>
      </c>
      <c r="G69" s="506">
        <v>0</v>
      </c>
      <c r="H69" s="118">
        <f t="shared" si="5"/>
        <v>0</v>
      </c>
      <c r="I69" s="124"/>
    </row>
    <row r="70" spans="1:9" s="125" customFormat="1" ht="14.25" x14ac:dyDescent="0.2">
      <c r="A70" s="710" t="s">
        <v>690</v>
      </c>
      <c r="B70" s="711"/>
      <c r="C70" s="116">
        <v>14</v>
      </c>
      <c r="D70" s="117" t="s">
        <v>93</v>
      </c>
      <c r="E70" s="505">
        <v>0</v>
      </c>
      <c r="F70" s="118">
        <f t="shared" si="4"/>
        <v>0</v>
      </c>
      <c r="G70" s="506">
        <v>0</v>
      </c>
      <c r="H70" s="118">
        <f t="shared" si="5"/>
        <v>0</v>
      </c>
      <c r="I70" s="124"/>
    </row>
    <row r="71" spans="1:9" s="125" customFormat="1" ht="14.25" x14ac:dyDescent="0.2">
      <c r="A71" s="710" t="s">
        <v>691</v>
      </c>
      <c r="B71" s="711"/>
      <c r="C71" s="116">
        <v>26</v>
      </c>
      <c r="D71" s="117" t="s">
        <v>93</v>
      </c>
      <c r="E71" s="505">
        <v>0</v>
      </c>
      <c r="F71" s="118">
        <f t="shared" si="4"/>
        <v>0</v>
      </c>
      <c r="G71" s="506">
        <v>0</v>
      </c>
      <c r="H71" s="118">
        <f t="shared" si="5"/>
        <v>0</v>
      </c>
      <c r="I71" s="124"/>
    </row>
    <row r="72" spans="1:9" s="125" customFormat="1" ht="14.25" x14ac:dyDescent="0.2">
      <c r="A72" s="710" t="s">
        <v>692</v>
      </c>
      <c r="B72" s="711"/>
      <c r="C72" s="116">
        <v>8</v>
      </c>
      <c r="D72" s="117" t="s">
        <v>93</v>
      </c>
      <c r="E72" s="505">
        <v>0</v>
      </c>
      <c r="F72" s="118">
        <f t="shared" si="4"/>
        <v>0</v>
      </c>
      <c r="G72" s="506">
        <v>0</v>
      </c>
      <c r="H72" s="118">
        <f t="shared" si="5"/>
        <v>0</v>
      </c>
      <c r="I72" s="124"/>
    </row>
    <row r="73" spans="1:9" s="125" customFormat="1" ht="14.25" x14ac:dyDescent="0.2">
      <c r="A73" s="710" t="s">
        <v>693</v>
      </c>
      <c r="B73" s="711"/>
      <c r="C73" s="116">
        <v>4</v>
      </c>
      <c r="D73" s="117" t="s">
        <v>93</v>
      </c>
      <c r="E73" s="505">
        <v>0</v>
      </c>
      <c r="F73" s="118">
        <f t="shared" si="4"/>
        <v>0</v>
      </c>
      <c r="G73" s="506">
        <v>0</v>
      </c>
      <c r="H73" s="118">
        <f t="shared" si="5"/>
        <v>0</v>
      </c>
      <c r="I73" s="124"/>
    </row>
    <row r="74" spans="1:9" s="125" customFormat="1" ht="14.25" x14ac:dyDescent="0.2">
      <c r="A74" s="710" t="s">
        <v>694</v>
      </c>
      <c r="B74" s="711"/>
      <c r="C74" s="116">
        <v>4</v>
      </c>
      <c r="D74" s="117" t="s">
        <v>93</v>
      </c>
      <c r="E74" s="505">
        <v>0</v>
      </c>
      <c r="F74" s="118">
        <f t="shared" si="4"/>
        <v>0</v>
      </c>
      <c r="G74" s="506">
        <v>0</v>
      </c>
      <c r="H74" s="118">
        <f t="shared" si="5"/>
        <v>0</v>
      </c>
      <c r="I74" s="124"/>
    </row>
    <row r="75" spans="1:9" s="125" customFormat="1" ht="14.25" x14ac:dyDescent="0.2">
      <c r="A75" s="710" t="s">
        <v>695</v>
      </c>
      <c r="B75" s="711"/>
      <c r="C75" s="116">
        <v>120</v>
      </c>
      <c r="D75" s="117" t="s">
        <v>93</v>
      </c>
      <c r="E75" s="505">
        <v>0</v>
      </c>
      <c r="F75" s="118">
        <f t="shared" si="4"/>
        <v>0</v>
      </c>
      <c r="G75" s="506">
        <v>0</v>
      </c>
      <c r="H75" s="118">
        <f t="shared" si="5"/>
        <v>0</v>
      </c>
      <c r="I75" s="124"/>
    </row>
    <row r="76" spans="1:9" s="125" customFormat="1" ht="14.25" x14ac:dyDescent="0.2">
      <c r="A76" s="710" t="s">
        <v>696</v>
      </c>
      <c r="B76" s="711"/>
      <c r="C76" s="116">
        <v>130</v>
      </c>
      <c r="D76" s="117" t="s">
        <v>93</v>
      </c>
      <c r="E76" s="505">
        <v>0</v>
      </c>
      <c r="F76" s="118">
        <f t="shared" si="4"/>
        <v>0</v>
      </c>
      <c r="G76" s="506">
        <v>0</v>
      </c>
      <c r="H76" s="118">
        <f t="shared" si="5"/>
        <v>0</v>
      </c>
      <c r="I76" s="124"/>
    </row>
    <row r="77" spans="1:9" s="125" customFormat="1" ht="14.25" x14ac:dyDescent="0.2">
      <c r="A77" s="712" t="s">
        <v>697</v>
      </c>
      <c r="B77" s="713"/>
      <c r="C77" s="116">
        <v>1</v>
      </c>
      <c r="D77" s="117" t="s">
        <v>93</v>
      </c>
      <c r="E77" s="505">
        <v>0</v>
      </c>
      <c r="F77" s="118">
        <f t="shared" si="4"/>
        <v>0</v>
      </c>
      <c r="G77" s="506">
        <v>0</v>
      </c>
      <c r="H77" s="118">
        <f t="shared" si="5"/>
        <v>0</v>
      </c>
      <c r="I77" s="124"/>
    </row>
    <row r="78" spans="1:9" s="125" customFormat="1" ht="15" thickBot="1" x14ac:dyDescent="0.25">
      <c r="A78" s="705" t="s">
        <v>698</v>
      </c>
      <c r="B78" s="706"/>
      <c r="C78" s="149">
        <v>1</v>
      </c>
      <c r="D78" s="152" t="s">
        <v>642</v>
      </c>
      <c r="E78" s="509">
        <v>0</v>
      </c>
      <c r="F78" s="153">
        <f t="shared" si="4"/>
        <v>0</v>
      </c>
      <c r="G78" s="509">
        <v>0</v>
      </c>
      <c r="H78" s="154">
        <f t="shared" si="5"/>
        <v>0</v>
      </c>
      <c r="I78" s="124"/>
    </row>
    <row r="79" spans="1:9" s="125" customFormat="1" ht="15.75" thickBot="1" x14ac:dyDescent="0.3">
      <c r="A79" s="183" t="s">
        <v>585</v>
      </c>
      <c r="B79" s="156"/>
      <c r="C79" s="157"/>
      <c r="D79" s="157"/>
      <c r="E79" s="157"/>
      <c r="F79" s="179">
        <f>SUM(F36:F78)</f>
        <v>0</v>
      </c>
      <c r="G79" s="180"/>
      <c r="H79" s="181">
        <f>SUM(H36:H78)</f>
        <v>0</v>
      </c>
      <c r="I79" s="124"/>
    </row>
    <row r="80" spans="1:9" s="125" customFormat="1" ht="15.75" thickBot="1" x14ac:dyDescent="0.3">
      <c r="A80" s="183"/>
      <c r="B80" s="156"/>
      <c r="C80" s="157"/>
      <c r="D80" s="157"/>
      <c r="E80" s="157"/>
      <c r="F80" s="179"/>
      <c r="G80" s="180"/>
      <c r="H80" s="181"/>
      <c r="I80" s="124"/>
    </row>
    <row r="81" spans="1:9" s="125" customFormat="1" ht="15.75" thickBot="1" x14ac:dyDescent="0.3">
      <c r="A81" s="707"/>
      <c r="B81" s="708"/>
      <c r="C81" s="708"/>
      <c r="D81" s="708"/>
      <c r="E81" s="708"/>
      <c r="F81" s="708"/>
      <c r="G81" s="708"/>
      <c r="H81" s="709"/>
      <c r="I81" s="124"/>
    </row>
    <row r="82" spans="1:9" s="125" customFormat="1" ht="14.25" x14ac:dyDescent="0.2">
      <c r="A82" s="703" t="s">
        <v>699</v>
      </c>
      <c r="B82" s="704"/>
      <c r="C82" s="134">
        <v>8</v>
      </c>
      <c r="D82" s="155" t="s">
        <v>93</v>
      </c>
      <c r="E82" s="510">
        <v>0</v>
      </c>
      <c r="F82" s="136">
        <f t="shared" ref="F82:F114" si="6">C82*E82</f>
        <v>0</v>
      </c>
      <c r="G82" s="510">
        <v>0</v>
      </c>
      <c r="H82" s="137">
        <f t="shared" ref="H82:H114" si="7">C82*G82</f>
        <v>0</v>
      </c>
      <c r="I82" s="124"/>
    </row>
    <row r="83" spans="1:9" s="125" customFormat="1" ht="14.25" x14ac:dyDescent="0.2">
      <c r="A83" s="703" t="s">
        <v>700</v>
      </c>
      <c r="B83" s="704"/>
      <c r="C83" s="134">
        <v>8</v>
      </c>
      <c r="D83" s="155" t="s">
        <v>93</v>
      </c>
      <c r="E83" s="510">
        <v>0</v>
      </c>
      <c r="F83" s="136">
        <f t="shared" si="6"/>
        <v>0</v>
      </c>
      <c r="G83" s="510">
        <v>0</v>
      </c>
      <c r="H83" s="137">
        <f t="shared" si="7"/>
        <v>0</v>
      </c>
      <c r="I83" s="124"/>
    </row>
    <row r="84" spans="1:9" s="125" customFormat="1" ht="14.25" x14ac:dyDescent="0.2">
      <c r="A84" s="703" t="s">
        <v>701</v>
      </c>
      <c r="B84" s="704"/>
      <c r="C84" s="134">
        <v>8</v>
      </c>
      <c r="D84" s="155" t="s">
        <v>93</v>
      </c>
      <c r="E84" s="510">
        <v>0</v>
      </c>
      <c r="F84" s="136">
        <f t="shared" si="6"/>
        <v>0</v>
      </c>
      <c r="G84" s="510">
        <v>0</v>
      </c>
      <c r="H84" s="137">
        <f t="shared" si="7"/>
        <v>0</v>
      </c>
      <c r="I84" s="124"/>
    </row>
    <row r="85" spans="1:9" s="125" customFormat="1" ht="14.25" x14ac:dyDescent="0.2">
      <c r="A85" s="703" t="s">
        <v>702</v>
      </c>
      <c r="B85" s="704"/>
      <c r="C85" s="134">
        <v>8</v>
      </c>
      <c r="D85" s="155" t="s">
        <v>93</v>
      </c>
      <c r="E85" s="510">
        <v>0</v>
      </c>
      <c r="F85" s="136">
        <f t="shared" si="6"/>
        <v>0</v>
      </c>
      <c r="G85" s="510">
        <v>0</v>
      </c>
      <c r="H85" s="137">
        <f t="shared" si="7"/>
        <v>0</v>
      </c>
      <c r="I85" s="124"/>
    </row>
    <row r="86" spans="1:9" s="125" customFormat="1" ht="14.25" x14ac:dyDescent="0.2">
      <c r="A86" s="703" t="s">
        <v>703</v>
      </c>
      <c r="B86" s="704"/>
      <c r="C86" s="134">
        <v>2</v>
      </c>
      <c r="D86" s="155" t="s">
        <v>93</v>
      </c>
      <c r="E86" s="510">
        <v>0</v>
      </c>
      <c r="F86" s="136">
        <f t="shared" si="6"/>
        <v>0</v>
      </c>
      <c r="G86" s="510">
        <v>0</v>
      </c>
      <c r="H86" s="137">
        <f t="shared" si="7"/>
        <v>0</v>
      </c>
      <c r="I86" s="124"/>
    </row>
    <row r="87" spans="1:9" s="125" customFormat="1" ht="14.25" x14ac:dyDescent="0.2">
      <c r="A87" s="703" t="s">
        <v>704</v>
      </c>
      <c r="B87" s="704"/>
      <c r="C87" s="134">
        <v>2</v>
      </c>
      <c r="D87" s="155" t="s">
        <v>93</v>
      </c>
      <c r="E87" s="510">
        <v>0</v>
      </c>
      <c r="F87" s="136">
        <f t="shared" si="6"/>
        <v>0</v>
      </c>
      <c r="G87" s="510">
        <v>0</v>
      </c>
      <c r="H87" s="137">
        <f t="shared" si="7"/>
        <v>0</v>
      </c>
      <c r="I87" s="124"/>
    </row>
    <row r="88" spans="1:9" s="125" customFormat="1" ht="14.25" x14ac:dyDescent="0.2">
      <c r="A88" s="703" t="s">
        <v>705</v>
      </c>
      <c r="B88" s="704"/>
      <c r="C88" s="134">
        <v>50</v>
      </c>
      <c r="D88" s="155" t="s">
        <v>93</v>
      </c>
      <c r="E88" s="510">
        <v>0</v>
      </c>
      <c r="F88" s="136">
        <f t="shared" si="6"/>
        <v>0</v>
      </c>
      <c r="G88" s="510">
        <v>0</v>
      </c>
      <c r="H88" s="137">
        <f t="shared" si="7"/>
        <v>0</v>
      </c>
      <c r="I88" s="124"/>
    </row>
    <row r="89" spans="1:9" s="125" customFormat="1" ht="14.25" x14ac:dyDescent="0.2">
      <c r="A89" s="703" t="s">
        <v>706</v>
      </c>
      <c r="B89" s="704"/>
      <c r="C89" s="134">
        <v>6</v>
      </c>
      <c r="D89" s="155" t="s">
        <v>93</v>
      </c>
      <c r="E89" s="510">
        <v>0</v>
      </c>
      <c r="F89" s="136">
        <f t="shared" si="6"/>
        <v>0</v>
      </c>
      <c r="G89" s="510">
        <v>0</v>
      </c>
      <c r="H89" s="137">
        <f t="shared" si="7"/>
        <v>0</v>
      </c>
      <c r="I89" s="124"/>
    </row>
    <row r="90" spans="1:9" s="125" customFormat="1" ht="14.25" x14ac:dyDescent="0.2">
      <c r="A90" s="182" t="s">
        <v>707</v>
      </c>
      <c r="B90" s="182"/>
      <c r="C90" s="134">
        <v>56</v>
      </c>
      <c r="D90" s="155" t="s">
        <v>93</v>
      </c>
      <c r="E90" s="510">
        <v>0</v>
      </c>
      <c r="F90" s="136">
        <f t="shared" si="6"/>
        <v>0</v>
      </c>
      <c r="G90" s="510">
        <v>0</v>
      </c>
      <c r="H90" s="137">
        <f t="shared" si="7"/>
        <v>0</v>
      </c>
      <c r="I90" s="124"/>
    </row>
    <row r="91" spans="1:9" s="125" customFormat="1" ht="14.25" x14ac:dyDescent="0.2">
      <c r="A91" s="125" t="s">
        <v>708</v>
      </c>
      <c r="C91" s="131">
        <v>6</v>
      </c>
      <c r="D91" s="162" t="s">
        <v>93</v>
      </c>
      <c r="E91" s="511">
        <v>0</v>
      </c>
      <c r="F91" s="133">
        <f t="shared" si="6"/>
        <v>0</v>
      </c>
      <c r="G91" s="511">
        <v>0</v>
      </c>
      <c r="H91" s="118">
        <f t="shared" si="7"/>
        <v>0</v>
      </c>
      <c r="I91" s="124"/>
    </row>
    <row r="92" spans="1:9" s="125" customFormat="1" ht="14.25" x14ac:dyDescent="0.2">
      <c r="A92" s="703" t="s">
        <v>709</v>
      </c>
      <c r="B92" s="704"/>
      <c r="C92" s="134">
        <v>6</v>
      </c>
      <c r="D92" s="155" t="s">
        <v>93</v>
      </c>
      <c r="E92" s="510">
        <v>0</v>
      </c>
      <c r="F92" s="136">
        <f t="shared" si="6"/>
        <v>0</v>
      </c>
      <c r="G92" s="510">
        <v>0</v>
      </c>
      <c r="H92" s="137">
        <f t="shared" si="7"/>
        <v>0</v>
      </c>
      <c r="I92" s="124"/>
    </row>
    <row r="93" spans="1:9" s="125" customFormat="1" ht="14.25" x14ac:dyDescent="0.2">
      <c r="A93" s="703" t="s">
        <v>710</v>
      </c>
      <c r="B93" s="704"/>
      <c r="C93" s="134">
        <v>1</v>
      </c>
      <c r="D93" s="155" t="s">
        <v>93</v>
      </c>
      <c r="E93" s="510">
        <v>0</v>
      </c>
      <c r="F93" s="136">
        <f t="shared" si="6"/>
        <v>0</v>
      </c>
      <c r="G93" s="510">
        <v>0</v>
      </c>
      <c r="H93" s="137">
        <f t="shared" si="7"/>
        <v>0</v>
      </c>
      <c r="I93" s="124"/>
    </row>
    <row r="94" spans="1:9" s="125" customFormat="1" ht="14.25" x14ac:dyDescent="0.2">
      <c r="A94" s="703" t="s">
        <v>711</v>
      </c>
      <c r="B94" s="704"/>
      <c r="C94" s="134">
        <v>1</v>
      </c>
      <c r="D94" s="155" t="s">
        <v>93</v>
      </c>
      <c r="E94" s="510">
        <v>0</v>
      </c>
      <c r="F94" s="136">
        <f t="shared" si="6"/>
        <v>0</v>
      </c>
      <c r="G94" s="510">
        <v>0</v>
      </c>
      <c r="H94" s="137">
        <f t="shared" si="7"/>
        <v>0</v>
      </c>
      <c r="I94" s="124"/>
    </row>
    <row r="95" spans="1:9" s="125" customFormat="1" ht="14.25" x14ac:dyDescent="0.2">
      <c r="A95" s="125" t="s">
        <v>712</v>
      </c>
      <c r="C95" s="134">
        <v>1</v>
      </c>
      <c r="D95" s="155" t="s">
        <v>93</v>
      </c>
      <c r="E95" s="510">
        <v>0</v>
      </c>
      <c r="F95" s="136">
        <f t="shared" si="6"/>
        <v>0</v>
      </c>
      <c r="G95" s="510">
        <v>0</v>
      </c>
      <c r="H95" s="137">
        <f t="shared" si="7"/>
        <v>0</v>
      </c>
      <c r="I95" s="124"/>
    </row>
    <row r="96" spans="1:9" s="125" customFormat="1" ht="14.25" x14ac:dyDescent="0.2">
      <c r="A96" s="703"/>
      <c r="B96" s="704"/>
      <c r="C96" s="134"/>
      <c r="D96" s="155"/>
      <c r="E96" s="510">
        <v>0</v>
      </c>
      <c r="F96" s="136">
        <f t="shared" si="6"/>
        <v>0</v>
      </c>
      <c r="G96" s="510">
        <v>0</v>
      </c>
      <c r="H96" s="137">
        <f t="shared" si="7"/>
        <v>0</v>
      </c>
      <c r="I96" s="124"/>
    </row>
    <row r="97" spans="1:9" s="125" customFormat="1" ht="14.25" x14ac:dyDescent="0.2">
      <c r="A97" s="703" t="s">
        <v>713</v>
      </c>
      <c r="B97" s="704"/>
      <c r="C97" s="134">
        <v>4</v>
      </c>
      <c r="D97" s="155" t="s">
        <v>93</v>
      </c>
      <c r="E97" s="510">
        <v>0</v>
      </c>
      <c r="F97" s="136">
        <f t="shared" si="6"/>
        <v>0</v>
      </c>
      <c r="G97" s="510">
        <v>0</v>
      </c>
      <c r="H97" s="137">
        <f t="shared" si="7"/>
        <v>0</v>
      </c>
      <c r="I97" s="124"/>
    </row>
    <row r="98" spans="1:9" s="125" customFormat="1" ht="14.25" x14ac:dyDescent="0.2">
      <c r="A98" s="703" t="s">
        <v>714</v>
      </c>
      <c r="B98" s="704"/>
      <c r="C98" s="134">
        <v>4</v>
      </c>
      <c r="D98" s="155" t="s">
        <v>93</v>
      </c>
      <c r="E98" s="510">
        <v>0</v>
      </c>
      <c r="F98" s="136">
        <f t="shared" si="6"/>
        <v>0</v>
      </c>
      <c r="G98" s="510">
        <v>0</v>
      </c>
      <c r="H98" s="137">
        <f t="shared" si="7"/>
        <v>0</v>
      </c>
      <c r="I98" s="124"/>
    </row>
    <row r="99" spans="1:9" s="125" customFormat="1" ht="14.25" x14ac:dyDescent="0.2">
      <c r="A99" s="703"/>
      <c r="B99" s="704"/>
      <c r="C99" s="134">
        <v>0</v>
      </c>
      <c r="D99" s="155">
        <v>0</v>
      </c>
      <c r="E99" s="510">
        <v>0</v>
      </c>
      <c r="F99" s="136">
        <f t="shared" si="6"/>
        <v>0</v>
      </c>
      <c r="G99" s="510">
        <v>0</v>
      </c>
      <c r="H99" s="137">
        <f t="shared" si="7"/>
        <v>0</v>
      </c>
      <c r="I99" s="124"/>
    </row>
    <row r="100" spans="1:9" s="125" customFormat="1" ht="14.25" x14ac:dyDescent="0.2">
      <c r="A100" s="703" t="s">
        <v>716</v>
      </c>
      <c r="B100" s="704"/>
      <c r="C100" s="134">
        <v>360</v>
      </c>
      <c r="D100" s="155" t="s">
        <v>642</v>
      </c>
      <c r="E100" s="510">
        <v>0</v>
      </c>
      <c r="F100" s="136">
        <f t="shared" si="6"/>
        <v>0</v>
      </c>
      <c r="G100" s="510">
        <v>0</v>
      </c>
      <c r="H100" s="137">
        <f t="shared" si="7"/>
        <v>0</v>
      </c>
      <c r="I100" s="124"/>
    </row>
    <row r="101" spans="1:9" s="125" customFormat="1" ht="14.25" x14ac:dyDescent="0.2">
      <c r="C101" s="134"/>
      <c r="D101" s="155"/>
      <c r="E101" s="510"/>
      <c r="F101" s="136"/>
      <c r="G101" s="510"/>
      <c r="H101" s="137"/>
      <c r="I101" s="124"/>
    </row>
    <row r="102" spans="1:9" s="125" customFormat="1" ht="14.25" x14ac:dyDescent="0.2">
      <c r="A102" s="125" t="s">
        <v>719</v>
      </c>
      <c r="B102" s="125" t="s">
        <v>720</v>
      </c>
      <c r="C102" s="134">
        <v>165</v>
      </c>
      <c r="D102" s="155" t="s">
        <v>93</v>
      </c>
      <c r="E102" s="510">
        <v>0</v>
      </c>
      <c r="F102" s="136">
        <f t="shared" si="6"/>
        <v>0</v>
      </c>
      <c r="G102" s="510">
        <v>0</v>
      </c>
      <c r="H102" s="137">
        <f t="shared" si="7"/>
        <v>0</v>
      </c>
      <c r="I102" s="124"/>
    </row>
    <row r="103" spans="1:9" s="125" customFormat="1" ht="14.25" x14ac:dyDescent="0.2">
      <c r="A103" s="125" t="s">
        <v>721</v>
      </c>
      <c r="C103" s="134">
        <v>4</v>
      </c>
      <c r="D103" s="155" t="s">
        <v>93</v>
      </c>
      <c r="E103" s="510">
        <v>0</v>
      </c>
      <c r="F103" s="136">
        <f t="shared" si="6"/>
        <v>0</v>
      </c>
      <c r="G103" s="510">
        <v>0</v>
      </c>
      <c r="H103" s="137">
        <f t="shared" si="7"/>
        <v>0</v>
      </c>
      <c r="I103" s="124"/>
    </row>
    <row r="104" spans="1:9" s="125" customFormat="1" ht="14.25" x14ac:dyDescent="0.2">
      <c r="A104" s="703" t="s">
        <v>722</v>
      </c>
      <c r="B104" s="704"/>
      <c r="C104" s="134">
        <v>4</v>
      </c>
      <c r="D104" s="155" t="s">
        <v>93</v>
      </c>
      <c r="E104" s="510">
        <v>0</v>
      </c>
      <c r="F104" s="136">
        <f t="shared" si="6"/>
        <v>0</v>
      </c>
      <c r="G104" s="510">
        <v>0</v>
      </c>
      <c r="H104" s="137">
        <f t="shared" si="7"/>
        <v>0</v>
      </c>
      <c r="I104" s="124"/>
    </row>
    <row r="105" spans="1:9" s="125" customFormat="1" ht="14.25" x14ac:dyDescent="0.2">
      <c r="A105" s="703" t="s">
        <v>723</v>
      </c>
      <c r="B105" s="704"/>
      <c r="C105" s="134">
        <v>4</v>
      </c>
      <c r="D105" s="155" t="s">
        <v>93</v>
      </c>
      <c r="E105" s="510">
        <v>0</v>
      </c>
      <c r="F105" s="136">
        <f t="shared" si="6"/>
        <v>0</v>
      </c>
      <c r="G105" s="510">
        <v>0</v>
      </c>
      <c r="H105" s="137">
        <f t="shared" si="7"/>
        <v>0</v>
      </c>
      <c r="I105" s="124"/>
    </row>
    <row r="106" spans="1:9" s="125" customFormat="1" ht="14.25" x14ac:dyDescent="0.2">
      <c r="A106" s="703" t="s">
        <v>724</v>
      </c>
      <c r="B106" s="704"/>
      <c r="C106" s="134">
        <v>1</v>
      </c>
      <c r="D106" s="155" t="s">
        <v>642</v>
      </c>
      <c r="E106" s="510">
        <v>0</v>
      </c>
      <c r="F106" s="136">
        <f t="shared" si="6"/>
        <v>0</v>
      </c>
      <c r="G106" s="510">
        <v>0</v>
      </c>
      <c r="H106" s="137">
        <f t="shared" si="7"/>
        <v>0</v>
      </c>
      <c r="I106" s="124"/>
    </row>
    <row r="107" spans="1:9" s="125" customFormat="1" ht="14.25" x14ac:dyDescent="0.2">
      <c r="A107" s="703" t="s">
        <v>725</v>
      </c>
      <c r="B107" s="704"/>
      <c r="C107" s="134">
        <v>1</v>
      </c>
      <c r="D107" s="155" t="s">
        <v>642</v>
      </c>
      <c r="E107" s="510">
        <v>0</v>
      </c>
      <c r="F107" s="136">
        <f t="shared" si="6"/>
        <v>0</v>
      </c>
      <c r="G107" s="510">
        <v>0</v>
      </c>
      <c r="H107" s="137">
        <f t="shared" si="7"/>
        <v>0</v>
      </c>
      <c r="I107" s="124"/>
    </row>
    <row r="108" spans="1:9" s="125" customFormat="1" ht="14.25" x14ac:dyDescent="0.2">
      <c r="A108" s="703"/>
      <c r="B108" s="704"/>
      <c r="C108" s="134"/>
      <c r="D108" s="155"/>
      <c r="E108" s="510"/>
      <c r="F108" s="136"/>
      <c r="G108" s="510"/>
      <c r="H108" s="137"/>
      <c r="I108" s="124"/>
    </row>
    <row r="109" spans="1:9" s="125" customFormat="1" ht="14.25" x14ac:dyDescent="0.2">
      <c r="A109" s="703" t="s">
        <v>727</v>
      </c>
      <c r="B109" s="704"/>
      <c r="C109" s="134">
        <v>12</v>
      </c>
      <c r="D109" s="155" t="s">
        <v>642</v>
      </c>
      <c r="E109" s="510">
        <v>0</v>
      </c>
      <c r="F109" s="136">
        <f t="shared" si="6"/>
        <v>0</v>
      </c>
      <c r="G109" s="510">
        <v>0</v>
      </c>
      <c r="H109" s="137">
        <f t="shared" si="7"/>
        <v>0</v>
      </c>
      <c r="I109" s="124"/>
    </row>
    <row r="110" spans="1:9" s="125" customFormat="1" ht="14.25" x14ac:dyDescent="0.2">
      <c r="A110" s="703"/>
      <c r="B110" s="704"/>
      <c r="C110" s="134"/>
      <c r="D110" s="155"/>
      <c r="E110" s="510"/>
      <c r="F110" s="136"/>
      <c r="G110" s="510"/>
      <c r="H110" s="137"/>
      <c r="I110" s="124"/>
    </row>
    <row r="111" spans="1:9" s="125" customFormat="1" ht="14.25" x14ac:dyDescent="0.2">
      <c r="A111" s="703" t="s">
        <v>729</v>
      </c>
      <c r="B111" s="704"/>
      <c r="C111" s="134">
        <v>16</v>
      </c>
      <c r="D111" s="155" t="s">
        <v>642</v>
      </c>
      <c r="E111" s="510">
        <v>0</v>
      </c>
      <c r="F111" s="136">
        <f t="shared" si="6"/>
        <v>0</v>
      </c>
      <c r="G111" s="510">
        <v>0</v>
      </c>
      <c r="H111" s="137">
        <f t="shared" si="7"/>
        <v>0</v>
      </c>
      <c r="I111" s="124"/>
    </row>
    <row r="112" spans="1:9" s="125" customFormat="1" ht="14.25" x14ac:dyDescent="0.2">
      <c r="A112" s="703"/>
      <c r="B112" s="704"/>
      <c r="C112" s="134"/>
      <c r="D112" s="155"/>
      <c r="E112" s="510"/>
      <c r="F112" s="136"/>
      <c r="G112" s="510"/>
      <c r="H112" s="137"/>
      <c r="I112" s="124"/>
    </row>
    <row r="113" spans="1:9" s="125" customFormat="1" ht="14.25" x14ac:dyDescent="0.2">
      <c r="A113" s="703" t="s">
        <v>731</v>
      </c>
      <c r="B113" s="704"/>
      <c r="C113" s="134">
        <v>48</v>
      </c>
      <c r="D113" s="155" t="s">
        <v>642</v>
      </c>
      <c r="E113" s="510">
        <v>0</v>
      </c>
      <c r="F113" s="136">
        <f t="shared" si="6"/>
        <v>0</v>
      </c>
      <c r="G113" s="510">
        <v>0</v>
      </c>
      <c r="H113" s="137">
        <f t="shared" si="7"/>
        <v>0</v>
      </c>
      <c r="I113" s="124"/>
    </row>
    <row r="114" spans="1:9" s="125" customFormat="1" ht="14.25" x14ac:dyDescent="0.2">
      <c r="A114" s="703" t="s">
        <v>732</v>
      </c>
      <c r="B114" s="704"/>
      <c r="C114" s="134">
        <v>62</v>
      </c>
      <c r="D114" s="155" t="s">
        <v>642</v>
      </c>
      <c r="E114" s="510">
        <v>0</v>
      </c>
      <c r="F114" s="136">
        <f t="shared" si="6"/>
        <v>0</v>
      </c>
      <c r="G114" s="510">
        <v>0</v>
      </c>
      <c r="H114" s="137">
        <f t="shared" si="7"/>
        <v>0</v>
      </c>
      <c r="I114" s="124"/>
    </row>
    <row r="115" spans="1:9" s="125" customFormat="1" ht="15" thickBot="1" x14ac:dyDescent="0.25">
      <c r="A115" s="705"/>
      <c r="B115" s="706"/>
      <c r="C115" s="149"/>
      <c r="D115" s="152"/>
      <c r="E115" s="509"/>
      <c r="F115" s="153"/>
      <c r="G115" s="509"/>
      <c r="H115" s="154"/>
      <c r="I115" s="124"/>
    </row>
    <row r="116" spans="1:9" s="125" customFormat="1" ht="15.75" thickBot="1" x14ac:dyDescent="0.3">
      <c r="A116" s="183" t="s">
        <v>585</v>
      </c>
      <c r="B116" s="156"/>
      <c r="C116" s="157"/>
      <c r="D116" s="157"/>
      <c r="E116" s="157"/>
      <c r="F116" s="179">
        <f>SUM(F82:F115)</f>
        <v>0</v>
      </c>
      <c r="G116" s="180"/>
      <c r="H116" s="181">
        <f>SUM(H82:H115)</f>
        <v>0</v>
      </c>
      <c r="I116" s="124"/>
    </row>
    <row r="117" spans="1:9" s="125" customFormat="1" ht="15.75" thickBot="1" x14ac:dyDescent="0.3">
      <c r="A117" s="183"/>
      <c r="B117" s="156"/>
      <c r="C117" s="157"/>
      <c r="D117" s="157"/>
      <c r="E117" s="157"/>
      <c r="F117" s="179"/>
      <c r="G117" s="180"/>
      <c r="H117" s="181"/>
      <c r="I117" s="124"/>
    </row>
    <row r="118" spans="1:9" s="125" customFormat="1" ht="15.75" thickBot="1" x14ac:dyDescent="0.25">
      <c r="A118" s="693" t="s">
        <v>733</v>
      </c>
      <c r="B118" s="694"/>
      <c r="C118" s="177"/>
      <c r="D118" s="177"/>
      <c r="E118" s="544"/>
      <c r="F118" s="158"/>
      <c r="G118" s="158"/>
      <c r="H118" s="159"/>
      <c r="I118" s="124"/>
    </row>
    <row r="119" spans="1:9" s="160" customFormat="1" ht="14.25" x14ac:dyDescent="0.2">
      <c r="A119" s="695" t="s">
        <v>734</v>
      </c>
      <c r="B119" s="696"/>
      <c r="C119" s="150">
        <v>4</v>
      </c>
      <c r="D119" s="145" t="s">
        <v>93</v>
      </c>
      <c r="E119" s="512">
        <v>0</v>
      </c>
      <c r="F119" s="151">
        <f t="shared" ref="F119:F123" si="8">C119*E119</f>
        <v>0</v>
      </c>
      <c r="G119" s="512">
        <v>0</v>
      </c>
      <c r="H119" s="151">
        <f t="shared" ref="H119:H123" si="9">C119*G119</f>
        <v>0</v>
      </c>
      <c r="I119" s="121"/>
    </row>
    <row r="120" spans="1:9" s="125" customFormat="1" ht="14.25" x14ac:dyDescent="0.2">
      <c r="A120" s="697"/>
      <c r="B120" s="698"/>
      <c r="C120" s="131"/>
      <c r="D120" s="135"/>
      <c r="E120" s="513"/>
      <c r="F120" s="118"/>
      <c r="G120" s="513"/>
      <c r="H120" s="118"/>
      <c r="I120" s="124"/>
    </row>
    <row r="121" spans="1:9" s="161" customFormat="1" ht="14.25" x14ac:dyDescent="0.2">
      <c r="A121" s="697" t="s">
        <v>736</v>
      </c>
      <c r="B121" s="698"/>
      <c r="C121" s="134">
        <v>1</v>
      </c>
      <c r="D121" s="135" t="s">
        <v>642</v>
      </c>
      <c r="E121" s="514">
        <v>0</v>
      </c>
      <c r="F121" s="137">
        <f t="shared" si="8"/>
        <v>0</v>
      </c>
      <c r="G121" s="514">
        <v>0</v>
      </c>
      <c r="H121" s="137">
        <f t="shared" si="9"/>
        <v>0</v>
      </c>
      <c r="I121" s="124"/>
    </row>
    <row r="122" spans="1:9" s="161" customFormat="1" ht="14.25" x14ac:dyDescent="0.2">
      <c r="A122" s="699" t="s">
        <v>737</v>
      </c>
      <c r="B122" s="700"/>
      <c r="C122" s="184">
        <v>2700</v>
      </c>
      <c r="D122" s="162" t="s">
        <v>643</v>
      </c>
      <c r="E122" s="515">
        <v>0</v>
      </c>
      <c r="F122" s="118">
        <f t="shared" si="8"/>
        <v>0</v>
      </c>
      <c r="G122" s="515">
        <v>0</v>
      </c>
      <c r="H122" s="118">
        <f t="shared" si="9"/>
        <v>0</v>
      </c>
      <c r="I122" s="124"/>
    </row>
    <row r="123" spans="1:9" ht="15" thickBot="1" x14ac:dyDescent="0.25">
      <c r="A123" s="185" t="s">
        <v>738</v>
      </c>
      <c r="B123" s="186"/>
      <c r="C123" s="187">
        <v>1</v>
      </c>
      <c r="D123" s="163" t="s">
        <v>224</v>
      </c>
      <c r="E123" s="516">
        <v>0</v>
      </c>
      <c r="F123" s="164">
        <f t="shared" si="8"/>
        <v>0</v>
      </c>
      <c r="G123" s="516">
        <v>0</v>
      </c>
      <c r="H123" s="164">
        <f t="shared" si="9"/>
        <v>0</v>
      </c>
      <c r="I123" s="121"/>
    </row>
    <row r="124" spans="1:9" ht="15.75" thickBot="1" x14ac:dyDescent="0.3">
      <c r="A124" s="183" t="s">
        <v>585</v>
      </c>
      <c r="B124" s="188"/>
      <c r="C124" s="189"/>
      <c r="D124" s="189"/>
      <c r="E124" s="180"/>
      <c r="F124" s="179">
        <f>SUM(F119:F123)</f>
        <v>0</v>
      </c>
      <c r="G124" s="180"/>
      <c r="H124" s="181">
        <f>SUM(H119:H123)</f>
        <v>0</v>
      </c>
      <c r="I124" s="121"/>
    </row>
    <row r="125" spans="1:9" ht="15.75" thickBot="1" x14ac:dyDescent="0.3">
      <c r="A125" s="552"/>
      <c r="B125" s="190"/>
      <c r="C125" s="191"/>
      <c r="D125" s="191"/>
      <c r="E125" s="192"/>
      <c r="F125" s="553"/>
      <c r="G125" s="554"/>
      <c r="H125" s="555"/>
      <c r="I125" s="121"/>
    </row>
    <row r="126" spans="1:9" ht="15.75" thickBot="1" x14ac:dyDescent="0.3">
      <c r="A126" s="701" t="s">
        <v>640</v>
      </c>
      <c r="B126" s="702"/>
      <c r="C126" s="193"/>
      <c r="D126" s="193"/>
      <c r="E126" s="194"/>
      <c r="F126" s="195">
        <f>SUM(F124,F116,F79,F33,F21)</f>
        <v>0</v>
      </c>
      <c r="G126" s="196"/>
      <c r="H126" s="197">
        <f>SUM(H124,H116,H79,H33,H21)</f>
        <v>0</v>
      </c>
      <c r="I126" s="121"/>
    </row>
    <row r="127" spans="1:9" ht="15.75" thickBot="1" x14ac:dyDescent="0.3">
      <c r="A127" s="687"/>
      <c r="B127" s="688"/>
      <c r="C127" s="198"/>
      <c r="D127" s="198"/>
      <c r="E127" s="199"/>
      <c r="F127" s="556"/>
      <c r="G127" s="199"/>
      <c r="H127" s="557"/>
      <c r="I127" s="121"/>
    </row>
    <row r="128" spans="1:9" ht="15.75" thickBot="1" x14ac:dyDescent="0.25">
      <c r="A128" s="689" t="s">
        <v>739</v>
      </c>
      <c r="B128" s="690"/>
      <c r="C128" s="558"/>
      <c r="D128" s="558"/>
      <c r="E128" s="559"/>
      <c r="F128" s="560"/>
      <c r="G128" s="691">
        <f>F126+H126</f>
        <v>0</v>
      </c>
      <c r="H128" s="692"/>
      <c r="I128" s="121"/>
    </row>
    <row r="129" spans="1:9" ht="14.25" x14ac:dyDescent="0.2">
      <c r="A129" s="165"/>
      <c r="B129" s="124"/>
      <c r="C129" s="166"/>
      <c r="D129" s="166"/>
      <c r="E129" s="167"/>
      <c r="F129" s="167"/>
      <c r="G129" s="167"/>
      <c r="H129" s="167"/>
      <c r="I129" s="121"/>
    </row>
    <row r="130" spans="1:9" x14ac:dyDescent="0.2">
      <c r="B130" s="125"/>
      <c r="C130" s="168"/>
      <c r="D130" s="168"/>
      <c r="E130" s="169"/>
      <c r="F130" s="169"/>
      <c r="G130" s="169"/>
      <c r="H130" s="169"/>
    </row>
    <row r="131" spans="1:9" x14ac:dyDescent="0.2">
      <c r="A131" s="170"/>
    </row>
    <row r="132" spans="1:9" x14ac:dyDescent="0.2">
      <c r="A132" s="172"/>
    </row>
    <row r="133" spans="1:9" x14ac:dyDescent="0.2">
      <c r="A133" s="173"/>
      <c r="C133" s="174"/>
      <c r="D133" s="174"/>
      <c r="E133" s="175"/>
      <c r="F133" s="175"/>
      <c r="G133" s="175"/>
      <c r="H133" s="175"/>
    </row>
    <row r="134" spans="1:9" x14ac:dyDescent="0.2">
      <c r="C134" s="174"/>
      <c r="D134" s="174"/>
      <c r="E134" s="175"/>
      <c r="F134" s="175"/>
      <c r="G134" s="175"/>
      <c r="H134" s="175"/>
    </row>
    <row r="135" spans="1:9" x14ac:dyDescent="0.2">
      <c r="C135" s="174"/>
      <c r="D135" s="174"/>
      <c r="E135" s="175"/>
      <c r="F135" s="175"/>
      <c r="G135" s="175"/>
      <c r="H135" s="175"/>
    </row>
    <row r="136" spans="1:9" x14ac:dyDescent="0.2">
      <c r="C136" s="174"/>
      <c r="D136" s="174"/>
      <c r="E136" s="175"/>
      <c r="F136" s="175"/>
      <c r="G136" s="175"/>
      <c r="H136" s="175"/>
    </row>
  </sheetData>
  <mergeCells count="108">
    <mergeCell ref="A7:B7"/>
    <mergeCell ref="A8:B8"/>
    <mergeCell ref="A9:B9"/>
    <mergeCell ref="A10:B10"/>
    <mergeCell ref="A11:B11"/>
    <mergeCell ref="A12:B12"/>
    <mergeCell ref="A2:B6"/>
    <mergeCell ref="E2:F2"/>
    <mergeCell ref="G2:H2"/>
    <mergeCell ref="C3:C6"/>
    <mergeCell ref="D3:D6"/>
    <mergeCell ref="E3:E6"/>
    <mergeCell ref="F3:F6"/>
    <mergeCell ref="G3:G6"/>
    <mergeCell ref="H3:H6"/>
    <mergeCell ref="A20:B20"/>
    <mergeCell ref="A24:B24"/>
    <mergeCell ref="A25:B25"/>
    <mergeCell ref="A26:B26"/>
    <mergeCell ref="A27:B27"/>
    <mergeCell ref="A28:B28"/>
    <mergeCell ref="A13:B13"/>
    <mergeCell ref="A15:B15"/>
    <mergeCell ref="A16:B16"/>
    <mergeCell ref="A17:B17"/>
    <mergeCell ref="A18:B18"/>
    <mergeCell ref="A19:B19"/>
    <mergeCell ref="A38:B38"/>
    <mergeCell ref="A39:B39"/>
    <mergeCell ref="A40:B40"/>
    <mergeCell ref="A43:B43"/>
    <mergeCell ref="A44:B44"/>
    <mergeCell ref="A45:B45"/>
    <mergeCell ref="A29:B29"/>
    <mergeCell ref="A30:B30"/>
    <mergeCell ref="A31:B31"/>
    <mergeCell ref="A32:B32"/>
    <mergeCell ref="A36:B36"/>
    <mergeCell ref="A37:B37"/>
    <mergeCell ref="A54:B54"/>
    <mergeCell ref="A55:B55"/>
    <mergeCell ref="A56:B56"/>
    <mergeCell ref="A57:B57"/>
    <mergeCell ref="A58:B58"/>
    <mergeCell ref="A59:B59"/>
    <mergeCell ref="A46:B46"/>
    <mergeCell ref="A48:B48"/>
    <mergeCell ref="A50:B50"/>
    <mergeCell ref="A51:B51"/>
    <mergeCell ref="A52:B52"/>
    <mergeCell ref="A53:B53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78:B78"/>
    <mergeCell ref="A81:H81"/>
    <mergeCell ref="A82:B82"/>
    <mergeCell ref="A83:B83"/>
    <mergeCell ref="A84:B84"/>
    <mergeCell ref="A85:B85"/>
    <mergeCell ref="A72:B72"/>
    <mergeCell ref="A73:B73"/>
    <mergeCell ref="A74:B74"/>
    <mergeCell ref="A75:B75"/>
    <mergeCell ref="A76:B76"/>
    <mergeCell ref="A77:B77"/>
    <mergeCell ref="A94:B94"/>
    <mergeCell ref="A96:B96"/>
    <mergeCell ref="A97:B97"/>
    <mergeCell ref="A98:B98"/>
    <mergeCell ref="A99:B99"/>
    <mergeCell ref="A100:B100"/>
    <mergeCell ref="A86:B86"/>
    <mergeCell ref="A87:B87"/>
    <mergeCell ref="A88:B88"/>
    <mergeCell ref="A89:B89"/>
    <mergeCell ref="A92:B92"/>
    <mergeCell ref="A93:B93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7:B127"/>
    <mergeCell ref="A128:B128"/>
    <mergeCell ref="G128:H128"/>
    <mergeCell ref="A118:B118"/>
    <mergeCell ref="A119:B119"/>
    <mergeCell ref="A120:B120"/>
    <mergeCell ref="A121:B121"/>
    <mergeCell ref="A122:B122"/>
    <mergeCell ref="A126:B1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7D05-7299-44BD-A27E-767420F788BC}">
  <sheetPr>
    <tabColor theme="9" tint="0.79998168889431442"/>
  </sheetPr>
  <dimension ref="A1:I136"/>
  <sheetViews>
    <sheetView zoomScale="90" zoomScaleNormal="90" workbookViewId="0">
      <selection activeCell="C2" sqref="C2"/>
    </sheetView>
  </sheetViews>
  <sheetFormatPr defaultColWidth="7.28515625" defaultRowHeight="12.75" x14ac:dyDescent="0.2"/>
  <cols>
    <col min="1" max="1" width="21.28515625" style="108" customWidth="1"/>
    <col min="2" max="2" width="45.85546875" style="108" customWidth="1"/>
    <col min="3" max="3" width="7.85546875" style="171" customWidth="1"/>
    <col min="4" max="4" width="7.140625" style="171" customWidth="1"/>
    <col min="5" max="5" width="14" style="108" customWidth="1"/>
    <col min="6" max="6" width="13.5703125" style="108" customWidth="1"/>
    <col min="7" max="7" width="12.7109375" style="108" customWidth="1"/>
    <col min="8" max="8" width="13.28515625" style="108" customWidth="1"/>
    <col min="9" max="253" width="7.28515625" style="108"/>
    <col min="254" max="254" width="21.28515625" style="108" customWidth="1"/>
    <col min="255" max="255" width="45.85546875" style="108" customWidth="1"/>
    <col min="256" max="256" width="7.85546875" style="108" customWidth="1"/>
    <col min="257" max="257" width="7.140625" style="108" customWidth="1"/>
    <col min="258" max="258" width="14" style="108" customWidth="1"/>
    <col min="259" max="259" width="13.5703125" style="108" customWidth="1"/>
    <col min="260" max="260" width="12.7109375" style="108" customWidth="1"/>
    <col min="261" max="261" width="13.28515625" style="108" customWidth="1"/>
    <col min="262" max="509" width="7.28515625" style="108"/>
    <col min="510" max="510" width="21.28515625" style="108" customWidth="1"/>
    <col min="511" max="511" width="45.85546875" style="108" customWidth="1"/>
    <col min="512" max="512" width="7.85546875" style="108" customWidth="1"/>
    <col min="513" max="513" width="7.140625" style="108" customWidth="1"/>
    <col min="514" max="514" width="14" style="108" customWidth="1"/>
    <col min="515" max="515" width="13.5703125" style="108" customWidth="1"/>
    <col min="516" max="516" width="12.7109375" style="108" customWidth="1"/>
    <col min="517" max="517" width="13.28515625" style="108" customWidth="1"/>
    <col min="518" max="765" width="7.28515625" style="108"/>
    <col min="766" max="766" width="21.28515625" style="108" customWidth="1"/>
    <col min="767" max="767" width="45.85546875" style="108" customWidth="1"/>
    <col min="768" max="768" width="7.85546875" style="108" customWidth="1"/>
    <col min="769" max="769" width="7.140625" style="108" customWidth="1"/>
    <col min="770" max="770" width="14" style="108" customWidth="1"/>
    <col min="771" max="771" width="13.5703125" style="108" customWidth="1"/>
    <col min="772" max="772" width="12.7109375" style="108" customWidth="1"/>
    <col min="773" max="773" width="13.28515625" style="108" customWidth="1"/>
    <col min="774" max="1021" width="7.28515625" style="108"/>
    <col min="1022" max="1022" width="21.28515625" style="108" customWidth="1"/>
    <col min="1023" max="1023" width="45.85546875" style="108" customWidth="1"/>
    <col min="1024" max="1024" width="7.85546875" style="108" customWidth="1"/>
    <col min="1025" max="1025" width="7.140625" style="108" customWidth="1"/>
    <col min="1026" max="1026" width="14" style="108" customWidth="1"/>
    <col min="1027" max="1027" width="13.5703125" style="108" customWidth="1"/>
    <col min="1028" max="1028" width="12.7109375" style="108" customWidth="1"/>
    <col min="1029" max="1029" width="13.28515625" style="108" customWidth="1"/>
    <col min="1030" max="1277" width="7.28515625" style="108"/>
    <col min="1278" max="1278" width="21.28515625" style="108" customWidth="1"/>
    <col min="1279" max="1279" width="45.85546875" style="108" customWidth="1"/>
    <col min="1280" max="1280" width="7.85546875" style="108" customWidth="1"/>
    <col min="1281" max="1281" width="7.140625" style="108" customWidth="1"/>
    <col min="1282" max="1282" width="14" style="108" customWidth="1"/>
    <col min="1283" max="1283" width="13.5703125" style="108" customWidth="1"/>
    <col min="1284" max="1284" width="12.7109375" style="108" customWidth="1"/>
    <col min="1285" max="1285" width="13.28515625" style="108" customWidth="1"/>
    <col min="1286" max="1533" width="7.28515625" style="108"/>
    <col min="1534" max="1534" width="21.28515625" style="108" customWidth="1"/>
    <col min="1535" max="1535" width="45.85546875" style="108" customWidth="1"/>
    <col min="1536" max="1536" width="7.85546875" style="108" customWidth="1"/>
    <col min="1537" max="1537" width="7.140625" style="108" customWidth="1"/>
    <col min="1538" max="1538" width="14" style="108" customWidth="1"/>
    <col min="1539" max="1539" width="13.5703125" style="108" customWidth="1"/>
    <col min="1540" max="1540" width="12.7109375" style="108" customWidth="1"/>
    <col min="1541" max="1541" width="13.28515625" style="108" customWidth="1"/>
    <col min="1542" max="1789" width="7.28515625" style="108"/>
    <col min="1790" max="1790" width="21.28515625" style="108" customWidth="1"/>
    <col min="1791" max="1791" width="45.85546875" style="108" customWidth="1"/>
    <col min="1792" max="1792" width="7.85546875" style="108" customWidth="1"/>
    <col min="1793" max="1793" width="7.140625" style="108" customWidth="1"/>
    <col min="1794" max="1794" width="14" style="108" customWidth="1"/>
    <col min="1795" max="1795" width="13.5703125" style="108" customWidth="1"/>
    <col min="1796" max="1796" width="12.7109375" style="108" customWidth="1"/>
    <col min="1797" max="1797" width="13.28515625" style="108" customWidth="1"/>
    <col min="1798" max="2045" width="7.28515625" style="108"/>
    <col min="2046" max="2046" width="21.28515625" style="108" customWidth="1"/>
    <col min="2047" max="2047" width="45.85546875" style="108" customWidth="1"/>
    <col min="2048" max="2048" width="7.85546875" style="108" customWidth="1"/>
    <col min="2049" max="2049" width="7.140625" style="108" customWidth="1"/>
    <col min="2050" max="2050" width="14" style="108" customWidth="1"/>
    <col min="2051" max="2051" width="13.5703125" style="108" customWidth="1"/>
    <col min="2052" max="2052" width="12.7109375" style="108" customWidth="1"/>
    <col min="2053" max="2053" width="13.28515625" style="108" customWidth="1"/>
    <col min="2054" max="2301" width="7.28515625" style="108"/>
    <col min="2302" max="2302" width="21.28515625" style="108" customWidth="1"/>
    <col min="2303" max="2303" width="45.85546875" style="108" customWidth="1"/>
    <col min="2304" max="2304" width="7.85546875" style="108" customWidth="1"/>
    <col min="2305" max="2305" width="7.140625" style="108" customWidth="1"/>
    <col min="2306" max="2306" width="14" style="108" customWidth="1"/>
    <col min="2307" max="2307" width="13.5703125" style="108" customWidth="1"/>
    <col min="2308" max="2308" width="12.7109375" style="108" customWidth="1"/>
    <col min="2309" max="2309" width="13.28515625" style="108" customWidth="1"/>
    <col min="2310" max="2557" width="7.28515625" style="108"/>
    <col min="2558" max="2558" width="21.28515625" style="108" customWidth="1"/>
    <col min="2559" max="2559" width="45.85546875" style="108" customWidth="1"/>
    <col min="2560" max="2560" width="7.85546875" style="108" customWidth="1"/>
    <col min="2561" max="2561" width="7.140625" style="108" customWidth="1"/>
    <col min="2562" max="2562" width="14" style="108" customWidth="1"/>
    <col min="2563" max="2563" width="13.5703125" style="108" customWidth="1"/>
    <col min="2564" max="2564" width="12.7109375" style="108" customWidth="1"/>
    <col min="2565" max="2565" width="13.28515625" style="108" customWidth="1"/>
    <col min="2566" max="2813" width="7.28515625" style="108"/>
    <col min="2814" max="2814" width="21.28515625" style="108" customWidth="1"/>
    <col min="2815" max="2815" width="45.85546875" style="108" customWidth="1"/>
    <col min="2816" max="2816" width="7.85546875" style="108" customWidth="1"/>
    <col min="2817" max="2817" width="7.140625" style="108" customWidth="1"/>
    <col min="2818" max="2818" width="14" style="108" customWidth="1"/>
    <col min="2819" max="2819" width="13.5703125" style="108" customWidth="1"/>
    <col min="2820" max="2820" width="12.7109375" style="108" customWidth="1"/>
    <col min="2821" max="2821" width="13.28515625" style="108" customWidth="1"/>
    <col min="2822" max="3069" width="7.28515625" style="108"/>
    <col min="3070" max="3070" width="21.28515625" style="108" customWidth="1"/>
    <col min="3071" max="3071" width="45.85546875" style="108" customWidth="1"/>
    <col min="3072" max="3072" width="7.85546875" style="108" customWidth="1"/>
    <col min="3073" max="3073" width="7.140625" style="108" customWidth="1"/>
    <col min="3074" max="3074" width="14" style="108" customWidth="1"/>
    <col min="3075" max="3075" width="13.5703125" style="108" customWidth="1"/>
    <col min="3076" max="3076" width="12.7109375" style="108" customWidth="1"/>
    <col min="3077" max="3077" width="13.28515625" style="108" customWidth="1"/>
    <col min="3078" max="3325" width="7.28515625" style="108"/>
    <col min="3326" max="3326" width="21.28515625" style="108" customWidth="1"/>
    <col min="3327" max="3327" width="45.85546875" style="108" customWidth="1"/>
    <col min="3328" max="3328" width="7.85546875" style="108" customWidth="1"/>
    <col min="3329" max="3329" width="7.140625" style="108" customWidth="1"/>
    <col min="3330" max="3330" width="14" style="108" customWidth="1"/>
    <col min="3331" max="3331" width="13.5703125" style="108" customWidth="1"/>
    <col min="3332" max="3332" width="12.7109375" style="108" customWidth="1"/>
    <col min="3333" max="3333" width="13.28515625" style="108" customWidth="1"/>
    <col min="3334" max="3581" width="7.28515625" style="108"/>
    <col min="3582" max="3582" width="21.28515625" style="108" customWidth="1"/>
    <col min="3583" max="3583" width="45.85546875" style="108" customWidth="1"/>
    <col min="3584" max="3584" width="7.85546875" style="108" customWidth="1"/>
    <col min="3585" max="3585" width="7.140625" style="108" customWidth="1"/>
    <col min="3586" max="3586" width="14" style="108" customWidth="1"/>
    <col min="3587" max="3587" width="13.5703125" style="108" customWidth="1"/>
    <col min="3588" max="3588" width="12.7109375" style="108" customWidth="1"/>
    <col min="3589" max="3589" width="13.28515625" style="108" customWidth="1"/>
    <col min="3590" max="3837" width="7.28515625" style="108"/>
    <col min="3838" max="3838" width="21.28515625" style="108" customWidth="1"/>
    <col min="3839" max="3839" width="45.85546875" style="108" customWidth="1"/>
    <col min="3840" max="3840" width="7.85546875" style="108" customWidth="1"/>
    <col min="3841" max="3841" width="7.140625" style="108" customWidth="1"/>
    <col min="3842" max="3842" width="14" style="108" customWidth="1"/>
    <col min="3843" max="3843" width="13.5703125" style="108" customWidth="1"/>
    <col min="3844" max="3844" width="12.7109375" style="108" customWidth="1"/>
    <col min="3845" max="3845" width="13.28515625" style="108" customWidth="1"/>
    <col min="3846" max="4093" width="7.28515625" style="108"/>
    <col min="4094" max="4094" width="21.28515625" style="108" customWidth="1"/>
    <col min="4095" max="4095" width="45.85546875" style="108" customWidth="1"/>
    <col min="4096" max="4096" width="7.85546875" style="108" customWidth="1"/>
    <col min="4097" max="4097" width="7.140625" style="108" customWidth="1"/>
    <col min="4098" max="4098" width="14" style="108" customWidth="1"/>
    <col min="4099" max="4099" width="13.5703125" style="108" customWidth="1"/>
    <col min="4100" max="4100" width="12.7109375" style="108" customWidth="1"/>
    <col min="4101" max="4101" width="13.28515625" style="108" customWidth="1"/>
    <col min="4102" max="4349" width="7.28515625" style="108"/>
    <col min="4350" max="4350" width="21.28515625" style="108" customWidth="1"/>
    <col min="4351" max="4351" width="45.85546875" style="108" customWidth="1"/>
    <col min="4352" max="4352" width="7.85546875" style="108" customWidth="1"/>
    <col min="4353" max="4353" width="7.140625" style="108" customWidth="1"/>
    <col min="4354" max="4354" width="14" style="108" customWidth="1"/>
    <col min="4355" max="4355" width="13.5703125" style="108" customWidth="1"/>
    <col min="4356" max="4356" width="12.7109375" style="108" customWidth="1"/>
    <col min="4357" max="4357" width="13.28515625" style="108" customWidth="1"/>
    <col min="4358" max="4605" width="7.28515625" style="108"/>
    <col min="4606" max="4606" width="21.28515625" style="108" customWidth="1"/>
    <col min="4607" max="4607" width="45.85546875" style="108" customWidth="1"/>
    <col min="4608" max="4608" width="7.85546875" style="108" customWidth="1"/>
    <col min="4609" max="4609" width="7.140625" style="108" customWidth="1"/>
    <col min="4610" max="4610" width="14" style="108" customWidth="1"/>
    <col min="4611" max="4611" width="13.5703125" style="108" customWidth="1"/>
    <col min="4612" max="4612" width="12.7109375" style="108" customWidth="1"/>
    <col min="4613" max="4613" width="13.28515625" style="108" customWidth="1"/>
    <col min="4614" max="4861" width="7.28515625" style="108"/>
    <col min="4862" max="4862" width="21.28515625" style="108" customWidth="1"/>
    <col min="4863" max="4863" width="45.85546875" style="108" customWidth="1"/>
    <col min="4864" max="4864" width="7.85546875" style="108" customWidth="1"/>
    <col min="4865" max="4865" width="7.140625" style="108" customWidth="1"/>
    <col min="4866" max="4866" width="14" style="108" customWidth="1"/>
    <col min="4867" max="4867" width="13.5703125" style="108" customWidth="1"/>
    <col min="4868" max="4868" width="12.7109375" style="108" customWidth="1"/>
    <col min="4869" max="4869" width="13.28515625" style="108" customWidth="1"/>
    <col min="4870" max="5117" width="7.28515625" style="108"/>
    <col min="5118" max="5118" width="21.28515625" style="108" customWidth="1"/>
    <col min="5119" max="5119" width="45.85546875" style="108" customWidth="1"/>
    <col min="5120" max="5120" width="7.85546875" style="108" customWidth="1"/>
    <col min="5121" max="5121" width="7.140625" style="108" customWidth="1"/>
    <col min="5122" max="5122" width="14" style="108" customWidth="1"/>
    <col min="5123" max="5123" width="13.5703125" style="108" customWidth="1"/>
    <col min="5124" max="5124" width="12.7109375" style="108" customWidth="1"/>
    <col min="5125" max="5125" width="13.28515625" style="108" customWidth="1"/>
    <col min="5126" max="5373" width="7.28515625" style="108"/>
    <col min="5374" max="5374" width="21.28515625" style="108" customWidth="1"/>
    <col min="5375" max="5375" width="45.85546875" style="108" customWidth="1"/>
    <col min="5376" max="5376" width="7.85546875" style="108" customWidth="1"/>
    <col min="5377" max="5377" width="7.140625" style="108" customWidth="1"/>
    <col min="5378" max="5378" width="14" style="108" customWidth="1"/>
    <col min="5379" max="5379" width="13.5703125" style="108" customWidth="1"/>
    <col min="5380" max="5380" width="12.7109375" style="108" customWidth="1"/>
    <col min="5381" max="5381" width="13.28515625" style="108" customWidth="1"/>
    <col min="5382" max="5629" width="7.28515625" style="108"/>
    <col min="5630" max="5630" width="21.28515625" style="108" customWidth="1"/>
    <col min="5631" max="5631" width="45.85546875" style="108" customWidth="1"/>
    <col min="5632" max="5632" width="7.85546875" style="108" customWidth="1"/>
    <col min="5633" max="5633" width="7.140625" style="108" customWidth="1"/>
    <col min="5634" max="5634" width="14" style="108" customWidth="1"/>
    <col min="5635" max="5635" width="13.5703125" style="108" customWidth="1"/>
    <col min="5636" max="5636" width="12.7109375" style="108" customWidth="1"/>
    <col min="5637" max="5637" width="13.28515625" style="108" customWidth="1"/>
    <col min="5638" max="5885" width="7.28515625" style="108"/>
    <col min="5886" max="5886" width="21.28515625" style="108" customWidth="1"/>
    <col min="5887" max="5887" width="45.85546875" style="108" customWidth="1"/>
    <col min="5888" max="5888" width="7.85546875" style="108" customWidth="1"/>
    <col min="5889" max="5889" width="7.140625" style="108" customWidth="1"/>
    <col min="5890" max="5890" width="14" style="108" customWidth="1"/>
    <col min="5891" max="5891" width="13.5703125" style="108" customWidth="1"/>
    <col min="5892" max="5892" width="12.7109375" style="108" customWidth="1"/>
    <col min="5893" max="5893" width="13.28515625" style="108" customWidth="1"/>
    <col min="5894" max="6141" width="7.28515625" style="108"/>
    <col min="6142" max="6142" width="21.28515625" style="108" customWidth="1"/>
    <col min="6143" max="6143" width="45.85546875" style="108" customWidth="1"/>
    <col min="6144" max="6144" width="7.85546875" style="108" customWidth="1"/>
    <col min="6145" max="6145" width="7.140625" style="108" customWidth="1"/>
    <col min="6146" max="6146" width="14" style="108" customWidth="1"/>
    <col min="6147" max="6147" width="13.5703125" style="108" customWidth="1"/>
    <col min="6148" max="6148" width="12.7109375" style="108" customWidth="1"/>
    <col min="6149" max="6149" width="13.28515625" style="108" customWidth="1"/>
    <col min="6150" max="6397" width="7.28515625" style="108"/>
    <col min="6398" max="6398" width="21.28515625" style="108" customWidth="1"/>
    <col min="6399" max="6399" width="45.85546875" style="108" customWidth="1"/>
    <col min="6400" max="6400" width="7.85546875" style="108" customWidth="1"/>
    <col min="6401" max="6401" width="7.140625" style="108" customWidth="1"/>
    <col min="6402" max="6402" width="14" style="108" customWidth="1"/>
    <col min="6403" max="6403" width="13.5703125" style="108" customWidth="1"/>
    <col min="6404" max="6404" width="12.7109375" style="108" customWidth="1"/>
    <col min="6405" max="6405" width="13.28515625" style="108" customWidth="1"/>
    <col min="6406" max="6653" width="7.28515625" style="108"/>
    <col min="6654" max="6654" width="21.28515625" style="108" customWidth="1"/>
    <col min="6655" max="6655" width="45.85546875" style="108" customWidth="1"/>
    <col min="6656" max="6656" width="7.85546875" style="108" customWidth="1"/>
    <col min="6657" max="6657" width="7.140625" style="108" customWidth="1"/>
    <col min="6658" max="6658" width="14" style="108" customWidth="1"/>
    <col min="6659" max="6659" width="13.5703125" style="108" customWidth="1"/>
    <col min="6660" max="6660" width="12.7109375" style="108" customWidth="1"/>
    <col min="6661" max="6661" width="13.28515625" style="108" customWidth="1"/>
    <col min="6662" max="6909" width="7.28515625" style="108"/>
    <col min="6910" max="6910" width="21.28515625" style="108" customWidth="1"/>
    <col min="6911" max="6911" width="45.85546875" style="108" customWidth="1"/>
    <col min="6912" max="6912" width="7.85546875" style="108" customWidth="1"/>
    <col min="6913" max="6913" width="7.140625" style="108" customWidth="1"/>
    <col min="6914" max="6914" width="14" style="108" customWidth="1"/>
    <col min="6915" max="6915" width="13.5703125" style="108" customWidth="1"/>
    <col min="6916" max="6916" width="12.7109375" style="108" customWidth="1"/>
    <col min="6917" max="6917" width="13.28515625" style="108" customWidth="1"/>
    <col min="6918" max="7165" width="7.28515625" style="108"/>
    <col min="7166" max="7166" width="21.28515625" style="108" customWidth="1"/>
    <col min="7167" max="7167" width="45.85546875" style="108" customWidth="1"/>
    <col min="7168" max="7168" width="7.85546875" style="108" customWidth="1"/>
    <col min="7169" max="7169" width="7.140625" style="108" customWidth="1"/>
    <col min="7170" max="7170" width="14" style="108" customWidth="1"/>
    <col min="7171" max="7171" width="13.5703125" style="108" customWidth="1"/>
    <col min="7172" max="7172" width="12.7109375" style="108" customWidth="1"/>
    <col min="7173" max="7173" width="13.28515625" style="108" customWidth="1"/>
    <col min="7174" max="7421" width="7.28515625" style="108"/>
    <col min="7422" max="7422" width="21.28515625" style="108" customWidth="1"/>
    <col min="7423" max="7423" width="45.85546875" style="108" customWidth="1"/>
    <col min="7424" max="7424" width="7.85546875" style="108" customWidth="1"/>
    <col min="7425" max="7425" width="7.140625" style="108" customWidth="1"/>
    <col min="7426" max="7426" width="14" style="108" customWidth="1"/>
    <col min="7427" max="7427" width="13.5703125" style="108" customWidth="1"/>
    <col min="7428" max="7428" width="12.7109375" style="108" customWidth="1"/>
    <col min="7429" max="7429" width="13.28515625" style="108" customWidth="1"/>
    <col min="7430" max="7677" width="7.28515625" style="108"/>
    <col min="7678" max="7678" width="21.28515625" style="108" customWidth="1"/>
    <col min="7679" max="7679" width="45.85546875" style="108" customWidth="1"/>
    <col min="7680" max="7680" width="7.85546875" style="108" customWidth="1"/>
    <col min="7681" max="7681" width="7.140625" style="108" customWidth="1"/>
    <col min="7682" max="7682" width="14" style="108" customWidth="1"/>
    <col min="7683" max="7683" width="13.5703125" style="108" customWidth="1"/>
    <col min="7684" max="7684" width="12.7109375" style="108" customWidth="1"/>
    <col min="7685" max="7685" width="13.28515625" style="108" customWidth="1"/>
    <col min="7686" max="7933" width="7.28515625" style="108"/>
    <col min="7934" max="7934" width="21.28515625" style="108" customWidth="1"/>
    <col min="7935" max="7935" width="45.85546875" style="108" customWidth="1"/>
    <col min="7936" max="7936" width="7.85546875" style="108" customWidth="1"/>
    <col min="7937" max="7937" width="7.140625" style="108" customWidth="1"/>
    <col min="7938" max="7938" width="14" style="108" customWidth="1"/>
    <col min="7939" max="7939" width="13.5703125" style="108" customWidth="1"/>
    <col min="7940" max="7940" width="12.7109375" style="108" customWidth="1"/>
    <col min="7941" max="7941" width="13.28515625" style="108" customWidth="1"/>
    <col min="7942" max="8189" width="7.28515625" style="108"/>
    <col min="8190" max="8190" width="21.28515625" style="108" customWidth="1"/>
    <col min="8191" max="8191" width="45.85546875" style="108" customWidth="1"/>
    <col min="8192" max="8192" width="7.85546875" style="108" customWidth="1"/>
    <col min="8193" max="8193" width="7.140625" style="108" customWidth="1"/>
    <col min="8194" max="8194" width="14" style="108" customWidth="1"/>
    <col min="8195" max="8195" width="13.5703125" style="108" customWidth="1"/>
    <col min="8196" max="8196" width="12.7109375" style="108" customWidth="1"/>
    <col min="8197" max="8197" width="13.28515625" style="108" customWidth="1"/>
    <col min="8198" max="8445" width="7.28515625" style="108"/>
    <col min="8446" max="8446" width="21.28515625" style="108" customWidth="1"/>
    <col min="8447" max="8447" width="45.85546875" style="108" customWidth="1"/>
    <col min="8448" max="8448" width="7.85546875" style="108" customWidth="1"/>
    <col min="8449" max="8449" width="7.140625" style="108" customWidth="1"/>
    <col min="8450" max="8450" width="14" style="108" customWidth="1"/>
    <col min="8451" max="8451" width="13.5703125" style="108" customWidth="1"/>
    <col min="8452" max="8452" width="12.7109375" style="108" customWidth="1"/>
    <col min="8453" max="8453" width="13.28515625" style="108" customWidth="1"/>
    <col min="8454" max="8701" width="7.28515625" style="108"/>
    <col min="8702" max="8702" width="21.28515625" style="108" customWidth="1"/>
    <col min="8703" max="8703" width="45.85546875" style="108" customWidth="1"/>
    <col min="8704" max="8704" width="7.85546875" style="108" customWidth="1"/>
    <col min="8705" max="8705" width="7.140625" style="108" customWidth="1"/>
    <col min="8706" max="8706" width="14" style="108" customWidth="1"/>
    <col min="8707" max="8707" width="13.5703125" style="108" customWidth="1"/>
    <col min="8708" max="8708" width="12.7109375" style="108" customWidth="1"/>
    <col min="8709" max="8709" width="13.28515625" style="108" customWidth="1"/>
    <col min="8710" max="8957" width="7.28515625" style="108"/>
    <col min="8958" max="8958" width="21.28515625" style="108" customWidth="1"/>
    <col min="8959" max="8959" width="45.85546875" style="108" customWidth="1"/>
    <col min="8960" max="8960" width="7.85546875" style="108" customWidth="1"/>
    <col min="8961" max="8961" width="7.140625" style="108" customWidth="1"/>
    <col min="8962" max="8962" width="14" style="108" customWidth="1"/>
    <col min="8963" max="8963" width="13.5703125" style="108" customWidth="1"/>
    <col min="8964" max="8964" width="12.7109375" style="108" customWidth="1"/>
    <col min="8965" max="8965" width="13.28515625" style="108" customWidth="1"/>
    <col min="8966" max="9213" width="7.28515625" style="108"/>
    <col min="9214" max="9214" width="21.28515625" style="108" customWidth="1"/>
    <col min="9215" max="9215" width="45.85546875" style="108" customWidth="1"/>
    <col min="9216" max="9216" width="7.85546875" style="108" customWidth="1"/>
    <col min="9217" max="9217" width="7.140625" style="108" customWidth="1"/>
    <col min="9218" max="9218" width="14" style="108" customWidth="1"/>
    <col min="9219" max="9219" width="13.5703125" style="108" customWidth="1"/>
    <col min="9220" max="9220" width="12.7109375" style="108" customWidth="1"/>
    <col min="9221" max="9221" width="13.28515625" style="108" customWidth="1"/>
    <col min="9222" max="9469" width="7.28515625" style="108"/>
    <col min="9470" max="9470" width="21.28515625" style="108" customWidth="1"/>
    <col min="9471" max="9471" width="45.85546875" style="108" customWidth="1"/>
    <col min="9472" max="9472" width="7.85546875" style="108" customWidth="1"/>
    <col min="9473" max="9473" width="7.140625" style="108" customWidth="1"/>
    <col min="9474" max="9474" width="14" style="108" customWidth="1"/>
    <col min="9475" max="9475" width="13.5703125" style="108" customWidth="1"/>
    <col min="9476" max="9476" width="12.7109375" style="108" customWidth="1"/>
    <col min="9477" max="9477" width="13.28515625" style="108" customWidth="1"/>
    <col min="9478" max="9725" width="7.28515625" style="108"/>
    <col min="9726" max="9726" width="21.28515625" style="108" customWidth="1"/>
    <col min="9727" max="9727" width="45.85546875" style="108" customWidth="1"/>
    <col min="9728" max="9728" width="7.85546875" style="108" customWidth="1"/>
    <col min="9729" max="9729" width="7.140625" style="108" customWidth="1"/>
    <col min="9730" max="9730" width="14" style="108" customWidth="1"/>
    <col min="9731" max="9731" width="13.5703125" style="108" customWidth="1"/>
    <col min="9732" max="9732" width="12.7109375" style="108" customWidth="1"/>
    <col min="9733" max="9733" width="13.28515625" style="108" customWidth="1"/>
    <col min="9734" max="9981" width="7.28515625" style="108"/>
    <col min="9982" max="9982" width="21.28515625" style="108" customWidth="1"/>
    <col min="9983" max="9983" width="45.85546875" style="108" customWidth="1"/>
    <col min="9984" max="9984" width="7.85546875" style="108" customWidth="1"/>
    <col min="9985" max="9985" width="7.140625" style="108" customWidth="1"/>
    <col min="9986" max="9986" width="14" style="108" customWidth="1"/>
    <col min="9987" max="9987" width="13.5703125" style="108" customWidth="1"/>
    <col min="9988" max="9988" width="12.7109375" style="108" customWidth="1"/>
    <col min="9989" max="9989" width="13.28515625" style="108" customWidth="1"/>
    <col min="9990" max="10237" width="7.28515625" style="108"/>
    <col min="10238" max="10238" width="21.28515625" style="108" customWidth="1"/>
    <col min="10239" max="10239" width="45.85546875" style="108" customWidth="1"/>
    <col min="10240" max="10240" width="7.85546875" style="108" customWidth="1"/>
    <col min="10241" max="10241" width="7.140625" style="108" customWidth="1"/>
    <col min="10242" max="10242" width="14" style="108" customWidth="1"/>
    <col min="10243" max="10243" width="13.5703125" style="108" customWidth="1"/>
    <col min="10244" max="10244" width="12.7109375" style="108" customWidth="1"/>
    <col min="10245" max="10245" width="13.28515625" style="108" customWidth="1"/>
    <col min="10246" max="10493" width="7.28515625" style="108"/>
    <col min="10494" max="10494" width="21.28515625" style="108" customWidth="1"/>
    <col min="10495" max="10495" width="45.85546875" style="108" customWidth="1"/>
    <col min="10496" max="10496" width="7.85546875" style="108" customWidth="1"/>
    <col min="10497" max="10497" width="7.140625" style="108" customWidth="1"/>
    <col min="10498" max="10498" width="14" style="108" customWidth="1"/>
    <col min="10499" max="10499" width="13.5703125" style="108" customWidth="1"/>
    <col min="10500" max="10500" width="12.7109375" style="108" customWidth="1"/>
    <col min="10501" max="10501" width="13.28515625" style="108" customWidth="1"/>
    <col min="10502" max="10749" width="7.28515625" style="108"/>
    <col min="10750" max="10750" width="21.28515625" style="108" customWidth="1"/>
    <col min="10751" max="10751" width="45.85546875" style="108" customWidth="1"/>
    <col min="10752" max="10752" width="7.85546875" style="108" customWidth="1"/>
    <col min="10753" max="10753" width="7.140625" style="108" customWidth="1"/>
    <col min="10754" max="10754" width="14" style="108" customWidth="1"/>
    <col min="10755" max="10755" width="13.5703125" style="108" customWidth="1"/>
    <col min="10756" max="10756" width="12.7109375" style="108" customWidth="1"/>
    <col min="10757" max="10757" width="13.28515625" style="108" customWidth="1"/>
    <col min="10758" max="11005" width="7.28515625" style="108"/>
    <col min="11006" max="11006" width="21.28515625" style="108" customWidth="1"/>
    <col min="11007" max="11007" width="45.85546875" style="108" customWidth="1"/>
    <col min="11008" max="11008" width="7.85546875" style="108" customWidth="1"/>
    <col min="11009" max="11009" width="7.140625" style="108" customWidth="1"/>
    <col min="11010" max="11010" width="14" style="108" customWidth="1"/>
    <col min="11011" max="11011" width="13.5703125" style="108" customWidth="1"/>
    <col min="11012" max="11012" width="12.7109375" style="108" customWidth="1"/>
    <col min="11013" max="11013" width="13.28515625" style="108" customWidth="1"/>
    <col min="11014" max="11261" width="7.28515625" style="108"/>
    <col min="11262" max="11262" width="21.28515625" style="108" customWidth="1"/>
    <col min="11263" max="11263" width="45.85546875" style="108" customWidth="1"/>
    <col min="11264" max="11264" width="7.85546875" style="108" customWidth="1"/>
    <col min="11265" max="11265" width="7.140625" style="108" customWidth="1"/>
    <col min="11266" max="11266" width="14" style="108" customWidth="1"/>
    <col min="11267" max="11267" width="13.5703125" style="108" customWidth="1"/>
    <col min="11268" max="11268" width="12.7109375" style="108" customWidth="1"/>
    <col min="11269" max="11269" width="13.28515625" style="108" customWidth="1"/>
    <col min="11270" max="11517" width="7.28515625" style="108"/>
    <col min="11518" max="11518" width="21.28515625" style="108" customWidth="1"/>
    <col min="11519" max="11519" width="45.85546875" style="108" customWidth="1"/>
    <col min="11520" max="11520" width="7.85546875" style="108" customWidth="1"/>
    <col min="11521" max="11521" width="7.140625" style="108" customWidth="1"/>
    <col min="11522" max="11522" width="14" style="108" customWidth="1"/>
    <col min="11523" max="11523" width="13.5703125" style="108" customWidth="1"/>
    <col min="11524" max="11524" width="12.7109375" style="108" customWidth="1"/>
    <col min="11525" max="11525" width="13.28515625" style="108" customWidth="1"/>
    <col min="11526" max="11773" width="7.28515625" style="108"/>
    <col min="11774" max="11774" width="21.28515625" style="108" customWidth="1"/>
    <col min="11775" max="11775" width="45.85546875" style="108" customWidth="1"/>
    <col min="11776" max="11776" width="7.85546875" style="108" customWidth="1"/>
    <col min="11777" max="11777" width="7.140625" style="108" customWidth="1"/>
    <col min="11778" max="11778" width="14" style="108" customWidth="1"/>
    <col min="11779" max="11779" width="13.5703125" style="108" customWidth="1"/>
    <col min="11780" max="11780" width="12.7109375" style="108" customWidth="1"/>
    <col min="11781" max="11781" width="13.28515625" style="108" customWidth="1"/>
    <col min="11782" max="12029" width="7.28515625" style="108"/>
    <col min="12030" max="12030" width="21.28515625" style="108" customWidth="1"/>
    <col min="12031" max="12031" width="45.85546875" style="108" customWidth="1"/>
    <col min="12032" max="12032" width="7.85546875" style="108" customWidth="1"/>
    <col min="12033" max="12033" width="7.140625" style="108" customWidth="1"/>
    <col min="12034" max="12034" width="14" style="108" customWidth="1"/>
    <col min="12035" max="12035" width="13.5703125" style="108" customWidth="1"/>
    <col min="12036" max="12036" width="12.7109375" style="108" customWidth="1"/>
    <col min="12037" max="12037" width="13.28515625" style="108" customWidth="1"/>
    <col min="12038" max="12285" width="7.28515625" style="108"/>
    <col min="12286" max="12286" width="21.28515625" style="108" customWidth="1"/>
    <col min="12287" max="12287" width="45.85546875" style="108" customWidth="1"/>
    <col min="12288" max="12288" width="7.85546875" style="108" customWidth="1"/>
    <col min="12289" max="12289" width="7.140625" style="108" customWidth="1"/>
    <col min="12290" max="12290" width="14" style="108" customWidth="1"/>
    <col min="12291" max="12291" width="13.5703125" style="108" customWidth="1"/>
    <col min="12292" max="12292" width="12.7109375" style="108" customWidth="1"/>
    <col min="12293" max="12293" width="13.28515625" style="108" customWidth="1"/>
    <col min="12294" max="12541" width="7.28515625" style="108"/>
    <col min="12542" max="12542" width="21.28515625" style="108" customWidth="1"/>
    <col min="12543" max="12543" width="45.85546875" style="108" customWidth="1"/>
    <col min="12544" max="12544" width="7.85546875" style="108" customWidth="1"/>
    <col min="12545" max="12545" width="7.140625" style="108" customWidth="1"/>
    <col min="12546" max="12546" width="14" style="108" customWidth="1"/>
    <col min="12547" max="12547" width="13.5703125" style="108" customWidth="1"/>
    <col min="12548" max="12548" width="12.7109375" style="108" customWidth="1"/>
    <col min="12549" max="12549" width="13.28515625" style="108" customWidth="1"/>
    <col min="12550" max="12797" width="7.28515625" style="108"/>
    <col min="12798" max="12798" width="21.28515625" style="108" customWidth="1"/>
    <col min="12799" max="12799" width="45.85546875" style="108" customWidth="1"/>
    <col min="12800" max="12800" width="7.85546875" style="108" customWidth="1"/>
    <col min="12801" max="12801" width="7.140625" style="108" customWidth="1"/>
    <col min="12802" max="12802" width="14" style="108" customWidth="1"/>
    <col min="12803" max="12803" width="13.5703125" style="108" customWidth="1"/>
    <col min="12804" max="12804" width="12.7109375" style="108" customWidth="1"/>
    <col min="12805" max="12805" width="13.28515625" style="108" customWidth="1"/>
    <col min="12806" max="13053" width="7.28515625" style="108"/>
    <col min="13054" max="13054" width="21.28515625" style="108" customWidth="1"/>
    <col min="13055" max="13055" width="45.85546875" style="108" customWidth="1"/>
    <col min="13056" max="13056" width="7.85546875" style="108" customWidth="1"/>
    <col min="13057" max="13057" width="7.140625" style="108" customWidth="1"/>
    <col min="13058" max="13058" width="14" style="108" customWidth="1"/>
    <col min="13059" max="13059" width="13.5703125" style="108" customWidth="1"/>
    <col min="13060" max="13060" width="12.7109375" style="108" customWidth="1"/>
    <col min="13061" max="13061" width="13.28515625" style="108" customWidth="1"/>
    <col min="13062" max="13309" width="7.28515625" style="108"/>
    <col min="13310" max="13310" width="21.28515625" style="108" customWidth="1"/>
    <col min="13311" max="13311" width="45.85546875" style="108" customWidth="1"/>
    <col min="13312" max="13312" width="7.85546875" style="108" customWidth="1"/>
    <col min="13313" max="13313" width="7.140625" style="108" customWidth="1"/>
    <col min="13314" max="13314" width="14" style="108" customWidth="1"/>
    <col min="13315" max="13315" width="13.5703125" style="108" customWidth="1"/>
    <col min="13316" max="13316" width="12.7109375" style="108" customWidth="1"/>
    <col min="13317" max="13317" width="13.28515625" style="108" customWidth="1"/>
    <col min="13318" max="13565" width="7.28515625" style="108"/>
    <col min="13566" max="13566" width="21.28515625" style="108" customWidth="1"/>
    <col min="13567" max="13567" width="45.85546875" style="108" customWidth="1"/>
    <col min="13568" max="13568" width="7.85546875" style="108" customWidth="1"/>
    <col min="13569" max="13569" width="7.140625" style="108" customWidth="1"/>
    <col min="13570" max="13570" width="14" style="108" customWidth="1"/>
    <col min="13571" max="13571" width="13.5703125" style="108" customWidth="1"/>
    <col min="13572" max="13572" width="12.7109375" style="108" customWidth="1"/>
    <col min="13573" max="13573" width="13.28515625" style="108" customWidth="1"/>
    <col min="13574" max="13821" width="7.28515625" style="108"/>
    <col min="13822" max="13822" width="21.28515625" style="108" customWidth="1"/>
    <col min="13823" max="13823" width="45.85546875" style="108" customWidth="1"/>
    <col min="13824" max="13824" width="7.85546875" style="108" customWidth="1"/>
    <col min="13825" max="13825" width="7.140625" style="108" customWidth="1"/>
    <col min="13826" max="13826" width="14" style="108" customWidth="1"/>
    <col min="13827" max="13827" width="13.5703125" style="108" customWidth="1"/>
    <col min="13828" max="13828" width="12.7109375" style="108" customWidth="1"/>
    <col min="13829" max="13829" width="13.28515625" style="108" customWidth="1"/>
    <col min="13830" max="14077" width="7.28515625" style="108"/>
    <col min="14078" max="14078" width="21.28515625" style="108" customWidth="1"/>
    <col min="14079" max="14079" width="45.85546875" style="108" customWidth="1"/>
    <col min="14080" max="14080" width="7.85546875" style="108" customWidth="1"/>
    <col min="14081" max="14081" width="7.140625" style="108" customWidth="1"/>
    <col min="14082" max="14082" width="14" style="108" customWidth="1"/>
    <col min="14083" max="14083" width="13.5703125" style="108" customWidth="1"/>
    <col min="14084" max="14084" width="12.7109375" style="108" customWidth="1"/>
    <col min="14085" max="14085" width="13.28515625" style="108" customWidth="1"/>
    <col min="14086" max="14333" width="7.28515625" style="108"/>
    <col min="14334" max="14334" width="21.28515625" style="108" customWidth="1"/>
    <col min="14335" max="14335" width="45.85546875" style="108" customWidth="1"/>
    <col min="14336" max="14336" width="7.85546875" style="108" customWidth="1"/>
    <col min="14337" max="14337" width="7.140625" style="108" customWidth="1"/>
    <col min="14338" max="14338" width="14" style="108" customWidth="1"/>
    <col min="14339" max="14339" width="13.5703125" style="108" customWidth="1"/>
    <col min="14340" max="14340" width="12.7109375" style="108" customWidth="1"/>
    <col min="14341" max="14341" width="13.28515625" style="108" customWidth="1"/>
    <col min="14342" max="14589" width="7.28515625" style="108"/>
    <col min="14590" max="14590" width="21.28515625" style="108" customWidth="1"/>
    <col min="14591" max="14591" width="45.85546875" style="108" customWidth="1"/>
    <col min="14592" max="14592" width="7.85546875" style="108" customWidth="1"/>
    <col min="14593" max="14593" width="7.140625" style="108" customWidth="1"/>
    <col min="14594" max="14594" width="14" style="108" customWidth="1"/>
    <col min="14595" max="14595" width="13.5703125" style="108" customWidth="1"/>
    <col min="14596" max="14596" width="12.7109375" style="108" customWidth="1"/>
    <col min="14597" max="14597" width="13.28515625" style="108" customWidth="1"/>
    <col min="14598" max="14845" width="7.28515625" style="108"/>
    <col min="14846" max="14846" width="21.28515625" style="108" customWidth="1"/>
    <col min="14847" max="14847" width="45.85546875" style="108" customWidth="1"/>
    <col min="14848" max="14848" width="7.85546875" style="108" customWidth="1"/>
    <col min="14849" max="14849" width="7.140625" style="108" customWidth="1"/>
    <col min="14850" max="14850" width="14" style="108" customWidth="1"/>
    <col min="14851" max="14851" width="13.5703125" style="108" customWidth="1"/>
    <col min="14852" max="14852" width="12.7109375" style="108" customWidth="1"/>
    <col min="14853" max="14853" width="13.28515625" style="108" customWidth="1"/>
    <col min="14854" max="15101" width="7.28515625" style="108"/>
    <col min="15102" max="15102" width="21.28515625" style="108" customWidth="1"/>
    <col min="15103" max="15103" width="45.85546875" style="108" customWidth="1"/>
    <col min="15104" max="15104" width="7.85546875" style="108" customWidth="1"/>
    <col min="15105" max="15105" width="7.140625" style="108" customWidth="1"/>
    <col min="15106" max="15106" width="14" style="108" customWidth="1"/>
    <col min="15107" max="15107" width="13.5703125" style="108" customWidth="1"/>
    <col min="15108" max="15108" width="12.7109375" style="108" customWidth="1"/>
    <col min="15109" max="15109" width="13.28515625" style="108" customWidth="1"/>
    <col min="15110" max="15357" width="7.28515625" style="108"/>
    <col min="15358" max="15358" width="21.28515625" style="108" customWidth="1"/>
    <col min="15359" max="15359" width="45.85546875" style="108" customWidth="1"/>
    <col min="15360" max="15360" width="7.85546875" style="108" customWidth="1"/>
    <col min="15361" max="15361" width="7.140625" style="108" customWidth="1"/>
    <col min="15362" max="15362" width="14" style="108" customWidth="1"/>
    <col min="15363" max="15363" width="13.5703125" style="108" customWidth="1"/>
    <col min="15364" max="15364" width="12.7109375" style="108" customWidth="1"/>
    <col min="15365" max="15365" width="13.28515625" style="108" customWidth="1"/>
    <col min="15366" max="15613" width="7.28515625" style="108"/>
    <col min="15614" max="15614" width="21.28515625" style="108" customWidth="1"/>
    <col min="15615" max="15615" width="45.85546875" style="108" customWidth="1"/>
    <col min="15616" max="15616" width="7.85546875" style="108" customWidth="1"/>
    <col min="15617" max="15617" width="7.140625" style="108" customWidth="1"/>
    <col min="15618" max="15618" width="14" style="108" customWidth="1"/>
    <col min="15619" max="15619" width="13.5703125" style="108" customWidth="1"/>
    <col min="15620" max="15620" width="12.7109375" style="108" customWidth="1"/>
    <col min="15621" max="15621" width="13.28515625" style="108" customWidth="1"/>
    <col min="15622" max="15869" width="7.28515625" style="108"/>
    <col min="15870" max="15870" width="21.28515625" style="108" customWidth="1"/>
    <col min="15871" max="15871" width="45.85546875" style="108" customWidth="1"/>
    <col min="15872" max="15872" width="7.85546875" style="108" customWidth="1"/>
    <col min="15873" max="15873" width="7.140625" style="108" customWidth="1"/>
    <col min="15874" max="15874" width="14" style="108" customWidth="1"/>
    <col min="15875" max="15875" width="13.5703125" style="108" customWidth="1"/>
    <col min="15876" max="15876" width="12.7109375" style="108" customWidth="1"/>
    <col min="15877" max="15877" width="13.28515625" style="108" customWidth="1"/>
    <col min="15878" max="16125" width="7.28515625" style="108"/>
    <col min="16126" max="16126" width="21.28515625" style="108" customWidth="1"/>
    <col min="16127" max="16127" width="45.85546875" style="108" customWidth="1"/>
    <col min="16128" max="16128" width="7.85546875" style="108" customWidth="1"/>
    <col min="16129" max="16129" width="7.140625" style="108" customWidth="1"/>
    <col min="16130" max="16130" width="14" style="108" customWidth="1"/>
    <col min="16131" max="16131" width="13.5703125" style="108" customWidth="1"/>
    <col min="16132" max="16132" width="12.7109375" style="108" customWidth="1"/>
    <col min="16133" max="16133" width="13.28515625" style="108" customWidth="1"/>
    <col min="16134" max="16384" width="7.28515625" style="108"/>
  </cols>
  <sheetData>
    <row r="1" spans="1:9" s="109" customFormat="1" ht="15.75" thickBot="1" x14ac:dyDescent="0.25">
      <c r="A1" s="649" t="s">
        <v>1026</v>
      </c>
      <c r="B1" s="534"/>
      <c r="C1" s="534" t="s">
        <v>1053</v>
      </c>
      <c r="D1" s="534"/>
      <c r="E1" s="534"/>
      <c r="F1" s="534"/>
      <c r="G1" s="534"/>
      <c r="H1" s="535"/>
    </row>
    <row r="2" spans="1:9" s="109" customFormat="1" ht="14.25" x14ac:dyDescent="0.2">
      <c r="A2" s="729" t="s">
        <v>636</v>
      </c>
      <c r="B2" s="730"/>
      <c r="C2" s="110"/>
      <c r="D2" s="111"/>
      <c r="E2" s="735" t="s">
        <v>228</v>
      </c>
      <c r="F2" s="736"/>
      <c r="G2" s="737" t="s">
        <v>578</v>
      </c>
      <c r="H2" s="736"/>
      <c r="I2" s="112"/>
    </row>
    <row r="3" spans="1:9" s="109" customFormat="1" ht="14.25" x14ac:dyDescent="0.2">
      <c r="A3" s="731"/>
      <c r="B3" s="732"/>
      <c r="C3" s="738" t="s">
        <v>637</v>
      </c>
      <c r="D3" s="741" t="s">
        <v>638</v>
      </c>
      <c r="E3" s="743" t="s">
        <v>639</v>
      </c>
      <c r="F3" s="746" t="s">
        <v>640</v>
      </c>
      <c r="G3" s="749" t="s">
        <v>639</v>
      </c>
      <c r="H3" s="746" t="s">
        <v>640</v>
      </c>
      <c r="I3" s="112"/>
    </row>
    <row r="4" spans="1:9" s="109" customFormat="1" ht="14.25" x14ac:dyDescent="0.2">
      <c r="A4" s="731"/>
      <c r="B4" s="732"/>
      <c r="C4" s="739"/>
      <c r="D4" s="741"/>
      <c r="E4" s="744"/>
      <c r="F4" s="747"/>
      <c r="G4" s="750"/>
      <c r="H4" s="747"/>
      <c r="I4" s="112"/>
    </row>
    <row r="5" spans="1:9" s="109" customFormat="1" ht="14.25" x14ac:dyDescent="0.2">
      <c r="A5" s="731"/>
      <c r="B5" s="732"/>
      <c r="C5" s="739"/>
      <c r="D5" s="741"/>
      <c r="E5" s="744"/>
      <c r="F5" s="747"/>
      <c r="G5" s="750"/>
      <c r="H5" s="747"/>
      <c r="I5" s="112"/>
    </row>
    <row r="6" spans="1:9" s="109" customFormat="1" ht="15" thickBot="1" x14ac:dyDescent="0.25">
      <c r="A6" s="733"/>
      <c r="B6" s="734"/>
      <c r="C6" s="740"/>
      <c r="D6" s="742"/>
      <c r="E6" s="745"/>
      <c r="F6" s="748"/>
      <c r="G6" s="751"/>
      <c r="H6" s="748"/>
      <c r="I6" s="112"/>
    </row>
    <row r="7" spans="1:9" s="109" customFormat="1" ht="15.75" thickBot="1" x14ac:dyDescent="0.25">
      <c r="A7" s="726"/>
      <c r="B7" s="727"/>
      <c r="C7" s="177"/>
      <c r="D7" s="177"/>
      <c r="E7" s="544"/>
      <c r="F7" s="113"/>
      <c r="G7" s="113"/>
      <c r="H7" s="114"/>
      <c r="I7" s="112"/>
    </row>
    <row r="8" spans="1:9" s="109" customFormat="1" ht="15.75" thickBot="1" x14ac:dyDescent="0.25">
      <c r="A8" s="726"/>
      <c r="B8" s="727"/>
      <c r="C8" s="177"/>
      <c r="D8" s="177"/>
      <c r="E8" s="544"/>
      <c r="F8" s="113"/>
      <c r="G8" s="113"/>
      <c r="H8" s="114"/>
      <c r="I8" s="115"/>
    </row>
    <row r="9" spans="1:9" s="109" customFormat="1" ht="14.25" x14ac:dyDescent="0.2">
      <c r="A9" s="695" t="s">
        <v>641</v>
      </c>
      <c r="B9" s="728"/>
      <c r="C9" s="116">
        <v>88</v>
      </c>
      <c r="D9" s="117" t="s">
        <v>642</v>
      </c>
      <c r="E9" s="505">
        <v>0</v>
      </c>
      <c r="F9" s="118">
        <f>C9*E9</f>
        <v>0</v>
      </c>
      <c r="G9" s="505">
        <v>0</v>
      </c>
      <c r="H9" s="118">
        <f>C9*G9</f>
        <v>0</v>
      </c>
      <c r="I9" s="115"/>
    </row>
    <row r="10" spans="1:9" s="109" customFormat="1" ht="14.25" x14ac:dyDescent="0.2">
      <c r="A10" s="716" t="s">
        <v>1027</v>
      </c>
      <c r="B10" s="717"/>
      <c r="C10" s="116">
        <v>4</v>
      </c>
      <c r="D10" s="117" t="s">
        <v>642</v>
      </c>
      <c r="E10" s="505">
        <v>0</v>
      </c>
      <c r="F10" s="118">
        <f t="shared" ref="F10:F20" si="0">C10*E10</f>
        <v>0</v>
      </c>
      <c r="G10" s="506">
        <v>0</v>
      </c>
      <c r="H10" s="118">
        <f t="shared" ref="H10:H20" si="1">C10*G10</f>
        <v>0</v>
      </c>
      <c r="I10" s="115"/>
    </row>
    <row r="11" spans="1:9" s="120" customFormat="1" ht="14.25" x14ac:dyDescent="0.2">
      <c r="A11" s="716" t="s">
        <v>1028</v>
      </c>
      <c r="B11" s="717"/>
      <c r="C11" s="116">
        <v>143</v>
      </c>
      <c r="D11" s="117" t="s">
        <v>642</v>
      </c>
      <c r="E11" s="505">
        <v>0</v>
      </c>
      <c r="F11" s="118">
        <f t="shared" si="0"/>
        <v>0</v>
      </c>
      <c r="G11" s="506">
        <v>0</v>
      </c>
      <c r="H11" s="118">
        <f t="shared" si="1"/>
        <v>0</v>
      </c>
      <c r="I11" s="115"/>
    </row>
    <row r="12" spans="1:9" s="120" customFormat="1" ht="14.25" x14ac:dyDescent="0.2">
      <c r="A12" s="716" t="s">
        <v>1029</v>
      </c>
      <c r="B12" s="717"/>
      <c r="C12" s="116">
        <v>235</v>
      </c>
      <c r="D12" s="117" t="s">
        <v>643</v>
      </c>
      <c r="E12" s="505">
        <v>0</v>
      </c>
      <c r="F12" s="118">
        <f t="shared" si="0"/>
        <v>0</v>
      </c>
      <c r="G12" s="506">
        <v>0</v>
      </c>
      <c r="H12" s="118">
        <f t="shared" si="1"/>
        <v>0</v>
      </c>
      <c r="I12" s="115"/>
    </row>
    <row r="13" spans="1:9" ht="14.25" x14ac:dyDescent="0.2">
      <c r="A13" s="716" t="s">
        <v>1030</v>
      </c>
      <c r="B13" s="717"/>
      <c r="C13" s="116">
        <v>4</v>
      </c>
      <c r="D13" s="117" t="s">
        <v>93</v>
      </c>
      <c r="E13" s="505">
        <v>0</v>
      </c>
      <c r="F13" s="118">
        <f t="shared" si="0"/>
        <v>0</v>
      </c>
      <c r="G13" s="506">
        <v>0</v>
      </c>
      <c r="H13" s="118">
        <f t="shared" si="1"/>
        <v>0</v>
      </c>
      <c r="I13" s="115"/>
    </row>
    <row r="14" spans="1:9" s="120" customFormat="1" ht="14.25" x14ac:dyDescent="0.2">
      <c r="A14" s="122" t="s">
        <v>1031</v>
      </c>
      <c r="B14" s="123"/>
      <c r="C14" s="116">
        <v>148</v>
      </c>
      <c r="D14" s="117" t="s">
        <v>643</v>
      </c>
      <c r="E14" s="505">
        <v>0</v>
      </c>
      <c r="F14" s="118">
        <f t="shared" si="0"/>
        <v>0</v>
      </c>
      <c r="G14" s="506">
        <v>0</v>
      </c>
      <c r="H14" s="118">
        <f t="shared" si="1"/>
        <v>0</v>
      </c>
      <c r="I14" s="119"/>
    </row>
    <row r="15" spans="1:9" s="120" customFormat="1" ht="14.25" x14ac:dyDescent="0.2">
      <c r="A15" s="716" t="s">
        <v>1032</v>
      </c>
      <c r="B15" s="717"/>
      <c r="C15" s="116">
        <v>4</v>
      </c>
      <c r="D15" s="117" t="s">
        <v>93</v>
      </c>
      <c r="E15" s="505">
        <v>0</v>
      </c>
      <c r="F15" s="118">
        <f t="shared" si="0"/>
        <v>0</v>
      </c>
      <c r="G15" s="506">
        <v>0</v>
      </c>
      <c r="H15" s="118">
        <f t="shared" si="1"/>
        <v>0</v>
      </c>
      <c r="I15" s="119"/>
    </row>
    <row r="16" spans="1:9" s="120" customFormat="1" ht="14.25" x14ac:dyDescent="0.2">
      <c r="A16" s="716" t="s">
        <v>1033</v>
      </c>
      <c r="B16" s="717"/>
      <c r="C16" s="116">
        <v>148</v>
      </c>
      <c r="D16" s="117" t="s">
        <v>643</v>
      </c>
      <c r="E16" s="505">
        <v>0</v>
      </c>
      <c r="F16" s="118">
        <f t="shared" si="0"/>
        <v>0</v>
      </c>
      <c r="G16" s="506">
        <v>0</v>
      </c>
      <c r="H16" s="118">
        <f t="shared" si="1"/>
        <v>0</v>
      </c>
      <c r="I16" s="119"/>
    </row>
    <row r="17" spans="1:9" s="125" customFormat="1" ht="14.25" x14ac:dyDescent="0.2">
      <c r="A17" s="716" t="s">
        <v>1034</v>
      </c>
      <c r="B17" s="717"/>
      <c r="C17" s="116">
        <v>4</v>
      </c>
      <c r="D17" s="117" t="s">
        <v>642</v>
      </c>
      <c r="E17" s="505">
        <v>0</v>
      </c>
      <c r="F17" s="118">
        <f t="shared" si="0"/>
        <v>0</v>
      </c>
      <c r="G17" s="506">
        <v>0</v>
      </c>
      <c r="H17" s="118">
        <f t="shared" si="1"/>
        <v>0</v>
      </c>
      <c r="I17" s="124"/>
    </row>
    <row r="18" spans="1:9" ht="14.25" x14ac:dyDescent="0.2">
      <c r="A18" s="716" t="s">
        <v>644</v>
      </c>
      <c r="B18" s="717"/>
      <c r="C18" s="116">
        <v>4</v>
      </c>
      <c r="D18" s="117" t="s">
        <v>642</v>
      </c>
      <c r="E18" s="505">
        <v>0</v>
      </c>
      <c r="F18" s="118">
        <f t="shared" si="0"/>
        <v>0</v>
      </c>
      <c r="G18" s="506">
        <v>0</v>
      </c>
      <c r="H18" s="118">
        <f t="shared" si="1"/>
        <v>0</v>
      </c>
      <c r="I18" s="121"/>
    </row>
    <row r="19" spans="1:9" ht="14.25" x14ac:dyDescent="0.2">
      <c r="A19" s="716" t="s">
        <v>1035</v>
      </c>
      <c r="B19" s="717"/>
      <c r="C19" s="116">
        <v>120</v>
      </c>
      <c r="D19" s="117" t="s">
        <v>642</v>
      </c>
      <c r="E19" s="505">
        <v>0</v>
      </c>
      <c r="F19" s="118">
        <f t="shared" si="0"/>
        <v>0</v>
      </c>
      <c r="G19" s="506">
        <v>0</v>
      </c>
      <c r="H19" s="118">
        <f t="shared" si="1"/>
        <v>0</v>
      </c>
      <c r="I19" s="121"/>
    </row>
    <row r="20" spans="1:9" s="125" customFormat="1" ht="15" thickBot="1" x14ac:dyDescent="0.25">
      <c r="A20" s="722" t="s">
        <v>645</v>
      </c>
      <c r="B20" s="723"/>
      <c r="C20" s="116">
        <v>88</v>
      </c>
      <c r="D20" s="117" t="s">
        <v>642</v>
      </c>
      <c r="E20" s="505">
        <v>0</v>
      </c>
      <c r="F20" s="118">
        <f t="shared" si="0"/>
        <v>0</v>
      </c>
      <c r="G20" s="506">
        <v>0</v>
      </c>
      <c r="H20" s="118">
        <f t="shared" si="1"/>
        <v>0</v>
      </c>
      <c r="I20" s="124"/>
    </row>
    <row r="21" spans="1:9" ht="15.75" thickBot="1" x14ac:dyDescent="0.3">
      <c r="A21" s="545" t="s">
        <v>585</v>
      </c>
      <c r="B21" s="126"/>
      <c r="C21" s="127"/>
      <c r="D21" s="127"/>
      <c r="E21" s="128"/>
      <c r="F21" s="176">
        <f>SUM(F9:F20)</f>
        <v>0</v>
      </c>
      <c r="G21" s="177"/>
      <c r="H21" s="178">
        <f>SUM(H9:H20)</f>
        <v>0</v>
      </c>
      <c r="I21" s="121"/>
    </row>
    <row r="22" spans="1:9" ht="15.75" thickBot="1" x14ac:dyDescent="0.3">
      <c r="A22" s="545"/>
      <c r="B22" s="126"/>
      <c r="C22" s="127"/>
      <c r="D22" s="127"/>
      <c r="E22" s="128"/>
      <c r="F22" s="176"/>
      <c r="G22" s="177"/>
      <c r="H22" s="178"/>
      <c r="I22" s="121"/>
    </row>
    <row r="23" spans="1:9" s="125" customFormat="1" ht="15.75" thickBot="1" x14ac:dyDescent="0.25">
      <c r="A23" s="532"/>
      <c r="B23" s="129"/>
      <c r="C23" s="177"/>
      <c r="D23" s="177"/>
      <c r="E23" s="546"/>
      <c r="F23" s="113"/>
      <c r="G23" s="130"/>
      <c r="H23" s="114"/>
      <c r="I23" s="124"/>
    </row>
    <row r="24" spans="1:9" s="125" customFormat="1" ht="14.25" x14ac:dyDescent="0.2">
      <c r="A24" s="719" t="s">
        <v>646</v>
      </c>
      <c r="B24" s="711"/>
      <c r="C24" s="131">
        <v>5200</v>
      </c>
      <c r="D24" s="132" t="s">
        <v>119</v>
      </c>
      <c r="E24" s="505">
        <v>0</v>
      </c>
      <c r="F24" s="133">
        <f t="shared" ref="F24:F32" si="2">C24*E24</f>
        <v>0</v>
      </c>
      <c r="G24" s="506">
        <v>0</v>
      </c>
      <c r="H24" s="118">
        <f t="shared" ref="H24:H32" si="3">C24*G24</f>
        <v>0</v>
      </c>
      <c r="I24" s="124"/>
    </row>
    <row r="25" spans="1:9" s="125" customFormat="1" ht="14.25" x14ac:dyDescent="0.2">
      <c r="A25" s="718" t="s">
        <v>647</v>
      </c>
      <c r="B25" s="713"/>
      <c r="C25" s="134">
        <v>45</v>
      </c>
      <c r="D25" s="135" t="s">
        <v>119</v>
      </c>
      <c r="E25" s="507">
        <v>0</v>
      </c>
      <c r="F25" s="136">
        <f t="shared" si="2"/>
        <v>0</v>
      </c>
      <c r="G25" s="508">
        <v>0</v>
      </c>
      <c r="H25" s="137">
        <f t="shared" si="3"/>
        <v>0</v>
      </c>
      <c r="I25" s="124"/>
    </row>
    <row r="26" spans="1:9" s="125" customFormat="1" ht="14.25" x14ac:dyDescent="0.2">
      <c r="A26" s="718" t="s">
        <v>648</v>
      </c>
      <c r="B26" s="713"/>
      <c r="C26" s="134">
        <v>200</v>
      </c>
      <c r="D26" s="135" t="s">
        <v>119</v>
      </c>
      <c r="E26" s="507">
        <v>0</v>
      </c>
      <c r="F26" s="136">
        <f t="shared" si="2"/>
        <v>0</v>
      </c>
      <c r="G26" s="508">
        <v>0</v>
      </c>
      <c r="H26" s="137">
        <f t="shared" si="3"/>
        <v>0</v>
      </c>
      <c r="I26" s="124"/>
    </row>
    <row r="27" spans="1:9" s="125" customFormat="1" ht="14.25" x14ac:dyDescent="0.2">
      <c r="A27" s="716" t="s">
        <v>649</v>
      </c>
      <c r="B27" s="717"/>
      <c r="C27" s="116">
        <v>110</v>
      </c>
      <c r="D27" s="138" t="s">
        <v>93</v>
      </c>
      <c r="E27" s="505">
        <v>0</v>
      </c>
      <c r="F27" s="133">
        <f t="shared" si="2"/>
        <v>0</v>
      </c>
      <c r="G27" s="506">
        <v>0</v>
      </c>
      <c r="H27" s="118">
        <f t="shared" si="3"/>
        <v>0</v>
      </c>
      <c r="I27" s="124"/>
    </row>
    <row r="28" spans="1:9" s="125" customFormat="1" ht="14.25" x14ac:dyDescent="0.2">
      <c r="A28" s="712" t="s">
        <v>650</v>
      </c>
      <c r="B28" s="713"/>
      <c r="C28" s="134">
        <v>50</v>
      </c>
      <c r="D28" s="135" t="s">
        <v>93</v>
      </c>
      <c r="E28" s="505">
        <v>0</v>
      </c>
      <c r="F28" s="133">
        <f t="shared" si="2"/>
        <v>0</v>
      </c>
      <c r="G28" s="506">
        <v>0</v>
      </c>
      <c r="H28" s="137">
        <f t="shared" si="3"/>
        <v>0</v>
      </c>
      <c r="I28" s="124"/>
    </row>
    <row r="29" spans="1:9" s="125" customFormat="1" ht="14.25" x14ac:dyDescent="0.2">
      <c r="A29" s="712" t="s">
        <v>651</v>
      </c>
      <c r="B29" s="713"/>
      <c r="C29" s="134">
        <v>1</v>
      </c>
      <c r="D29" s="135" t="s">
        <v>642</v>
      </c>
      <c r="E29" s="505">
        <v>0</v>
      </c>
      <c r="F29" s="133">
        <f t="shared" si="2"/>
        <v>0</v>
      </c>
      <c r="G29" s="506">
        <v>0</v>
      </c>
      <c r="H29" s="137">
        <f t="shared" si="3"/>
        <v>0</v>
      </c>
      <c r="I29" s="124"/>
    </row>
    <row r="30" spans="1:9" s="125" customFormat="1" ht="14.25" x14ac:dyDescent="0.2">
      <c r="A30" s="716" t="s">
        <v>652</v>
      </c>
      <c r="B30" s="717"/>
      <c r="C30" s="139">
        <v>1</v>
      </c>
      <c r="D30" s="140" t="s">
        <v>93</v>
      </c>
      <c r="E30" s="505">
        <v>0</v>
      </c>
      <c r="F30" s="133">
        <f t="shared" si="2"/>
        <v>0</v>
      </c>
      <c r="G30" s="505">
        <v>0</v>
      </c>
      <c r="H30" s="137">
        <f t="shared" si="3"/>
        <v>0</v>
      </c>
      <c r="I30" s="124"/>
    </row>
    <row r="31" spans="1:9" s="125" customFormat="1" ht="14.25" x14ac:dyDescent="0.2">
      <c r="A31" s="712" t="s">
        <v>653</v>
      </c>
      <c r="B31" s="713"/>
      <c r="C31" s="134">
        <v>2</v>
      </c>
      <c r="D31" s="135" t="s">
        <v>93</v>
      </c>
      <c r="E31" s="505">
        <v>0</v>
      </c>
      <c r="F31" s="133">
        <f t="shared" si="2"/>
        <v>0</v>
      </c>
      <c r="G31" s="506">
        <v>0</v>
      </c>
      <c r="H31" s="137">
        <f t="shared" si="3"/>
        <v>0</v>
      </c>
      <c r="I31" s="124"/>
    </row>
    <row r="32" spans="1:9" s="125" customFormat="1" ht="15" thickBot="1" x14ac:dyDescent="0.25">
      <c r="A32" s="722" t="s">
        <v>654</v>
      </c>
      <c r="B32" s="723"/>
      <c r="C32" s="134">
        <v>1</v>
      </c>
      <c r="D32" s="135" t="s">
        <v>93</v>
      </c>
      <c r="E32" s="505">
        <v>0</v>
      </c>
      <c r="F32" s="133">
        <f t="shared" si="2"/>
        <v>0</v>
      </c>
      <c r="G32" s="506">
        <v>0</v>
      </c>
      <c r="H32" s="137">
        <f t="shared" si="3"/>
        <v>0</v>
      </c>
      <c r="I32" s="124"/>
    </row>
    <row r="33" spans="1:9" s="125" customFormat="1" ht="15.75" thickBot="1" x14ac:dyDescent="0.3">
      <c r="A33" s="545" t="s">
        <v>585</v>
      </c>
      <c r="B33" s="126"/>
      <c r="C33" s="127"/>
      <c r="D33" s="127"/>
      <c r="E33" s="141"/>
      <c r="F33" s="176">
        <f>SUM(F24:F32)</f>
        <v>0</v>
      </c>
      <c r="G33" s="177"/>
      <c r="H33" s="178">
        <f>SUM(H24:H32)</f>
        <v>0</v>
      </c>
      <c r="I33" s="124"/>
    </row>
    <row r="34" spans="1:9" s="125" customFormat="1" ht="15.75" thickBot="1" x14ac:dyDescent="0.3">
      <c r="A34" s="547"/>
      <c r="B34" s="142"/>
      <c r="C34" s="143"/>
      <c r="D34" s="143"/>
      <c r="E34" s="144"/>
      <c r="F34" s="548"/>
      <c r="G34" s="549"/>
      <c r="H34" s="550"/>
      <c r="I34" s="124"/>
    </row>
    <row r="35" spans="1:9" s="125" customFormat="1" ht="15.75" thickBot="1" x14ac:dyDescent="0.25">
      <c r="A35" s="551" t="s">
        <v>655</v>
      </c>
      <c r="B35" s="129"/>
      <c r="C35" s="177"/>
      <c r="D35" s="177"/>
      <c r="E35" s="546"/>
      <c r="F35" s="113"/>
      <c r="G35" s="113"/>
      <c r="H35" s="114"/>
      <c r="I35" s="124"/>
    </row>
    <row r="36" spans="1:9" s="125" customFormat="1" ht="14.25" x14ac:dyDescent="0.2">
      <c r="A36" s="724" t="s">
        <v>656</v>
      </c>
      <c r="B36" s="725"/>
      <c r="C36" s="131">
        <v>3</v>
      </c>
      <c r="D36" s="132" t="s">
        <v>93</v>
      </c>
      <c r="E36" s="505">
        <v>0</v>
      </c>
      <c r="F36" s="133">
        <f t="shared" ref="F36:F78" si="4">C36*E36</f>
        <v>0</v>
      </c>
      <c r="G36" s="506">
        <v>0</v>
      </c>
      <c r="H36" s="118">
        <f t="shared" ref="H36:H78" si="5">C36*G36</f>
        <v>0</v>
      </c>
      <c r="I36" s="124"/>
    </row>
    <row r="37" spans="1:9" s="125" customFormat="1" ht="14.25" x14ac:dyDescent="0.2">
      <c r="A37" s="719" t="s">
        <v>657</v>
      </c>
      <c r="B37" s="711"/>
      <c r="C37" s="116">
        <v>1</v>
      </c>
      <c r="D37" s="117" t="s">
        <v>93</v>
      </c>
      <c r="E37" s="505">
        <v>0</v>
      </c>
      <c r="F37" s="118">
        <f t="shared" si="4"/>
        <v>0</v>
      </c>
      <c r="G37" s="506">
        <v>0</v>
      </c>
      <c r="H37" s="118">
        <f t="shared" si="5"/>
        <v>0</v>
      </c>
      <c r="I37" s="124"/>
    </row>
    <row r="38" spans="1:9" s="125" customFormat="1" ht="14.25" x14ac:dyDescent="0.2">
      <c r="A38" s="718" t="s">
        <v>658</v>
      </c>
      <c r="B38" s="713"/>
      <c r="C38" s="116">
        <v>4</v>
      </c>
      <c r="D38" s="117" t="s">
        <v>93</v>
      </c>
      <c r="E38" s="505">
        <v>0</v>
      </c>
      <c r="F38" s="118">
        <f t="shared" si="4"/>
        <v>0</v>
      </c>
      <c r="G38" s="506">
        <v>0</v>
      </c>
      <c r="H38" s="118">
        <f t="shared" si="5"/>
        <v>0</v>
      </c>
      <c r="I38" s="124"/>
    </row>
    <row r="39" spans="1:9" s="125" customFormat="1" ht="14.25" x14ac:dyDescent="0.2">
      <c r="A39" s="719" t="s">
        <v>659</v>
      </c>
      <c r="B39" s="711"/>
      <c r="C39" s="116">
        <v>4</v>
      </c>
      <c r="D39" s="117" t="s">
        <v>93</v>
      </c>
      <c r="E39" s="505">
        <v>0</v>
      </c>
      <c r="F39" s="118">
        <f t="shared" si="4"/>
        <v>0</v>
      </c>
      <c r="G39" s="506">
        <v>0</v>
      </c>
      <c r="H39" s="118">
        <f t="shared" si="5"/>
        <v>0</v>
      </c>
      <c r="I39" s="124"/>
    </row>
    <row r="40" spans="1:9" s="125" customFormat="1" ht="14.25" x14ac:dyDescent="0.2">
      <c r="A40" s="720" t="s">
        <v>660</v>
      </c>
      <c r="B40" s="721"/>
      <c r="C40" s="116">
        <v>1</v>
      </c>
      <c r="D40" s="117" t="s">
        <v>93</v>
      </c>
      <c r="E40" s="505">
        <v>0</v>
      </c>
      <c r="F40" s="118">
        <f t="shared" si="4"/>
        <v>0</v>
      </c>
      <c r="G40" s="506">
        <v>0</v>
      </c>
      <c r="H40" s="118">
        <f t="shared" si="5"/>
        <v>0</v>
      </c>
      <c r="I40" s="124"/>
    </row>
    <row r="41" spans="1:9" s="125" customFormat="1" ht="14.25" x14ac:dyDescent="0.2">
      <c r="A41" s="146" t="s">
        <v>661</v>
      </c>
      <c r="B41" s="123"/>
      <c r="C41" s="116">
        <v>4</v>
      </c>
      <c r="D41" s="117" t="s">
        <v>93</v>
      </c>
      <c r="E41" s="505">
        <v>0</v>
      </c>
      <c r="F41" s="118">
        <f t="shared" si="4"/>
        <v>0</v>
      </c>
      <c r="G41" s="506">
        <v>0</v>
      </c>
      <c r="H41" s="118">
        <f t="shared" si="5"/>
        <v>0</v>
      </c>
      <c r="I41" s="124"/>
    </row>
    <row r="42" spans="1:9" s="125" customFormat="1" ht="14.25" x14ac:dyDescent="0.2">
      <c r="A42" s="146" t="s">
        <v>662</v>
      </c>
      <c r="B42" s="123"/>
      <c r="C42" s="116">
        <v>4</v>
      </c>
      <c r="D42" s="117" t="s">
        <v>93</v>
      </c>
      <c r="E42" s="505">
        <v>0</v>
      </c>
      <c r="F42" s="118">
        <f t="shared" si="4"/>
        <v>0</v>
      </c>
      <c r="G42" s="506">
        <v>0</v>
      </c>
      <c r="H42" s="118">
        <f t="shared" si="5"/>
        <v>0</v>
      </c>
      <c r="I42" s="124"/>
    </row>
    <row r="43" spans="1:9" s="125" customFormat="1" ht="14.25" x14ac:dyDescent="0.2">
      <c r="A43" s="712" t="s">
        <v>663</v>
      </c>
      <c r="B43" s="713"/>
      <c r="C43" s="116">
        <v>2</v>
      </c>
      <c r="D43" s="117" t="s">
        <v>93</v>
      </c>
      <c r="E43" s="505">
        <v>0</v>
      </c>
      <c r="F43" s="118">
        <f t="shared" si="4"/>
        <v>0</v>
      </c>
      <c r="G43" s="506">
        <v>0</v>
      </c>
      <c r="H43" s="118">
        <f t="shared" si="5"/>
        <v>0</v>
      </c>
      <c r="I43" s="124"/>
    </row>
    <row r="44" spans="1:9" s="125" customFormat="1" ht="14.25" x14ac:dyDescent="0.2">
      <c r="A44" s="712" t="s">
        <v>664</v>
      </c>
      <c r="B44" s="713"/>
      <c r="C44" s="116">
        <v>4</v>
      </c>
      <c r="D44" s="117" t="s">
        <v>93</v>
      </c>
      <c r="E44" s="505">
        <v>0</v>
      </c>
      <c r="F44" s="118">
        <f t="shared" si="4"/>
        <v>0</v>
      </c>
      <c r="G44" s="506">
        <v>0</v>
      </c>
      <c r="H44" s="118">
        <f t="shared" si="5"/>
        <v>0</v>
      </c>
      <c r="I44" s="124"/>
    </row>
    <row r="45" spans="1:9" s="125" customFormat="1" ht="14.25" x14ac:dyDescent="0.2">
      <c r="A45" s="712" t="s">
        <v>665</v>
      </c>
      <c r="B45" s="713"/>
      <c r="C45" s="116">
        <v>2</v>
      </c>
      <c r="D45" s="117" t="s">
        <v>93</v>
      </c>
      <c r="E45" s="505">
        <v>0</v>
      </c>
      <c r="F45" s="118">
        <f t="shared" si="4"/>
        <v>0</v>
      </c>
      <c r="G45" s="506">
        <v>0</v>
      </c>
      <c r="H45" s="118">
        <f t="shared" si="5"/>
        <v>0</v>
      </c>
      <c r="I45" s="124"/>
    </row>
    <row r="46" spans="1:9" s="125" customFormat="1" ht="14.25" x14ac:dyDescent="0.2">
      <c r="A46" s="712" t="s">
        <v>666</v>
      </c>
      <c r="B46" s="713"/>
      <c r="C46" s="116">
        <v>4</v>
      </c>
      <c r="D46" s="117" t="s">
        <v>93</v>
      </c>
      <c r="E46" s="505">
        <v>0</v>
      </c>
      <c r="F46" s="118">
        <f t="shared" si="4"/>
        <v>0</v>
      </c>
      <c r="G46" s="506">
        <v>0</v>
      </c>
      <c r="H46" s="118">
        <f t="shared" si="5"/>
        <v>0</v>
      </c>
      <c r="I46" s="124"/>
    </row>
    <row r="47" spans="1:9" s="125" customFormat="1" ht="14.25" x14ac:dyDescent="0.2">
      <c r="A47" s="125" t="s">
        <v>667</v>
      </c>
      <c r="C47" s="116">
        <v>4</v>
      </c>
      <c r="D47" s="117" t="s">
        <v>93</v>
      </c>
      <c r="E47" s="505">
        <v>0</v>
      </c>
      <c r="F47" s="118">
        <f t="shared" si="4"/>
        <v>0</v>
      </c>
      <c r="G47" s="506">
        <v>0</v>
      </c>
      <c r="H47" s="118">
        <f t="shared" si="5"/>
        <v>0</v>
      </c>
      <c r="I47" s="124"/>
    </row>
    <row r="48" spans="1:9" s="125" customFormat="1" ht="14.25" x14ac:dyDescent="0.2">
      <c r="A48" s="712" t="s">
        <v>668</v>
      </c>
      <c r="B48" s="713"/>
      <c r="C48" s="116">
        <v>16</v>
      </c>
      <c r="D48" s="117" t="s">
        <v>93</v>
      </c>
      <c r="E48" s="505">
        <v>0</v>
      </c>
      <c r="F48" s="118">
        <f t="shared" si="4"/>
        <v>0</v>
      </c>
      <c r="G48" s="506">
        <v>0</v>
      </c>
      <c r="H48" s="118">
        <f t="shared" si="5"/>
        <v>0</v>
      </c>
      <c r="I48" s="124"/>
    </row>
    <row r="49" spans="1:9" s="125" customFormat="1" ht="14.25" x14ac:dyDescent="0.2">
      <c r="A49" s="147" t="s">
        <v>669</v>
      </c>
      <c r="B49" s="148"/>
      <c r="C49" s="116">
        <v>3</v>
      </c>
      <c r="D49" s="117" t="s">
        <v>93</v>
      </c>
      <c r="E49" s="505">
        <v>0</v>
      </c>
      <c r="F49" s="118">
        <f t="shared" si="4"/>
        <v>0</v>
      </c>
      <c r="G49" s="506">
        <v>0</v>
      </c>
      <c r="H49" s="118">
        <f t="shared" si="5"/>
        <v>0</v>
      </c>
      <c r="I49" s="124"/>
    </row>
    <row r="50" spans="1:9" s="125" customFormat="1" ht="14.25" x14ac:dyDescent="0.2">
      <c r="A50" s="714" t="s">
        <v>670</v>
      </c>
      <c r="B50" s="715"/>
      <c r="C50" s="116">
        <v>4</v>
      </c>
      <c r="D50" s="117" t="s">
        <v>93</v>
      </c>
      <c r="E50" s="505">
        <v>0</v>
      </c>
      <c r="F50" s="118">
        <f t="shared" si="4"/>
        <v>0</v>
      </c>
      <c r="G50" s="506">
        <v>0</v>
      </c>
      <c r="H50" s="118">
        <f t="shared" si="5"/>
        <v>0</v>
      </c>
      <c r="I50" s="124"/>
    </row>
    <row r="51" spans="1:9" s="125" customFormat="1" ht="14.25" x14ac:dyDescent="0.2">
      <c r="A51" s="716" t="s">
        <v>671</v>
      </c>
      <c r="B51" s="717"/>
      <c r="C51" s="116">
        <v>4</v>
      </c>
      <c r="D51" s="117" t="s">
        <v>93</v>
      </c>
      <c r="E51" s="505">
        <v>0</v>
      </c>
      <c r="F51" s="118">
        <f t="shared" si="4"/>
        <v>0</v>
      </c>
      <c r="G51" s="506">
        <v>0</v>
      </c>
      <c r="H51" s="118">
        <f t="shared" si="5"/>
        <v>0</v>
      </c>
      <c r="I51" s="124"/>
    </row>
    <row r="52" spans="1:9" s="125" customFormat="1" ht="14.25" x14ac:dyDescent="0.2">
      <c r="A52" s="716" t="s">
        <v>672</v>
      </c>
      <c r="B52" s="717"/>
      <c r="C52" s="116">
        <v>4</v>
      </c>
      <c r="D52" s="117" t="s">
        <v>93</v>
      </c>
      <c r="E52" s="505">
        <v>0</v>
      </c>
      <c r="F52" s="118">
        <f t="shared" si="4"/>
        <v>0</v>
      </c>
      <c r="G52" s="506">
        <v>0</v>
      </c>
      <c r="H52" s="118">
        <f t="shared" si="5"/>
        <v>0</v>
      </c>
      <c r="I52" s="124"/>
    </row>
    <row r="53" spans="1:9" s="125" customFormat="1" ht="14.25" x14ac:dyDescent="0.2">
      <c r="A53" s="712" t="s">
        <v>673</v>
      </c>
      <c r="B53" s="713"/>
      <c r="C53" s="116">
        <v>13</v>
      </c>
      <c r="D53" s="117" t="s">
        <v>119</v>
      </c>
      <c r="E53" s="505">
        <v>0</v>
      </c>
      <c r="F53" s="118">
        <f t="shared" si="4"/>
        <v>0</v>
      </c>
      <c r="G53" s="506">
        <v>0</v>
      </c>
      <c r="H53" s="118">
        <f t="shared" si="5"/>
        <v>0</v>
      </c>
      <c r="I53" s="124"/>
    </row>
    <row r="54" spans="1:9" s="125" customFormat="1" ht="14.25" x14ac:dyDescent="0.2">
      <c r="A54" s="712" t="s">
        <v>674</v>
      </c>
      <c r="B54" s="713"/>
      <c r="C54" s="116">
        <v>22</v>
      </c>
      <c r="D54" s="117" t="s">
        <v>119</v>
      </c>
      <c r="E54" s="505">
        <v>0</v>
      </c>
      <c r="F54" s="118">
        <f t="shared" si="4"/>
        <v>0</v>
      </c>
      <c r="G54" s="506">
        <v>0</v>
      </c>
      <c r="H54" s="118">
        <f t="shared" si="5"/>
        <v>0</v>
      </c>
      <c r="I54" s="124"/>
    </row>
    <row r="55" spans="1:9" s="125" customFormat="1" ht="14.25" x14ac:dyDescent="0.2">
      <c r="A55" s="712" t="s">
        <v>675</v>
      </c>
      <c r="B55" s="713"/>
      <c r="C55" s="116">
        <v>10</v>
      </c>
      <c r="D55" s="117" t="s">
        <v>119</v>
      </c>
      <c r="E55" s="505">
        <v>0</v>
      </c>
      <c r="F55" s="118">
        <f t="shared" si="4"/>
        <v>0</v>
      </c>
      <c r="G55" s="506">
        <v>0</v>
      </c>
      <c r="H55" s="118">
        <f t="shared" si="5"/>
        <v>0</v>
      </c>
      <c r="I55" s="124"/>
    </row>
    <row r="56" spans="1:9" s="125" customFormat="1" ht="14.25" x14ac:dyDescent="0.2">
      <c r="A56" s="712" t="s">
        <v>676</v>
      </c>
      <c r="B56" s="713"/>
      <c r="C56" s="116">
        <v>16</v>
      </c>
      <c r="D56" s="117" t="s">
        <v>119</v>
      </c>
      <c r="E56" s="505">
        <v>0</v>
      </c>
      <c r="F56" s="118">
        <f t="shared" si="4"/>
        <v>0</v>
      </c>
      <c r="G56" s="506">
        <v>0</v>
      </c>
      <c r="H56" s="118">
        <f t="shared" si="5"/>
        <v>0</v>
      </c>
      <c r="I56" s="124"/>
    </row>
    <row r="57" spans="1:9" s="125" customFormat="1" ht="14.25" x14ac:dyDescent="0.2">
      <c r="A57" s="712" t="s">
        <v>677</v>
      </c>
      <c r="B57" s="713"/>
      <c r="C57" s="116">
        <v>10</v>
      </c>
      <c r="D57" s="117" t="s">
        <v>119</v>
      </c>
      <c r="E57" s="505">
        <v>0</v>
      </c>
      <c r="F57" s="118">
        <f t="shared" si="4"/>
        <v>0</v>
      </c>
      <c r="G57" s="506">
        <v>0</v>
      </c>
      <c r="H57" s="118">
        <f t="shared" si="5"/>
        <v>0</v>
      </c>
      <c r="I57" s="124"/>
    </row>
    <row r="58" spans="1:9" s="125" customFormat="1" ht="14.25" x14ac:dyDescent="0.2">
      <c r="A58" s="712" t="s">
        <v>678</v>
      </c>
      <c r="B58" s="713"/>
      <c r="C58" s="116">
        <v>3</v>
      </c>
      <c r="D58" s="117" t="s">
        <v>93</v>
      </c>
      <c r="E58" s="505">
        <v>0</v>
      </c>
      <c r="F58" s="118">
        <f t="shared" si="4"/>
        <v>0</v>
      </c>
      <c r="G58" s="506">
        <v>0</v>
      </c>
      <c r="H58" s="118">
        <f t="shared" si="5"/>
        <v>0</v>
      </c>
      <c r="I58" s="124"/>
    </row>
    <row r="59" spans="1:9" s="125" customFormat="1" ht="14.25" x14ac:dyDescent="0.2">
      <c r="A59" s="712" t="s">
        <v>679</v>
      </c>
      <c r="B59" s="713"/>
      <c r="C59" s="116">
        <v>7</v>
      </c>
      <c r="D59" s="117" t="s">
        <v>93</v>
      </c>
      <c r="E59" s="505">
        <v>0</v>
      </c>
      <c r="F59" s="118">
        <f t="shared" si="4"/>
        <v>0</v>
      </c>
      <c r="G59" s="506">
        <v>0</v>
      </c>
      <c r="H59" s="118">
        <f t="shared" si="5"/>
        <v>0</v>
      </c>
      <c r="I59" s="124"/>
    </row>
    <row r="60" spans="1:9" s="125" customFormat="1" ht="14.25" x14ac:dyDescent="0.2">
      <c r="A60" s="712" t="s">
        <v>680</v>
      </c>
      <c r="B60" s="713"/>
      <c r="C60" s="116">
        <v>3</v>
      </c>
      <c r="D60" s="117" t="s">
        <v>93</v>
      </c>
      <c r="E60" s="505">
        <v>0</v>
      </c>
      <c r="F60" s="118">
        <f t="shared" si="4"/>
        <v>0</v>
      </c>
      <c r="G60" s="506">
        <v>0</v>
      </c>
      <c r="H60" s="118">
        <f t="shared" si="5"/>
        <v>0</v>
      </c>
      <c r="I60" s="124"/>
    </row>
    <row r="61" spans="1:9" s="125" customFormat="1" ht="14.25" x14ac:dyDescent="0.2">
      <c r="A61" s="712" t="s">
        <v>681</v>
      </c>
      <c r="B61" s="713"/>
      <c r="C61" s="116">
        <v>3</v>
      </c>
      <c r="D61" s="117" t="s">
        <v>93</v>
      </c>
      <c r="E61" s="505">
        <v>0</v>
      </c>
      <c r="F61" s="118">
        <f t="shared" si="4"/>
        <v>0</v>
      </c>
      <c r="G61" s="506">
        <v>0</v>
      </c>
      <c r="H61" s="118">
        <f t="shared" si="5"/>
        <v>0</v>
      </c>
      <c r="I61" s="124"/>
    </row>
    <row r="62" spans="1:9" s="125" customFormat="1" ht="14.25" x14ac:dyDescent="0.2">
      <c r="A62" s="712" t="s">
        <v>682</v>
      </c>
      <c r="B62" s="713"/>
      <c r="C62" s="116">
        <v>3</v>
      </c>
      <c r="D62" s="117" t="s">
        <v>93</v>
      </c>
      <c r="E62" s="505">
        <v>0</v>
      </c>
      <c r="F62" s="118">
        <f t="shared" si="4"/>
        <v>0</v>
      </c>
      <c r="G62" s="506">
        <v>0</v>
      </c>
      <c r="H62" s="118">
        <f t="shared" si="5"/>
        <v>0</v>
      </c>
      <c r="I62" s="124"/>
    </row>
    <row r="63" spans="1:9" s="125" customFormat="1" ht="14.25" x14ac:dyDescent="0.2">
      <c r="A63" s="712" t="s">
        <v>683</v>
      </c>
      <c r="B63" s="713"/>
      <c r="C63" s="116">
        <v>1</v>
      </c>
      <c r="D63" s="117" t="s">
        <v>93</v>
      </c>
      <c r="E63" s="505">
        <v>0</v>
      </c>
      <c r="F63" s="118">
        <f t="shared" si="4"/>
        <v>0</v>
      </c>
      <c r="G63" s="506">
        <v>0</v>
      </c>
      <c r="H63" s="118">
        <f t="shared" si="5"/>
        <v>0</v>
      </c>
      <c r="I63" s="124"/>
    </row>
    <row r="64" spans="1:9" s="125" customFormat="1" ht="14.25" x14ac:dyDescent="0.2">
      <c r="A64" s="712" t="s">
        <v>684</v>
      </c>
      <c r="B64" s="713"/>
      <c r="C64" s="116">
        <v>5</v>
      </c>
      <c r="D64" s="117" t="s">
        <v>93</v>
      </c>
      <c r="E64" s="505">
        <v>0</v>
      </c>
      <c r="F64" s="118">
        <f t="shared" si="4"/>
        <v>0</v>
      </c>
      <c r="G64" s="506">
        <v>0</v>
      </c>
      <c r="H64" s="118">
        <f t="shared" si="5"/>
        <v>0</v>
      </c>
      <c r="I64" s="124"/>
    </row>
    <row r="65" spans="1:9" s="125" customFormat="1" ht="14.25" x14ac:dyDescent="0.2">
      <c r="A65" s="712" t="s">
        <v>685</v>
      </c>
      <c r="B65" s="713"/>
      <c r="C65" s="116">
        <v>5</v>
      </c>
      <c r="D65" s="117" t="s">
        <v>93</v>
      </c>
      <c r="E65" s="505">
        <v>0</v>
      </c>
      <c r="F65" s="118">
        <f t="shared" si="4"/>
        <v>0</v>
      </c>
      <c r="G65" s="506">
        <v>0</v>
      </c>
      <c r="H65" s="118">
        <f t="shared" si="5"/>
        <v>0</v>
      </c>
      <c r="I65" s="124"/>
    </row>
    <row r="66" spans="1:9" s="125" customFormat="1" ht="14.25" x14ac:dyDescent="0.2">
      <c r="A66" s="712" t="s">
        <v>686</v>
      </c>
      <c r="B66" s="713"/>
      <c r="C66" s="116">
        <v>6</v>
      </c>
      <c r="D66" s="117" t="s">
        <v>93</v>
      </c>
      <c r="E66" s="505">
        <v>0</v>
      </c>
      <c r="F66" s="118">
        <f t="shared" si="4"/>
        <v>0</v>
      </c>
      <c r="G66" s="506">
        <v>0</v>
      </c>
      <c r="H66" s="118">
        <f t="shared" si="5"/>
        <v>0</v>
      </c>
      <c r="I66" s="124"/>
    </row>
    <row r="67" spans="1:9" s="125" customFormat="1" ht="14.25" x14ac:dyDescent="0.2">
      <c r="A67" s="712" t="s">
        <v>687</v>
      </c>
      <c r="B67" s="713"/>
      <c r="C67" s="116">
        <v>6</v>
      </c>
      <c r="D67" s="117" t="s">
        <v>93</v>
      </c>
      <c r="E67" s="505">
        <v>0</v>
      </c>
      <c r="F67" s="118">
        <f t="shared" si="4"/>
        <v>0</v>
      </c>
      <c r="G67" s="506">
        <v>0</v>
      </c>
      <c r="H67" s="118">
        <f t="shared" si="5"/>
        <v>0</v>
      </c>
      <c r="I67" s="124"/>
    </row>
    <row r="68" spans="1:9" s="125" customFormat="1" ht="14.25" x14ac:dyDescent="0.2">
      <c r="A68" s="710" t="s">
        <v>688</v>
      </c>
      <c r="B68" s="711"/>
      <c r="C68" s="116">
        <v>45</v>
      </c>
      <c r="D68" s="117" t="s">
        <v>93</v>
      </c>
      <c r="E68" s="505">
        <v>0</v>
      </c>
      <c r="F68" s="118">
        <f t="shared" si="4"/>
        <v>0</v>
      </c>
      <c r="G68" s="506">
        <v>0</v>
      </c>
      <c r="H68" s="118">
        <f t="shared" si="5"/>
        <v>0</v>
      </c>
      <c r="I68" s="124"/>
    </row>
    <row r="69" spans="1:9" s="125" customFormat="1" ht="14.25" x14ac:dyDescent="0.2">
      <c r="A69" s="710" t="s">
        <v>689</v>
      </c>
      <c r="B69" s="711"/>
      <c r="C69" s="116">
        <v>2</v>
      </c>
      <c r="D69" s="117" t="s">
        <v>93</v>
      </c>
      <c r="E69" s="505">
        <v>0</v>
      </c>
      <c r="F69" s="118">
        <f t="shared" si="4"/>
        <v>0</v>
      </c>
      <c r="G69" s="506">
        <v>0</v>
      </c>
      <c r="H69" s="118">
        <f t="shared" si="5"/>
        <v>0</v>
      </c>
      <c r="I69" s="124"/>
    </row>
    <row r="70" spans="1:9" s="125" customFormat="1" ht="14.25" x14ac:dyDescent="0.2">
      <c r="A70" s="710" t="s">
        <v>690</v>
      </c>
      <c r="B70" s="711"/>
      <c r="C70" s="116">
        <v>7</v>
      </c>
      <c r="D70" s="117" t="s">
        <v>93</v>
      </c>
      <c r="E70" s="505">
        <v>0</v>
      </c>
      <c r="F70" s="118">
        <f t="shared" si="4"/>
        <v>0</v>
      </c>
      <c r="G70" s="506">
        <v>0</v>
      </c>
      <c r="H70" s="118">
        <f t="shared" si="5"/>
        <v>0</v>
      </c>
      <c r="I70" s="124"/>
    </row>
    <row r="71" spans="1:9" s="125" customFormat="1" ht="14.25" x14ac:dyDescent="0.2">
      <c r="A71" s="710" t="s">
        <v>691</v>
      </c>
      <c r="B71" s="711"/>
      <c r="C71" s="116">
        <v>12</v>
      </c>
      <c r="D71" s="117" t="s">
        <v>93</v>
      </c>
      <c r="E71" s="505">
        <v>0</v>
      </c>
      <c r="F71" s="118">
        <f t="shared" si="4"/>
        <v>0</v>
      </c>
      <c r="G71" s="506">
        <v>0</v>
      </c>
      <c r="H71" s="118">
        <f t="shared" si="5"/>
        <v>0</v>
      </c>
      <c r="I71" s="124"/>
    </row>
    <row r="72" spans="1:9" s="125" customFormat="1" ht="14.25" x14ac:dyDescent="0.2">
      <c r="A72" s="710" t="s">
        <v>692</v>
      </c>
      <c r="B72" s="711"/>
      <c r="C72" s="116">
        <v>6</v>
      </c>
      <c r="D72" s="117" t="s">
        <v>93</v>
      </c>
      <c r="E72" s="505">
        <v>0</v>
      </c>
      <c r="F72" s="118">
        <f t="shared" si="4"/>
        <v>0</v>
      </c>
      <c r="G72" s="506">
        <v>0</v>
      </c>
      <c r="H72" s="118">
        <f t="shared" si="5"/>
        <v>0</v>
      </c>
      <c r="I72" s="124"/>
    </row>
    <row r="73" spans="1:9" s="125" customFormat="1" ht="14.25" x14ac:dyDescent="0.2">
      <c r="A73" s="710" t="s">
        <v>693</v>
      </c>
      <c r="B73" s="711"/>
      <c r="C73" s="116">
        <v>6</v>
      </c>
      <c r="D73" s="117" t="s">
        <v>93</v>
      </c>
      <c r="E73" s="505">
        <v>0</v>
      </c>
      <c r="F73" s="118">
        <f t="shared" si="4"/>
        <v>0</v>
      </c>
      <c r="G73" s="506">
        <v>0</v>
      </c>
      <c r="H73" s="118">
        <f t="shared" si="5"/>
        <v>0</v>
      </c>
      <c r="I73" s="124"/>
    </row>
    <row r="74" spans="1:9" s="125" customFormat="1" ht="14.25" x14ac:dyDescent="0.2">
      <c r="A74" s="710" t="s">
        <v>694</v>
      </c>
      <c r="B74" s="711"/>
      <c r="C74" s="116">
        <v>6</v>
      </c>
      <c r="D74" s="117" t="s">
        <v>93</v>
      </c>
      <c r="E74" s="505">
        <v>0</v>
      </c>
      <c r="F74" s="118">
        <f t="shared" si="4"/>
        <v>0</v>
      </c>
      <c r="G74" s="506">
        <v>0</v>
      </c>
      <c r="H74" s="118">
        <f t="shared" si="5"/>
        <v>0</v>
      </c>
      <c r="I74" s="124"/>
    </row>
    <row r="75" spans="1:9" s="125" customFormat="1" ht="14.25" x14ac:dyDescent="0.2">
      <c r="A75" s="710" t="s">
        <v>695</v>
      </c>
      <c r="B75" s="711"/>
      <c r="C75" s="116">
        <v>120</v>
      </c>
      <c r="D75" s="117" t="s">
        <v>93</v>
      </c>
      <c r="E75" s="505">
        <v>0</v>
      </c>
      <c r="F75" s="118">
        <f t="shared" si="4"/>
        <v>0</v>
      </c>
      <c r="G75" s="506">
        <v>0</v>
      </c>
      <c r="H75" s="118">
        <f t="shared" si="5"/>
        <v>0</v>
      </c>
      <c r="I75" s="124"/>
    </row>
    <row r="76" spans="1:9" s="125" customFormat="1" ht="14.25" x14ac:dyDescent="0.2">
      <c r="A76" s="710" t="s">
        <v>696</v>
      </c>
      <c r="B76" s="711"/>
      <c r="C76" s="116">
        <v>135</v>
      </c>
      <c r="D76" s="117" t="s">
        <v>93</v>
      </c>
      <c r="E76" s="505">
        <v>0</v>
      </c>
      <c r="F76" s="118">
        <f t="shared" si="4"/>
        <v>0</v>
      </c>
      <c r="G76" s="506">
        <v>0</v>
      </c>
      <c r="H76" s="118">
        <f t="shared" si="5"/>
        <v>0</v>
      </c>
      <c r="I76" s="124"/>
    </row>
    <row r="77" spans="1:9" s="125" customFormat="1" ht="14.25" x14ac:dyDescent="0.2">
      <c r="A77" s="712" t="s">
        <v>697</v>
      </c>
      <c r="B77" s="713"/>
      <c r="C77" s="116">
        <v>2</v>
      </c>
      <c r="D77" s="117" t="s">
        <v>93</v>
      </c>
      <c r="E77" s="505">
        <v>0</v>
      </c>
      <c r="F77" s="118">
        <f t="shared" si="4"/>
        <v>0</v>
      </c>
      <c r="G77" s="506">
        <v>0</v>
      </c>
      <c r="H77" s="118">
        <f t="shared" si="5"/>
        <v>0</v>
      </c>
      <c r="I77" s="124"/>
    </row>
    <row r="78" spans="1:9" s="125" customFormat="1" ht="15" thickBot="1" x14ac:dyDescent="0.25">
      <c r="A78" s="705" t="s">
        <v>698</v>
      </c>
      <c r="B78" s="706"/>
      <c r="C78" s="149">
        <v>1</v>
      </c>
      <c r="D78" s="152" t="s">
        <v>642</v>
      </c>
      <c r="E78" s="509">
        <v>0</v>
      </c>
      <c r="F78" s="153">
        <f t="shared" si="4"/>
        <v>0</v>
      </c>
      <c r="G78" s="509">
        <v>0</v>
      </c>
      <c r="H78" s="154">
        <f t="shared" si="5"/>
        <v>0</v>
      </c>
      <c r="I78" s="124"/>
    </row>
    <row r="79" spans="1:9" s="125" customFormat="1" ht="15.75" thickBot="1" x14ac:dyDescent="0.3">
      <c r="A79" s="183" t="s">
        <v>585</v>
      </c>
      <c r="B79" s="156"/>
      <c r="C79" s="157"/>
      <c r="D79" s="157"/>
      <c r="E79" s="157"/>
      <c r="F79" s="179">
        <f>SUM(F36:F78)</f>
        <v>0</v>
      </c>
      <c r="G79" s="180"/>
      <c r="H79" s="181">
        <f>SUM(H36:H78)</f>
        <v>0</v>
      </c>
      <c r="I79" s="124"/>
    </row>
    <row r="80" spans="1:9" s="125" customFormat="1" ht="15.75" thickBot="1" x14ac:dyDescent="0.3">
      <c r="A80" s="183"/>
      <c r="B80" s="156"/>
      <c r="C80" s="157"/>
      <c r="D80" s="157"/>
      <c r="E80" s="157"/>
      <c r="F80" s="179"/>
      <c r="G80" s="180"/>
      <c r="H80" s="181"/>
      <c r="I80" s="124"/>
    </row>
    <row r="81" spans="1:9" s="125" customFormat="1" ht="15.75" thickBot="1" x14ac:dyDescent="0.3">
      <c r="A81" s="707"/>
      <c r="B81" s="708"/>
      <c r="C81" s="708"/>
      <c r="D81" s="708"/>
      <c r="E81" s="708"/>
      <c r="F81" s="708"/>
      <c r="G81" s="708"/>
      <c r="H81" s="709"/>
      <c r="I81" s="124"/>
    </row>
    <row r="82" spans="1:9" s="125" customFormat="1" ht="14.25" x14ac:dyDescent="0.2">
      <c r="A82" s="703" t="s">
        <v>699</v>
      </c>
      <c r="B82" s="704"/>
      <c r="C82" s="134">
        <v>9</v>
      </c>
      <c r="D82" s="155" t="s">
        <v>93</v>
      </c>
      <c r="E82" s="510">
        <v>0</v>
      </c>
      <c r="F82" s="136">
        <f t="shared" ref="F82:F115" si="6">C82*E82</f>
        <v>0</v>
      </c>
      <c r="G82" s="510">
        <v>0</v>
      </c>
      <c r="H82" s="137">
        <f t="shared" ref="H82:H115" si="7">C82*G82</f>
        <v>0</v>
      </c>
      <c r="I82" s="124"/>
    </row>
    <row r="83" spans="1:9" s="125" customFormat="1" ht="14.25" x14ac:dyDescent="0.2">
      <c r="A83" s="703" t="s">
        <v>700</v>
      </c>
      <c r="B83" s="704"/>
      <c r="C83" s="134">
        <v>9</v>
      </c>
      <c r="D83" s="155" t="s">
        <v>93</v>
      </c>
      <c r="E83" s="510">
        <v>0</v>
      </c>
      <c r="F83" s="136">
        <f t="shared" si="6"/>
        <v>0</v>
      </c>
      <c r="G83" s="510">
        <v>0</v>
      </c>
      <c r="H83" s="137">
        <f t="shared" si="7"/>
        <v>0</v>
      </c>
      <c r="I83" s="124"/>
    </row>
    <row r="84" spans="1:9" s="125" customFormat="1" ht="14.25" x14ac:dyDescent="0.2">
      <c r="A84" s="703" t="s">
        <v>701</v>
      </c>
      <c r="B84" s="704"/>
      <c r="C84" s="134">
        <v>9</v>
      </c>
      <c r="D84" s="155" t="s">
        <v>93</v>
      </c>
      <c r="E84" s="510">
        <v>0</v>
      </c>
      <c r="F84" s="136">
        <f t="shared" si="6"/>
        <v>0</v>
      </c>
      <c r="G84" s="510">
        <v>0</v>
      </c>
      <c r="H84" s="137">
        <f t="shared" si="7"/>
        <v>0</v>
      </c>
      <c r="I84" s="124"/>
    </row>
    <row r="85" spans="1:9" s="125" customFormat="1" ht="14.25" x14ac:dyDescent="0.2">
      <c r="A85" s="703" t="s">
        <v>702</v>
      </c>
      <c r="B85" s="704"/>
      <c r="C85" s="134">
        <v>9</v>
      </c>
      <c r="D85" s="155" t="s">
        <v>93</v>
      </c>
      <c r="E85" s="510">
        <v>0</v>
      </c>
      <c r="F85" s="136">
        <f t="shared" si="6"/>
        <v>0</v>
      </c>
      <c r="G85" s="510">
        <v>0</v>
      </c>
      <c r="H85" s="137">
        <f t="shared" si="7"/>
        <v>0</v>
      </c>
      <c r="I85" s="124"/>
    </row>
    <row r="86" spans="1:9" s="125" customFormat="1" ht="14.25" x14ac:dyDescent="0.2">
      <c r="A86" s="703" t="s">
        <v>703</v>
      </c>
      <c r="B86" s="704"/>
      <c r="C86" s="134">
        <v>4</v>
      </c>
      <c r="D86" s="155" t="s">
        <v>93</v>
      </c>
      <c r="E86" s="510">
        <v>0</v>
      </c>
      <c r="F86" s="136">
        <f t="shared" si="6"/>
        <v>0</v>
      </c>
      <c r="G86" s="510">
        <v>0</v>
      </c>
      <c r="H86" s="137">
        <f t="shared" si="7"/>
        <v>0</v>
      </c>
      <c r="I86" s="124"/>
    </row>
    <row r="87" spans="1:9" s="125" customFormat="1" ht="14.25" x14ac:dyDescent="0.2">
      <c r="A87" s="703" t="s">
        <v>704</v>
      </c>
      <c r="B87" s="704"/>
      <c r="C87" s="134">
        <v>4</v>
      </c>
      <c r="D87" s="155" t="s">
        <v>93</v>
      </c>
      <c r="E87" s="510">
        <v>0</v>
      </c>
      <c r="F87" s="136">
        <f t="shared" si="6"/>
        <v>0</v>
      </c>
      <c r="G87" s="510">
        <v>0</v>
      </c>
      <c r="H87" s="137">
        <f t="shared" si="7"/>
        <v>0</v>
      </c>
      <c r="I87" s="124"/>
    </row>
    <row r="88" spans="1:9" s="125" customFormat="1" ht="14.25" x14ac:dyDescent="0.2">
      <c r="A88" s="703" t="s">
        <v>705</v>
      </c>
      <c r="B88" s="704"/>
      <c r="C88" s="134">
        <v>50</v>
      </c>
      <c r="D88" s="155" t="s">
        <v>93</v>
      </c>
      <c r="E88" s="510">
        <v>0</v>
      </c>
      <c r="F88" s="136">
        <f t="shared" si="6"/>
        <v>0</v>
      </c>
      <c r="G88" s="510">
        <v>0</v>
      </c>
      <c r="H88" s="137">
        <f t="shared" si="7"/>
        <v>0</v>
      </c>
      <c r="I88" s="124"/>
    </row>
    <row r="89" spans="1:9" s="125" customFormat="1" ht="14.25" x14ac:dyDescent="0.2">
      <c r="A89" s="703" t="s">
        <v>706</v>
      </c>
      <c r="B89" s="704"/>
      <c r="C89" s="134">
        <v>4</v>
      </c>
      <c r="D89" s="155" t="s">
        <v>93</v>
      </c>
      <c r="E89" s="510">
        <v>0</v>
      </c>
      <c r="F89" s="136">
        <f t="shared" si="6"/>
        <v>0</v>
      </c>
      <c r="G89" s="510">
        <v>0</v>
      </c>
      <c r="H89" s="137">
        <f t="shared" si="7"/>
        <v>0</v>
      </c>
      <c r="I89" s="124"/>
    </row>
    <row r="90" spans="1:9" s="125" customFormat="1" ht="14.25" x14ac:dyDescent="0.2">
      <c r="A90" s="182" t="s">
        <v>707</v>
      </c>
      <c r="B90" s="182"/>
      <c r="C90" s="134">
        <v>54</v>
      </c>
      <c r="D90" s="155" t="s">
        <v>93</v>
      </c>
      <c r="E90" s="510">
        <v>0</v>
      </c>
      <c r="F90" s="136">
        <f t="shared" si="6"/>
        <v>0</v>
      </c>
      <c r="G90" s="510">
        <v>0</v>
      </c>
      <c r="H90" s="137">
        <f t="shared" si="7"/>
        <v>0</v>
      </c>
      <c r="I90" s="124"/>
    </row>
    <row r="91" spans="1:9" s="125" customFormat="1" ht="14.25" x14ac:dyDescent="0.2">
      <c r="A91" s="125" t="s">
        <v>708</v>
      </c>
      <c r="C91" s="131">
        <v>4</v>
      </c>
      <c r="D91" s="162" t="s">
        <v>93</v>
      </c>
      <c r="E91" s="511">
        <v>0</v>
      </c>
      <c r="F91" s="133">
        <f t="shared" si="6"/>
        <v>0</v>
      </c>
      <c r="G91" s="511">
        <v>0</v>
      </c>
      <c r="H91" s="118">
        <f t="shared" si="7"/>
        <v>0</v>
      </c>
      <c r="I91" s="124"/>
    </row>
    <row r="92" spans="1:9" s="125" customFormat="1" ht="14.25" x14ac:dyDescent="0.2">
      <c r="A92" s="703" t="s">
        <v>709</v>
      </c>
      <c r="B92" s="704"/>
      <c r="C92" s="134">
        <v>4</v>
      </c>
      <c r="D92" s="155" t="s">
        <v>93</v>
      </c>
      <c r="E92" s="510">
        <v>0</v>
      </c>
      <c r="F92" s="136">
        <f t="shared" si="6"/>
        <v>0</v>
      </c>
      <c r="G92" s="510">
        <v>0</v>
      </c>
      <c r="H92" s="137">
        <f t="shared" si="7"/>
        <v>0</v>
      </c>
      <c r="I92" s="124"/>
    </row>
    <row r="93" spans="1:9" s="125" customFormat="1" ht="14.25" x14ac:dyDescent="0.2">
      <c r="A93" s="703" t="s">
        <v>710</v>
      </c>
      <c r="B93" s="704"/>
      <c r="C93" s="134">
        <v>1</v>
      </c>
      <c r="D93" s="155" t="s">
        <v>93</v>
      </c>
      <c r="E93" s="510">
        <v>0</v>
      </c>
      <c r="F93" s="136">
        <f t="shared" si="6"/>
        <v>0</v>
      </c>
      <c r="G93" s="510">
        <v>0</v>
      </c>
      <c r="H93" s="137">
        <f t="shared" si="7"/>
        <v>0</v>
      </c>
      <c r="I93" s="124"/>
    </row>
    <row r="94" spans="1:9" s="125" customFormat="1" ht="14.25" x14ac:dyDescent="0.2">
      <c r="A94" s="703" t="s">
        <v>711</v>
      </c>
      <c r="B94" s="704"/>
      <c r="C94" s="134">
        <v>1</v>
      </c>
      <c r="D94" s="155" t="s">
        <v>93</v>
      </c>
      <c r="E94" s="510">
        <v>0</v>
      </c>
      <c r="F94" s="136">
        <f t="shared" si="6"/>
        <v>0</v>
      </c>
      <c r="G94" s="510">
        <v>0</v>
      </c>
      <c r="H94" s="137">
        <f t="shared" si="7"/>
        <v>0</v>
      </c>
      <c r="I94" s="124"/>
    </row>
    <row r="95" spans="1:9" s="125" customFormat="1" ht="14.25" x14ac:dyDescent="0.2">
      <c r="A95" s="125" t="s">
        <v>712</v>
      </c>
      <c r="C95" s="134">
        <v>1</v>
      </c>
      <c r="D95" s="155" t="s">
        <v>93</v>
      </c>
      <c r="E95" s="510">
        <v>0</v>
      </c>
      <c r="F95" s="136">
        <f t="shared" si="6"/>
        <v>0</v>
      </c>
      <c r="G95" s="510">
        <v>0</v>
      </c>
      <c r="H95" s="137">
        <f t="shared" si="7"/>
        <v>0</v>
      </c>
      <c r="I95" s="124"/>
    </row>
    <row r="96" spans="1:9" s="125" customFormat="1" ht="14.25" x14ac:dyDescent="0.2">
      <c r="A96" s="703"/>
      <c r="B96" s="704"/>
      <c r="C96" s="134"/>
      <c r="D96" s="155"/>
      <c r="E96" s="510">
        <v>0</v>
      </c>
      <c r="F96" s="136">
        <f t="shared" si="6"/>
        <v>0</v>
      </c>
      <c r="G96" s="510">
        <v>0</v>
      </c>
      <c r="H96" s="137">
        <f t="shared" si="7"/>
        <v>0</v>
      </c>
      <c r="I96" s="124"/>
    </row>
    <row r="97" spans="1:9" s="125" customFormat="1" ht="14.25" x14ac:dyDescent="0.2">
      <c r="A97" s="703" t="s">
        <v>713</v>
      </c>
      <c r="B97" s="704"/>
      <c r="C97" s="134">
        <v>4</v>
      </c>
      <c r="D97" s="155" t="s">
        <v>93</v>
      </c>
      <c r="E97" s="510">
        <v>0</v>
      </c>
      <c r="F97" s="136">
        <f t="shared" si="6"/>
        <v>0</v>
      </c>
      <c r="G97" s="510">
        <v>0</v>
      </c>
      <c r="H97" s="137">
        <f t="shared" si="7"/>
        <v>0</v>
      </c>
      <c r="I97" s="124"/>
    </row>
    <row r="98" spans="1:9" s="125" customFormat="1" ht="14.25" x14ac:dyDescent="0.2">
      <c r="A98" s="703" t="s">
        <v>714</v>
      </c>
      <c r="B98" s="704"/>
      <c r="C98" s="134">
        <v>4</v>
      </c>
      <c r="D98" s="155" t="s">
        <v>93</v>
      </c>
      <c r="E98" s="510">
        <v>0</v>
      </c>
      <c r="F98" s="136">
        <f t="shared" si="6"/>
        <v>0</v>
      </c>
      <c r="G98" s="510">
        <v>0</v>
      </c>
      <c r="H98" s="137">
        <f t="shared" si="7"/>
        <v>0</v>
      </c>
      <c r="I98" s="124"/>
    </row>
    <row r="99" spans="1:9" s="125" customFormat="1" ht="14.25" x14ac:dyDescent="0.2">
      <c r="A99" s="703" t="s">
        <v>715</v>
      </c>
      <c r="B99" s="704"/>
      <c r="C99" s="134">
        <v>275</v>
      </c>
      <c r="D99" s="155" t="s">
        <v>642</v>
      </c>
      <c r="E99" s="510">
        <v>0</v>
      </c>
      <c r="F99" s="136">
        <f t="shared" si="6"/>
        <v>0</v>
      </c>
      <c r="G99" s="510">
        <v>0</v>
      </c>
      <c r="H99" s="137">
        <f t="shared" si="7"/>
        <v>0</v>
      </c>
      <c r="I99" s="124"/>
    </row>
    <row r="100" spans="1:9" s="125" customFormat="1" ht="14.25" x14ac:dyDescent="0.2">
      <c r="A100" s="703"/>
      <c r="B100" s="704"/>
      <c r="C100" s="134"/>
      <c r="D100" s="155"/>
      <c r="E100" s="510"/>
      <c r="F100" s="136"/>
      <c r="G100" s="510"/>
      <c r="H100" s="137"/>
      <c r="I100" s="124"/>
    </row>
    <row r="101" spans="1:9" s="125" customFormat="1" ht="14.25" x14ac:dyDescent="0.2">
      <c r="A101" s="125" t="s">
        <v>717</v>
      </c>
      <c r="B101" s="125" t="s">
        <v>718</v>
      </c>
      <c r="C101" s="134">
        <v>165</v>
      </c>
      <c r="D101" s="155" t="s">
        <v>93</v>
      </c>
      <c r="E101" s="510">
        <v>0</v>
      </c>
      <c r="F101" s="136">
        <f t="shared" si="6"/>
        <v>0</v>
      </c>
      <c r="G101" s="510">
        <v>0</v>
      </c>
      <c r="H101" s="137">
        <f t="shared" si="7"/>
        <v>0</v>
      </c>
      <c r="I101" s="124"/>
    </row>
    <row r="102" spans="1:9" s="125" customFormat="1" ht="14.25" x14ac:dyDescent="0.2">
      <c r="C102" s="134"/>
      <c r="D102" s="155"/>
      <c r="E102" s="510"/>
      <c r="F102" s="136"/>
      <c r="G102" s="510"/>
      <c r="H102" s="137"/>
      <c r="I102" s="124"/>
    </row>
    <row r="103" spans="1:9" s="125" customFormat="1" ht="14.25" x14ac:dyDescent="0.2">
      <c r="A103" s="125" t="s">
        <v>721</v>
      </c>
      <c r="C103" s="134">
        <v>4</v>
      </c>
      <c r="D103" s="155" t="s">
        <v>93</v>
      </c>
      <c r="E103" s="510">
        <v>0</v>
      </c>
      <c r="F103" s="136">
        <f t="shared" si="6"/>
        <v>0</v>
      </c>
      <c r="G103" s="510">
        <v>0</v>
      </c>
      <c r="H103" s="137">
        <f t="shared" si="7"/>
        <v>0</v>
      </c>
      <c r="I103" s="124"/>
    </row>
    <row r="104" spans="1:9" s="125" customFormat="1" ht="14.25" x14ac:dyDescent="0.2">
      <c r="A104" s="703" t="s">
        <v>722</v>
      </c>
      <c r="B104" s="704"/>
      <c r="C104" s="134">
        <v>4</v>
      </c>
      <c r="D104" s="155" t="s">
        <v>93</v>
      </c>
      <c r="E104" s="510">
        <v>0</v>
      </c>
      <c r="F104" s="136">
        <f t="shared" si="6"/>
        <v>0</v>
      </c>
      <c r="G104" s="510">
        <v>0</v>
      </c>
      <c r="H104" s="137">
        <f t="shared" si="7"/>
        <v>0</v>
      </c>
      <c r="I104" s="124"/>
    </row>
    <row r="105" spans="1:9" s="125" customFormat="1" ht="14.25" x14ac:dyDescent="0.2">
      <c r="A105" s="703" t="s">
        <v>723</v>
      </c>
      <c r="B105" s="704"/>
      <c r="C105" s="134">
        <v>4</v>
      </c>
      <c r="D105" s="155" t="s">
        <v>93</v>
      </c>
      <c r="E105" s="510">
        <v>0</v>
      </c>
      <c r="F105" s="136">
        <f t="shared" si="6"/>
        <v>0</v>
      </c>
      <c r="G105" s="510">
        <v>0</v>
      </c>
      <c r="H105" s="137">
        <f t="shared" si="7"/>
        <v>0</v>
      </c>
      <c r="I105" s="124"/>
    </row>
    <row r="106" spans="1:9" s="125" customFormat="1" ht="14.25" x14ac:dyDescent="0.2">
      <c r="A106" s="703" t="s">
        <v>724</v>
      </c>
      <c r="B106" s="704"/>
      <c r="C106" s="134">
        <v>1</v>
      </c>
      <c r="D106" s="155" t="s">
        <v>642</v>
      </c>
      <c r="E106" s="510">
        <v>0</v>
      </c>
      <c r="F106" s="136">
        <f t="shared" si="6"/>
        <v>0</v>
      </c>
      <c r="G106" s="510">
        <v>0</v>
      </c>
      <c r="H106" s="137">
        <f t="shared" si="7"/>
        <v>0</v>
      </c>
      <c r="I106" s="124"/>
    </row>
    <row r="107" spans="1:9" s="125" customFormat="1" ht="14.25" x14ac:dyDescent="0.2">
      <c r="A107" s="703" t="s">
        <v>725</v>
      </c>
      <c r="B107" s="704"/>
      <c r="C107" s="134">
        <v>1</v>
      </c>
      <c r="D107" s="155" t="s">
        <v>642</v>
      </c>
      <c r="E107" s="510">
        <v>0</v>
      </c>
      <c r="F107" s="136">
        <f t="shared" si="6"/>
        <v>0</v>
      </c>
      <c r="G107" s="510">
        <v>0</v>
      </c>
      <c r="H107" s="137">
        <f t="shared" si="7"/>
        <v>0</v>
      </c>
      <c r="I107" s="124"/>
    </row>
    <row r="108" spans="1:9" s="125" customFormat="1" ht="14.25" x14ac:dyDescent="0.2">
      <c r="A108" s="703" t="s">
        <v>726</v>
      </c>
      <c r="B108" s="704"/>
      <c r="C108" s="134">
        <v>12</v>
      </c>
      <c r="D108" s="155" t="s">
        <v>642</v>
      </c>
      <c r="E108" s="510">
        <v>0</v>
      </c>
      <c r="F108" s="136">
        <f t="shared" si="6"/>
        <v>0</v>
      </c>
      <c r="G108" s="510">
        <v>0</v>
      </c>
      <c r="H108" s="137">
        <f t="shared" si="7"/>
        <v>0</v>
      </c>
      <c r="I108" s="124"/>
    </row>
    <row r="109" spans="1:9" s="125" customFormat="1" ht="14.25" x14ac:dyDescent="0.2">
      <c r="A109" s="703"/>
      <c r="B109" s="704"/>
      <c r="C109" s="134"/>
      <c r="D109" s="155"/>
      <c r="E109" s="510"/>
      <c r="F109" s="136"/>
      <c r="G109" s="510"/>
      <c r="H109" s="137"/>
      <c r="I109" s="124"/>
    </row>
    <row r="110" spans="1:9" s="125" customFormat="1" ht="14.25" x14ac:dyDescent="0.2">
      <c r="A110" s="703" t="s">
        <v>728</v>
      </c>
      <c r="B110" s="704"/>
      <c r="C110" s="134">
        <v>16</v>
      </c>
      <c r="D110" s="155" t="s">
        <v>642</v>
      </c>
      <c r="E110" s="510">
        <v>0</v>
      </c>
      <c r="F110" s="136">
        <f t="shared" si="6"/>
        <v>0</v>
      </c>
      <c r="G110" s="510">
        <v>0</v>
      </c>
      <c r="H110" s="137">
        <f t="shared" si="7"/>
        <v>0</v>
      </c>
      <c r="I110" s="124"/>
    </row>
    <row r="111" spans="1:9" s="125" customFormat="1" ht="14.25" x14ac:dyDescent="0.2">
      <c r="A111" s="703"/>
      <c r="B111" s="704"/>
      <c r="C111" s="134"/>
      <c r="D111" s="155"/>
      <c r="E111" s="510"/>
      <c r="F111" s="136"/>
      <c r="G111" s="510"/>
      <c r="H111" s="137"/>
      <c r="I111" s="124"/>
    </row>
    <row r="112" spans="1:9" s="125" customFormat="1" ht="14.25" x14ac:dyDescent="0.2">
      <c r="A112" s="703" t="s">
        <v>730</v>
      </c>
      <c r="B112" s="704"/>
      <c r="C112" s="134">
        <v>48</v>
      </c>
      <c r="D112" s="155" t="s">
        <v>642</v>
      </c>
      <c r="E112" s="510">
        <v>0</v>
      </c>
      <c r="F112" s="136">
        <f t="shared" si="6"/>
        <v>0</v>
      </c>
      <c r="G112" s="510">
        <v>0</v>
      </c>
      <c r="H112" s="137">
        <f t="shared" si="7"/>
        <v>0</v>
      </c>
      <c r="I112" s="124"/>
    </row>
    <row r="113" spans="1:9" s="125" customFormat="1" ht="14.25" x14ac:dyDescent="0.2">
      <c r="A113" s="703"/>
      <c r="B113" s="704"/>
      <c r="C113" s="134"/>
      <c r="D113" s="155"/>
      <c r="E113" s="510"/>
      <c r="F113" s="136"/>
      <c r="G113" s="510"/>
      <c r="H113" s="137"/>
      <c r="I113" s="124"/>
    </row>
    <row r="114" spans="1:9" s="125" customFormat="1" ht="14.25" x14ac:dyDescent="0.2">
      <c r="A114" s="703" t="s">
        <v>1036</v>
      </c>
      <c r="B114" s="704"/>
      <c r="C114" s="134">
        <v>62</v>
      </c>
      <c r="D114" s="155" t="s">
        <v>642</v>
      </c>
      <c r="E114" s="510">
        <v>0</v>
      </c>
      <c r="F114" s="136">
        <f t="shared" si="6"/>
        <v>0</v>
      </c>
      <c r="G114" s="510">
        <v>0</v>
      </c>
      <c r="H114" s="137">
        <f t="shared" si="7"/>
        <v>0</v>
      </c>
      <c r="I114" s="124"/>
    </row>
    <row r="115" spans="1:9" s="125" customFormat="1" ht="15" thickBot="1" x14ac:dyDescent="0.25">
      <c r="A115" s="705"/>
      <c r="B115" s="706"/>
      <c r="C115" s="149"/>
      <c r="D115" s="152"/>
      <c r="E115" s="509">
        <v>0</v>
      </c>
      <c r="F115" s="153">
        <f t="shared" si="6"/>
        <v>0</v>
      </c>
      <c r="G115" s="509">
        <v>0</v>
      </c>
      <c r="H115" s="154">
        <f t="shared" si="7"/>
        <v>0</v>
      </c>
      <c r="I115" s="124"/>
    </row>
    <row r="116" spans="1:9" s="125" customFormat="1" ht="15.75" thickBot="1" x14ac:dyDescent="0.3">
      <c r="A116" s="183" t="s">
        <v>585</v>
      </c>
      <c r="B116" s="156"/>
      <c r="C116" s="157"/>
      <c r="D116" s="157"/>
      <c r="E116" s="157"/>
      <c r="F116" s="179">
        <f>SUM(F82:F115)</f>
        <v>0</v>
      </c>
      <c r="G116" s="180"/>
      <c r="H116" s="181">
        <f>SUM(H82:H115)</f>
        <v>0</v>
      </c>
      <c r="I116" s="124"/>
    </row>
    <row r="117" spans="1:9" s="125" customFormat="1" ht="15.75" thickBot="1" x14ac:dyDescent="0.3">
      <c r="A117" s="183"/>
      <c r="B117" s="156"/>
      <c r="C117" s="157"/>
      <c r="D117" s="157"/>
      <c r="E117" s="157"/>
      <c r="F117" s="179"/>
      <c r="G117" s="180"/>
      <c r="H117" s="181"/>
      <c r="I117" s="124"/>
    </row>
    <row r="118" spans="1:9" s="125" customFormat="1" ht="15.75" thickBot="1" x14ac:dyDescent="0.25">
      <c r="A118" s="693" t="s">
        <v>733</v>
      </c>
      <c r="B118" s="694"/>
      <c r="C118" s="177"/>
      <c r="D118" s="177"/>
      <c r="E118" s="544"/>
      <c r="F118" s="158"/>
      <c r="G118" s="158"/>
      <c r="H118" s="159"/>
      <c r="I118" s="124"/>
    </row>
    <row r="119" spans="1:9" s="160" customFormat="1" ht="14.25" x14ac:dyDescent="0.2">
      <c r="A119" s="695" t="s">
        <v>734</v>
      </c>
      <c r="B119" s="696"/>
      <c r="C119" s="150">
        <v>4</v>
      </c>
      <c r="D119" s="145" t="s">
        <v>93</v>
      </c>
      <c r="E119" s="512">
        <v>0</v>
      </c>
      <c r="F119" s="151">
        <f t="shared" ref="F119:F123" si="8">C119*E119</f>
        <v>0</v>
      </c>
      <c r="G119" s="512">
        <v>0</v>
      </c>
      <c r="H119" s="151">
        <f t="shared" ref="H119:H123" si="9">C119*G119</f>
        <v>0</v>
      </c>
      <c r="I119" s="121"/>
    </row>
    <row r="120" spans="1:9" s="125" customFormat="1" ht="14.25" x14ac:dyDescent="0.2">
      <c r="A120" s="697" t="s">
        <v>735</v>
      </c>
      <c r="B120" s="698"/>
      <c r="C120" s="131">
        <v>1</v>
      </c>
      <c r="D120" s="135" t="s">
        <v>224</v>
      </c>
      <c r="E120" s="513">
        <v>0</v>
      </c>
      <c r="F120" s="118">
        <f t="shared" si="8"/>
        <v>0</v>
      </c>
      <c r="G120" s="513">
        <v>0</v>
      </c>
      <c r="H120" s="118">
        <f t="shared" si="9"/>
        <v>0</v>
      </c>
      <c r="I120" s="124"/>
    </row>
    <row r="121" spans="1:9" s="161" customFormat="1" ht="14.25" x14ac:dyDescent="0.2">
      <c r="A121" s="697"/>
      <c r="B121" s="698"/>
      <c r="C121" s="134"/>
      <c r="D121" s="135" t="s">
        <v>642</v>
      </c>
      <c r="E121" s="514">
        <v>0</v>
      </c>
      <c r="F121" s="137">
        <f t="shared" si="8"/>
        <v>0</v>
      </c>
      <c r="G121" s="514">
        <v>0</v>
      </c>
      <c r="H121" s="137">
        <f t="shared" si="9"/>
        <v>0</v>
      </c>
      <c r="I121" s="124"/>
    </row>
    <row r="122" spans="1:9" s="161" customFormat="1" ht="14.25" x14ac:dyDescent="0.2">
      <c r="A122" s="699" t="s">
        <v>737</v>
      </c>
      <c r="B122" s="700"/>
      <c r="C122" s="184">
        <v>2700</v>
      </c>
      <c r="D122" s="162" t="s">
        <v>643</v>
      </c>
      <c r="E122" s="515">
        <v>0</v>
      </c>
      <c r="F122" s="118">
        <f t="shared" si="8"/>
        <v>0</v>
      </c>
      <c r="G122" s="515">
        <v>0</v>
      </c>
      <c r="H122" s="118">
        <f t="shared" si="9"/>
        <v>0</v>
      </c>
      <c r="I122" s="124"/>
    </row>
    <row r="123" spans="1:9" ht="15" thickBot="1" x14ac:dyDescent="0.25">
      <c r="A123" s="185" t="s">
        <v>738</v>
      </c>
      <c r="B123" s="186"/>
      <c r="C123" s="187">
        <v>1</v>
      </c>
      <c r="D123" s="163" t="s">
        <v>224</v>
      </c>
      <c r="E123" s="516">
        <v>0</v>
      </c>
      <c r="F123" s="164">
        <f t="shared" si="8"/>
        <v>0</v>
      </c>
      <c r="G123" s="516">
        <v>0</v>
      </c>
      <c r="H123" s="164">
        <f t="shared" si="9"/>
        <v>0</v>
      </c>
      <c r="I123" s="121"/>
    </row>
    <row r="124" spans="1:9" ht="15.75" thickBot="1" x14ac:dyDescent="0.3">
      <c r="A124" s="183" t="s">
        <v>585</v>
      </c>
      <c r="B124" s="188"/>
      <c r="C124" s="189"/>
      <c r="D124" s="189"/>
      <c r="E124" s="180"/>
      <c r="F124" s="179">
        <f>SUM(F119:F123)</f>
        <v>0</v>
      </c>
      <c r="G124" s="180"/>
      <c r="H124" s="181">
        <f>SUM(H119:H123)</f>
        <v>0</v>
      </c>
      <c r="I124" s="121"/>
    </row>
    <row r="125" spans="1:9" ht="15.75" thickBot="1" x14ac:dyDescent="0.3">
      <c r="A125" s="552"/>
      <c r="B125" s="190"/>
      <c r="C125" s="191"/>
      <c r="D125" s="191"/>
      <c r="E125" s="192"/>
      <c r="F125" s="553"/>
      <c r="G125" s="554"/>
      <c r="H125" s="555"/>
      <c r="I125" s="121"/>
    </row>
    <row r="126" spans="1:9" ht="15.75" thickBot="1" x14ac:dyDescent="0.3">
      <c r="A126" s="701" t="s">
        <v>640</v>
      </c>
      <c r="B126" s="702"/>
      <c r="C126" s="193"/>
      <c r="D126" s="193"/>
      <c r="E126" s="194"/>
      <c r="F126" s="195">
        <f>SUM(F124,F116,F79,F33,F21)</f>
        <v>0</v>
      </c>
      <c r="G126" s="196"/>
      <c r="H126" s="197">
        <f>SUM(H124,H116,H79,H33,H21)</f>
        <v>0</v>
      </c>
      <c r="I126" s="121"/>
    </row>
    <row r="127" spans="1:9" ht="15.75" thickBot="1" x14ac:dyDescent="0.3">
      <c r="A127" s="687"/>
      <c r="B127" s="688"/>
      <c r="C127" s="198"/>
      <c r="D127" s="198"/>
      <c r="E127" s="199"/>
      <c r="F127" s="556"/>
      <c r="G127" s="199"/>
      <c r="H127" s="557"/>
      <c r="I127" s="121"/>
    </row>
    <row r="128" spans="1:9" ht="15.75" thickBot="1" x14ac:dyDescent="0.25">
      <c r="A128" s="689" t="s">
        <v>739</v>
      </c>
      <c r="B128" s="690"/>
      <c r="C128" s="558"/>
      <c r="D128" s="558"/>
      <c r="E128" s="559"/>
      <c r="F128" s="560"/>
      <c r="G128" s="691">
        <f>F126+H126</f>
        <v>0</v>
      </c>
      <c r="H128" s="692"/>
      <c r="I128" s="121"/>
    </row>
    <row r="129" spans="1:9" ht="14.25" x14ac:dyDescent="0.2">
      <c r="A129" s="165"/>
      <c r="B129" s="124"/>
      <c r="C129" s="166"/>
      <c r="D129" s="166"/>
      <c r="E129" s="167"/>
      <c r="F129" s="167"/>
      <c r="G129" s="167"/>
      <c r="H129" s="167"/>
      <c r="I129" s="121"/>
    </row>
    <row r="130" spans="1:9" x14ac:dyDescent="0.2">
      <c r="B130" s="125"/>
      <c r="C130" s="168"/>
      <c r="D130" s="168"/>
      <c r="E130" s="169"/>
      <c r="F130" s="169"/>
      <c r="G130" s="169"/>
      <c r="H130" s="169"/>
    </row>
    <row r="131" spans="1:9" x14ac:dyDescent="0.2">
      <c r="A131" s="170"/>
    </row>
    <row r="132" spans="1:9" x14ac:dyDescent="0.2">
      <c r="A132" s="172"/>
    </row>
    <row r="133" spans="1:9" x14ac:dyDescent="0.2">
      <c r="A133" s="173"/>
      <c r="C133" s="174"/>
      <c r="D133" s="174"/>
      <c r="E133" s="175"/>
      <c r="F133" s="175"/>
      <c r="G133" s="175"/>
      <c r="H133" s="175"/>
    </row>
    <row r="134" spans="1:9" x14ac:dyDescent="0.2">
      <c r="C134" s="174"/>
      <c r="D134" s="174"/>
      <c r="E134" s="175"/>
      <c r="F134" s="175"/>
      <c r="G134" s="175"/>
      <c r="H134" s="175"/>
    </row>
    <row r="135" spans="1:9" x14ac:dyDescent="0.2">
      <c r="C135" s="174"/>
      <c r="D135" s="174"/>
      <c r="E135" s="175"/>
      <c r="F135" s="175"/>
      <c r="G135" s="175"/>
      <c r="H135" s="175"/>
    </row>
    <row r="136" spans="1:9" x14ac:dyDescent="0.2">
      <c r="C136" s="174"/>
      <c r="D136" s="174"/>
      <c r="E136" s="175"/>
      <c r="F136" s="175"/>
      <c r="G136" s="175"/>
      <c r="H136" s="175"/>
    </row>
  </sheetData>
  <mergeCells count="108">
    <mergeCell ref="A7:B7"/>
    <mergeCell ref="A8:B8"/>
    <mergeCell ref="A9:B9"/>
    <mergeCell ref="A10:B10"/>
    <mergeCell ref="A11:B11"/>
    <mergeCell ref="A12:B12"/>
    <mergeCell ref="A2:B6"/>
    <mergeCell ref="E2:F2"/>
    <mergeCell ref="G2:H2"/>
    <mergeCell ref="C3:C6"/>
    <mergeCell ref="D3:D6"/>
    <mergeCell ref="E3:E6"/>
    <mergeCell ref="F3:F6"/>
    <mergeCell ref="G3:G6"/>
    <mergeCell ref="H3:H6"/>
    <mergeCell ref="A19:B19"/>
    <mergeCell ref="A20:B20"/>
    <mergeCell ref="A24:B24"/>
    <mergeCell ref="A25:B25"/>
    <mergeCell ref="A26:B26"/>
    <mergeCell ref="A27:B27"/>
    <mergeCell ref="A13:B13"/>
    <mergeCell ref="A15:B15"/>
    <mergeCell ref="A16:B16"/>
    <mergeCell ref="A17:B17"/>
    <mergeCell ref="A18:B18"/>
    <mergeCell ref="A37:B37"/>
    <mergeCell ref="A38:B38"/>
    <mergeCell ref="A39:B39"/>
    <mergeCell ref="A40:B40"/>
    <mergeCell ref="A43:B43"/>
    <mergeCell ref="A44:B44"/>
    <mergeCell ref="A28:B28"/>
    <mergeCell ref="A29:B29"/>
    <mergeCell ref="A30:B30"/>
    <mergeCell ref="A31:B31"/>
    <mergeCell ref="A32:B32"/>
    <mergeCell ref="A36:B36"/>
    <mergeCell ref="A53:B53"/>
    <mergeCell ref="A54:B54"/>
    <mergeCell ref="A55:B55"/>
    <mergeCell ref="A56:B56"/>
    <mergeCell ref="A57:B57"/>
    <mergeCell ref="A58:B58"/>
    <mergeCell ref="A45:B45"/>
    <mergeCell ref="A46:B46"/>
    <mergeCell ref="A48:B48"/>
    <mergeCell ref="A50:B50"/>
    <mergeCell ref="A51:B51"/>
    <mergeCell ref="A52:B5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77:B77"/>
    <mergeCell ref="A78:B78"/>
    <mergeCell ref="A81:H81"/>
    <mergeCell ref="A82:B82"/>
    <mergeCell ref="A83:B83"/>
    <mergeCell ref="A84:B84"/>
    <mergeCell ref="A71:B71"/>
    <mergeCell ref="A72:B72"/>
    <mergeCell ref="A73:B73"/>
    <mergeCell ref="A74:B74"/>
    <mergeCell ref="A75:B75"/>
    <mergeCell ref="A76:B76"/>
    <mergeCell ref="A93:B93"/>
    <mergeCell ref="A94:B94"/>
    <mergeCell ref="A96:B96"/>
    <mergeCell ref="A97:B97"/>
    <mergeCell ref="A98:B98"/>
    <mergeCell ref="A99:B99"/>
    <mergeCell ref="A85:B85"/>
    <mergeCell ref="A86:B86"/>
    <mergeCell ref="A87:B87"/>
    <mergeCell ref="A88:B88"/>
    <mergeCell ref="A89:B89"/>
    <mergeCell ref="A92:B92"/>
    <mergeCell ref="A109:B109"/>
    <mergeCell ref="A110:B110"/>
    <mergeCell ref="A111:B111"/>
    <mergeCell ref="A112:B112"/>
    <mergeCell ref="A113:B113"/>
    <mergeCell ref="A114:B114"/>
    <mergeCell ref="A100:B100"/>
    <mergeCell ref="A104:B104"/>
    <mergeCell ref="A105:B105"/>
    <mergeCell ref="A106:B106"/>
    <mergeCell ref="A107:B107"/>
    <mergeCell ref="A108:B108"/>
    <mergeCell ref="A126:B126"/>
    <mergeCell ref="A127:B127"/>
    <mergeCell ref="A128:B128"/>
    <mergeCell ref="G128:H128"/>
    <mergeCell ref="A115:B115"/>
    <mergeCell ref="A118:B118"/>
    <mergeCell ref="A119:B119"/>
    <mergeCell ref="A120:B120"/>
    <mergeCell ref="A121:B121"/>
    <mergeCell ref="A122:B1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7F25-54E7-436A-8FFC-CF206AD932AC}">
  <sheetPr>
    <tabColor theme="9" tint="0.79998168889431442"/>
  </sheetPr>
  <dimension ref="A1:GY44"/>
  <sheetViews>
    <sheetView workbookViewId="0">
      <selection activeCell="D1" sqref="D1"/>
    </sheetView>
  </sheetViews>
  <sheetFormatPr defaultColWidth="9.140625" defaultRowHeight="12" x14ac:dyDescent="0.25"/>
  <cols>
    <col min="1" max="1" width="5.42578125" style="365" customWidth="1"/>
    <col min="2" max="2" width="15.42578125" style="365" customWidth="1"/>
    <col min="3" max="3" width="59" style="365" customWidth="1"/>
    <col min="4" max="4" width="3.85546875" style="354" customWidth="1"/>
    <col min="5" max="5" width="7.7109375" style="365" customWidth="1"/>
    <col min="6" max="6" width="9.28515625" style="365" customWidth="1"/>
    <col min="7" max="7" width="7.7109375" style="365" customWidth="1"/>
    <col min="8" max="8" width="11.42578125" style="365" customWidth="1"/>
    <col min="9" max="9" width="10" style="366" bestFit="1" customWidth="1"/>
    <col min="10" max="16384" width="9.140625" style="365"/>
  </cols>
  <sheetData>
    <row r="1" spans="1:207" s="454" customFormat="1" ht="12.75" x14ac:dyDescent="0.25">
      <c r="A1" s="531" t="s">
        <v>1037</v>
      </c>
      <c r="B1" s="340"/>
      <c r="C1" s="341"/>
      <c r="D1" s="342" t="s">
        <v>1012</v>
      </c>
      <c r="E1" s="451"/>
      <c r="F1" s="451"/>
      <c r="G1" s="451"/>
      <c r="H1" s="451"/>
      <c r="I1" s="452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  <c r="FF1" s="453"/>
      <c r="FG1" s="453"/>
      <c r="FH1" s="453"/>
      <c r="FI1" s="453"/>
      <c r="FJ1" s="453"/>
      <c r="FK1" s="453"/>
      <c r="FL1" s="453"/>
      <c r="FM1" s="453"/>
      <c r="FN1" s="453"/>
      <c r="FO1" s="453"/>
      <c r="FP1" s="453"/>
      <c r="FQ1" s="453"/>
      <c r="FR1" s="453"/>
      <c r="FS1" s="453"/>
      <c r="FT1" s="453"/>
      <c r="FU1" s="453"/>
      <c r="FV1" s="453"/>
      <c r="FW1" s="453"/>
      <c r="FX1" s="453"/>
      <c r="FY1" s="453"/>
      <c r="FZ1" s="453"/>
      <c r="GA1" s="453"/>
      <c r="GB1" s="453"/>
      <c r="GC1" s="453"/>
      <c r="GD1" s="453"/>
      <c r="GE1" s="453"/>
      <c r="GF1" s="453"/>
      <c r="GG1" s="453"/>
      <c r="GH1" s="453"/>
      <c r="GI1" s="453"/>
      <c r="GJ1" s="453"/>
      <c r="GK1" s="453"/>
      <c r="GL1" s="453"/>
      <c r="GM1" s="453"/>
      <c r="GN1" s="453"/>
      <c r="GO1" s="453"/>
      <c r="GP1" s="453"/>
      <c r="GQ1" s="453"/>
      <c r="GR1" s="453"/>
      <c r="GS1" s="453"/>
      <c r="GT1" s="453"/>
      <c r="GU1" s="453"/>
      <c r="GV1" s="453"/>
      <c r="GW1" s="453"/>
      <c r="GX1" s="453"/>
      <c r="GY1" s="453"/>
    </row>
    <row r="2" spans="1:207" s="346" customFormat="1" x14ac:dyDescent="0.25">
      <c r="A2" s="343"/>
      <c r="B2" s="341"/>
      <c r="C2" s="455"/>
      <c r="D2" s="343"/>
      <c r="E2" s="341"/>
      <c r="F2" s="341"/>
      <c r="G2" s="341"/>
      <c r="H2" s="341"/>
      <c r="I2" s="344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  <c r="DT2" s="345"/>
      <c r="DU2" s="345"/>
      <c r="DV2" s="345"/>
      <c r="DW2" s="345"/>
      <c r="DX2" s="345"/>
      <c r="DY2" s="345"/>
      <c r="DZ2" s="345"/>
      <c r="EA2" s="345"/>
      <c r="EB2" s="345"/>
      <c r="EC2" s="345"/>
      <c r="ED2" s="345"/>
      <c r="EE2" s="345"/>
      <c r="EF2" s="345"/>
      <c r="EG2" s="345"/>
      <c r="EH2" s="345"/>
      <c r="EI2" s="345"/>
      <c r="EJ2" s="345"/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45"/>
      <c r="EW2" s="345"/>
      <c r="EX2" s="345"/>
      <c r="EY2" s="345"/>
      <c r="EZ2" s="345"/>
      <c r="FA2" s="345"/>
      <c r="FB2" s="345"/>
      <c r="FC2" s="345"/>
      <c r="FD2" s="345"/>
      <c r="FE2" s="345"/>
      <c r="FF2" s="345"/>
      <c r="FG2" s="345"/>
      <c r="FH2" s="345"/>
      <c r="FI2" s="345"/>
      <c r="FJ2" s="345"/>
      <c r="FK2" s="345"/>
      <c r="FL2" s="345"/>
      <c r="FM2" s="345"/>
      <c r="FN2" s="345"/>
      <c r="FO2" s="345"/>
      <c r="FP2" s="345"/>
      <c r="FQ2" s="345"/>
      <c r="FR2" s="345"/>
      <c r="FS2" s="345"/>
      <c r="FT2" s="345"/>
      <c r="FU2" s="345"/>
      <c r="FV2" s="345"/>
      <c r="FW2" s="345"/>
      <c r="FX2" s="345"/>
      <c r="FY2" s="345"/>
      <c r="FZ2" s="345"/>
      <c r="GA2" s="345"/>
      <c r="GB2" s="345"/>
      <c r="GC2" s="345"/>
      <c r="GD2" s="345"/>
      <c r="GE2" s="345"/>
      <c r="GF2" s="345"/>
      <c r="GG2" s="345"/>
      <c r="GH2" s="345"/>
      <c r="GI2" s="345"/>
      <c r="GJ2" s="345"/>
      <c r="GK2" s="345"/>
      <c r="GL2" s="345"/>
      <c r="GM2" s="345"/>
      <c r="GN2" s="345"/>
      <c r="GO2" s="345"/>
      <c r="GP2" s="345"/>
      <c r="GQ2" s="345"/>
      <c r="GR2" s="345"/>
      <c r="GS2" s="345"/>
      <c r="GT2" s="345"/>
      <c r="GU2" s="345"/>
      <c r="GV2" s="345"/>
      <c r="GW2" s="345"/>
      <c r="GX2" s="345"/>
      <c r="GY2" s="345"/>
    </row>
    <row r="3" spans="1:207" s="346" customFormat="1" ht="12.75" thickBot="1" x14ac:dyDescent="0.3">
      <c r="A3" s="343"/>
      <c r="B3" s="341"/>
      <c r="C3" s="455"/>
      <c r="D3" s="343"/>
      <c r="E3" s="341"/>
      <c r="F3" s="341"/>
      <c r="G3" s="341"/>
      <c r="H3" s="341"/>
      <c r="I3" s="344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  <c r="FL3" s="345"/>
      <c r="FM3" s="345"/>
      <c r="FN3" s="345"/>
      <c r="FO3" s="345"/>
      <c r="FP3" s="345"/>
      <c r="FQ3" s="345"/>
      <c r="FR3" s="345"/>
      <c r="FS3" s="345"/>
      <c r="FT3" s="345"/>
      <c r="FU3" s="345"/>
      <c r="FV3" s="345"/>
      <c r="FW3" s="345"/>
      <c r="FX3" s="345"/>
      <c r="FY3" s="345"/>
      <c r="FZ3" s="345"/>
      <c r="GA3" s="345"/>
      <c r="GB3" s="345"/>
      <c r="GC3" s="345"/>
      <c r="GD3" s="345"/>
      <c r="GE3" s="345"/>
      <c r="GF3" s="345"/>
      <c r="GG3" s="345"/>
      <c r="GH3" s="345"/>
      <c r="GI3" s="345"/>
      <c r="GJ3" s="345"/>
      <c r="GK3" s="345"/>
      <c r="GL3" s="345"/>
      <c r="GM3" s="345"/>
      <c r="GN3" s="345"/>
      <c r="GO3" s="345"/>
      <c r="GP3" s="345"/>
      <c r="GQ3" s="345"/>
      <c r="GR3" s="345"/>
      <c r="GS3" s="345"/>
      <c r="GT3" s="345"/>
      <c r="GU3" s="345"/>
      <c r="GV3" s="345"/>
      <c r="GW3" s="345"/>
      <c r="GX3" s="345"/>
      <c r="GY3" s="345"/>
    </row>
    <row r="4" spans="1:207" s="459" customFormat="1" thickTop="1" x14ac:dyDescent="0.25">
      <c r="A4" s="456"/>
      <c r="B4" s="499"/>
      <c r="C4" s="457" t="s">
        <v>740</v>
      </c>
      <c r="D4" s="752" t="s">
        <v>577</v>
      </c>
      <c r="E4" s="753"/>
      <c r="F4" s="754"/>
      <c r="G4" s="752" t="s">
        <v>578</v>
      </c>
      <c r="H4" s="755"/>
      <c r="I4" s="458"/>
    </row>
    <row r="5" spans="1:207" s="459" customFormat="1" thickBot="1" x14ac:dyDescent="0.3">
      <c r="A5" s="460"/>
      <c r="B5" s="500"/>
      <c r="C5" s="461"/>
      <c r="D5" s="756" t="s">
        <v>741</v>
      </c>
      <c r="E5" s="757"/>
      <c r="F5" s="758"/>
      <c r="G5" s="756" t="s">
        <v>741</v>
      </c>
      <c r="H5" s="759"/>
      <c r="I5" s="458"/>
    </row>
    <row r="6" spans="1:207" s="351" customFormat="1" thickTop="1" x14ac:dyDescent="0.25">
      <c r="A6" s="347">
        <v>1</v>
      </c>
      <c r="B6" s="462"/>
      <c r="C6" s="348" t="str">
        <f>A10</f>
        <v>Systém PTV</v>
      </c>
      <c r="D6" s="349"/>
      <c r="E6" s="463"/>
      <c r="F6" s="464">
        <f>F43</f>
        <v>0</v>
      </c>
      <c r="G6" s="465"/>
      <c r="H6" s="466">
        <f>H43</f>
        <v>0</v>
      </c>
      <c r="I6" s="350"/>
    </row>
    <row r="7" spans="1:207" s="353" customFormat="1" ht="11.25" x14ac:dyDescent="0.25">
      <c r="A7" s="467"/>
      <c r="B7" s="468"/>
      <c r="C7" s="469" t="s">
        <v>585</v>
      </c>
      <c r="D7" s="470"/>
      <c r="E7" s="471"/>
      <c r="F7" s="472">
        <f>SUM(F6:F6)</f>
        <v>0</v>
      </c>
      <c r="G7" s="473"/>
      <c r="H7" s="474">
        <f>SUM(H6:H6)</f>
        <v>0</v>
      </c>
      <c r="I7" s="352"/>
    </row>
    <row r="8" spans="1:207" s="353" customFormat="1" thickBot="1" x14ac:dyDescent="0.3">
      <c r="A8" s="663"/>
      <c r="B8" s="664"/>
      <c r="C8" s="665" t="s">
        <v>742</v>
      </c>
      <c r="D8" s="475"/>
      <c r="E8" s="476"/>
      <c r="F8" s="476"/>
      <c r="G8" s="476"/>
      <c r="H8" s="666">
        <f>F7+H7</f>
        <v>0</v>
      </c>
      <c r="I8" s="352"/>
    </row>
    <row r="9" spans="1:207" s="346" customFormat="1" ht="12.75" thickTop="1" x14ac:dyDescent="0.25">
      <c r="A9" s="343"/>
      <c r="B9" s="341"/>
      <c r="C9" s="455"/>
      <c r="D9" s="343"/>
      <c r="E9" s="341"/>
      <c r="F9" s="341"/>
      <c r="G9" s="341"/>
      <c r="H9" s="341"/>
      <c r="I9" s="344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5"/>
      <c r="FL9" s="345"/>
      <c r="FM9" s="345"/>
      <c r="FN9" s="345"/>
      <c r="FO9" s="345"/>
      <c r="FP9" s="345"/>
      <c r="FQ9" s="345"/>
      <c r="FR9" s="345"/>
      <c r="FS9" s="345"/>
      <c r="FT9" s="345"/>
      <c r="FU9" s="345"/>
      <c r="FV9" s="345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/>
      <c r="GK9" s="345"/>
      <c r="GL9" s="345"/>
      <c r="GM9" s="345"/>
      <c r="GN9" s="345"/>
      <c r="GO9" s="345"/>
      <c r="GP9" s="345"/>
      <c r="GQ9" s="345"/>
      <c r="GR9" s="345"/>
      <c r="GS9" s="345"/>
      <c r="GT9" s="345"/>
      <c r="GU9" s="345"/>
      <c r="GV9" s="345"/>
      <c r="GW9" s="345"/>
      <c r="GX9" s="345"/>
      <c r="GY9" s="345"/>
    </row>
    <row r="10" spans="1:207" s="354" customFormat="1" ht="12.75" thickBot="1" x14ac:dyDescent="0.3">
      <c r="A10" s="354" t="s">
        <v>743</v>
      </c>
      <c r="I10" s="355"/>
    </row>
    <row r="11" spans="1:207" s="459" customFormat="1" thickTop="1" x14ac:dyDescent="0.25">
      <c r="A11" s="456" t="s">
        <v>744</v>
      </c>
      <c r="B11" s="499" t="s">
        <v>57</v>
      </c>
      <c r="C11" s="457" t="s">
        <v>223</v>
      </c>
      <c r="D11" s="457" t="s">
        <v>745</v>
      </c>
      <c r="E11" s="457" t="s">
        <v>577</v>
      </c>
      <c r="F11" s="457" t="s">
        <v>577</v>
      </c>
      <c r="G11" s="457" t="s">
        <v>578</v>
      </c>
      <c r="H11" s="487" t="s">
        <v>578</v>
      </c>
      <c r="I11" s="458"/>
    </row>
    <row r="12" spans="1:207" s="459" customFormat="1" thickBot="1" x14ac:dyDescent="0.3">
      <c r="A12" s="460" t="s">
        <v>746</v>
      </c>
      <c r="B12" s="500" t="s">
        <v>58</v>
      </c>
      <c r="C12" s="461"/>
      <c r="D12" s="461"/>
      <c r="E12" s="461" t="s">
        <v>584</v>
      </c>
      <c r="F12" s="461" t="s">
        <v>741</v>
      </c>
      <c r="G12" s="461" t="s">
        <v>584</v>
      </c>
      <c r="H12" s="488" t="s">
        <v>741</v>
      </c>
      <c r="I12" s="458"/>
    </row>
    <row r="13" spans="1:207" s="357" customFormat="1" thickTop="1" x14ac:dyDescent="0.25">
      <c r="A13" s="478"/>
      <c r="B13" s="479" t="s">
        <v>747</v>
      </c>
      <c r="C13" s="480"/>
      <c r="D13" s="481"/>
      <c r="E13" s="482"/>
      <c r="F13" s="483"/>
      <c r="G13" s="483"/>
      <c r="H13" s="484"/>
      <c r="I13" s="356"/>
    </row>
    <row r="14" spans="1:207" s="351" customFormat="1" ht="101.25" x14ac:dyDescent="0.25">
      <c r="A14" s="347">
        <v>1</v>
      </c>
      <c r="B14" s="462" t="s">
        <v>748</v>
      </c>
      <c r="C14" s="348" t="s">
        <v>749</v>
      </c>
      <c r="D14" s="358">
        <v>10</v>
      </c>
      <c r="E14" s="561">
        <v>0</v>
      </c>
      <c r="F14" s="485">
        <f t="shared" ref="F14:F18" si="0">D14*E14</f>
        <v>0</v>
      </c>
      <c r="G14" s="561">
        <v>0</v>
      </c>
      <c r="H14" s="486">
        <f t="shared" ref="H14:H23" si="1">D14*G14</f>
        <v>0</v>
      </c>
      <c r="I14" s="350"/>
    </row>
    <row r="15" spans="1:207" s="351" customFormat="1" ht="11.25" x14ac:dyDescent="0.25">
      <c r="A15" s="347">
        <f t="shared" ref="A15:A31" si="2">A14+1</f>
        <v>2</v>
      </c>
      <c r="B15" s="462" t="s">
        <v>750</v>
      </c>
      <c r="C15" s="348" t="s">
        <v>751</v>
      </c>
      <c r="D15" s="358">
        <v>10</v>
      </c>
      <c r="E15" s="561">
        <v>0</v>
      </c>
      <c r="F15" s="485">
        <f t="shared" si="0"/>
        <v>0</v>
      </c>
      <c r="G15" s="561">
        <v>0</v>
      </c>
      <c r="H15" s="486">
        <f t="shared" si="1"/>
        <v>0</v>
      </c>
      <c r="I15" s="350"/>
    </row>
    <row r="16" spans="1:207" s="351" customFormat="1" ht="11.25" x14ac:dyDescent="0.25">
      <c r="A16" s="347">
        <f t="shared" si="2"/>
        <v>3</v>
      </c>
      <c r="B16" s="462" t="s">
        <v>752</v>
      </c>
      <c r="C16" s="348" t="s">
        <v>753</v>
      </c>
      <c r="D16" s="358">
        <v>6</v>
      </c>
      <c r="E16" s="561">
        <v>0</v>
      </c>
      <c r="F16" s="485">
        <f t="shared" si="0"/>
        <v>0</v>
      </c>
      <c r="G16" s="561">
        <v>0</v>
      </c>
      <c r="H16" s="486">
        <f t="shared" si="1"/>
        <v>0</v>
      </c>
      <c r="I16" s="350"/>
    </row>
    <row r="17" spans="1:9" s="351" customFormat="1" ht="11.25" x14ac:dyDescent="0.25">
      <c r="A17" s="347">
        <f t="shared" si="2"/>
        <v>4</v>
      </c>
      <c r="B17" s="462" t="s">
        <v>754</v>
      </c>
      <c r="C17" s="348" t="s">
        <v>755</v>
      </c>
      <c r="D17" s="358">
        <v>6</v>
      </c>
      <c r="E17" s="561">
        <v>0</v>
      </c>
      <c r="F17" s="485">
        <f t="shared" si="0"/>
        <v>0</v>
      </c>
      <c r="G17" s="561">
        <v>0</v>
      </c>
      <c r="H17" s="486">
        <f t="shared" si="1"/>
        <v>0</v>
      </c>
      <c r="I17" s="350"/>
    </row>
    <row r="18" spans="1:9" s="351" customFormat="1" ht="11.25" x14ac:dyDescent="0.25">
      <c r="A18" s="347">
        <f t="shared" si="2"/>
        <v>5</v>
      </c>
      <c r="B18" s="462" t="s">
        <v>756</v>
      </c>
      <c r="C18" s="348" t="s">
        <v>757</v>
      </c>
      <c r="D18" s="358">
        <v>10</v>
      </c>
      <c r="E18" s="561">
        <v>0</v>
      </c>
      <c r="F18" s="485">
        <f t="shared" si="0"/>
        <v>0</v>
      </c>
      <c r="G18" s="561">
        <v>0</v>
      </c>
      <c r="H18" s="486">
        <f t="shared" si="1"/>
        <v>0</v>
      </c>
      <c r="I18" s="350"/>
    </row>
    <row r="19" spans="1:9" s="459" customFormat="1" ht="11.25" x14ac:dyDescent="0.25">
      <c r="A19" s="489"/>
      <c r="B19" s="490" t="s">
        <v>758</v>
      </c>
      <c r="C19" s="490"/>
      <c r="D19" s="491"/>
      <c r="E19" s="483"/>
      <c r="F19" s="483"/>
      <c r="G19" s="483"/>
      <c r="H19" s="484"/>
      <c r="I19" s="458"/>
    </row>
    <row r="20" spans="1:9" s="351" customFormat="1" ht="90" x14ac:dyDescent="0.25">
      <c r="A20" s="347">
        <f>A18+1</f>
        <v>6</v>
      </c>
      <c r="B20" s="462" t="s">
        <v>759</v>
      </c>
      <c r="C20" s="348" t="s">
        <v>760</v>
      </c>
      <c r="D20" s="358">
        <v>0</v>
      </c>
      <c r="E20" s="561">
        <v>0</v>
      </c>
      <c r="F20" s="485">
        <f t="shared" ref="F20:F23" si="3">D20*E20</f>
        <v>0</v>
      </c>
      <c r="G20" s="561">
        <v>0</v>
      </c>
      <c r="H20" s="486">
        <f t="shared" si="1"/>
        <v>0</v>
      </c>
      <c r="I20" s="350"/>
    </row>
    <row r="21" spans="1:9" s="351" customFormat="1" ht="22.5" x14ac:dyDescent="0.25">
      <c r="A21" s="347">
        <f t="shared" si="2"/>
        <v>7</v>
      </c>
      <c r="B21" s="462" t="s">
        <v>761</v>
      </c>
      <c r="C21" s="348" t="s">
        <v>762</v>
      </c>
      <c r="D21" s="358">
        <v>0</v>
      </c>
      <c r="E21" s="561">
        <v>0</v>
      </c>
      <c r="F21" s="485">
        <f t="shared" si="3"/>
        <v>0</v>
      </c>
      <c r="G21" s="561">
        <v>0</v>
      </c>
      <c r="H21" s="486">
        <f t="shared" si="1"/>
        <v>0</v>
      </c>
      <c r="I21" s="350"/>
    </row>
    <row r="22" spans="1:9" s="351" customFormat="1" ht="11.25" x14ac:dyDescent="0.25">
      <c r="A22" s="347">
        <f t="shared" si="2"/>
        <v>8</v>
      </c>
      <c r="B22" s="462" t="s">
        <v>763</v>
      </c>
      <c r="C22" s="348" t="s">
        <v>764</v>
      </c>
      <c r="D22" s="358">
        <v>0</v>
      </c>
      <c r="E22" s="561">
        <v>0</v>
      </c>
      <c r="F22" s="485">
        <f t="shared" si="3"/>
        <v>0</v>
      </c>
      <c r="G22" s="561">
        <v>0</v>
      </c>
      <c r="H22" s="486">
        <f t="shared" si="1"/>
        <v>0</v>
      </c>
      <c r="I22" s="350"/>
    </row>
    <row r="23" spans="1:9" s="351" customFormat="1" ht="11.25" x14ac:dyDescent="0.25">
      <c r="A23" s="347">
        <f t="shared" si="2"/>
        <v>9</v>
      </c>
      <c r="B23" s="462" t="s">
        <v>756</v>
      </c>
      <c r="C23" s="348" t="s">
        <v>765</v>
      </c>
      <c r="D23" s="358">
        <v>0</v>
      </c>
      <c r="E23" s="561">
        <v>0</v>
      </c>
      <c r="F23" s="485">
        <f t="shared" si="3"/>
        <v>0</v>
      </c>
      <c r="G23" s="561">
        <v>0</v>
      </c>
      <c r="H23" s="486">
        <f t="shared" si="1"/>
        <v>0</v>
      </c>
      <c r="I23" s="350"/>
    </row>
    <row r="24" spans="1:9" s="459" customFormat="1" ht="11.25" x14ac:dyDescent="0.25">
      <c r="A24" s="489"/>
      <c r="B24" s="490" t="s">
        <v>766</v>
      </c>
      <c r="C24" s="490"/>
      <c r="D24" s="491"/>
      <c r="E24" s="483"/>
      <c r="F24" s="483"/>
      <c r="G24" s="483"/>
      <c r="H24" s="484"/>
      <c r="I24" s="458"/>
    </row>
    <row r="25" spans="1:9" s="351" customFormat="1" ht="11.25" x14ac:dyDescent="0.25">
      <c r="A25" s="347">
        <f>A23+1</f>
        <v>10</v>
      </c>
      <c r="B25" s="462" t="s">
        <v>767</v>
      </c>
      <c r="C25" s="348" t="s">
        <v>768</v>
      </c>
      <c r="D25" s="358">
        <v>0</v>
      </c>
      <c r="E25" s="561">
        <v>0</v>
      </c>
      <c r="F25" s="485">
        <f t="shared" ref="F25:F27" si="4">D25*E25</f>
        <v>0</v>
      </c>
      <c r="G25" s="561">
        <v>0</v>
      </c>
      <c r="H25" s="486">
        <f t="shared" ref="H25:H27" si="5">D25*G25</f>
        <v>0</v>
      </c>
      <c r="I25" s="350"/>
    </row>
    <row r="26" spans="1:9" s="351" customFormat="1" ht="11.25" x14ac:dyDescent="0.25">
      <c r="A26" s="347">
        <f t="shared" si="2"/>
        <v>11</v>
      </c>
      <c r="B26" s="462"/>
      <c r="C26" s="348" t="s">
        <v>769</v>
      </c>
      <c r="D26" s="358">
        <v>0</v>
      </c>
      <c r="E26" s="561">
        <v>0</v>
      </c>
      <c r="F26" s="485">
        <f t="shared" si="4"/>
        <v>0</v>
      </c>
      <c r="G26" s="561">
        <v>0</v>
      </c>
      <c r="H26" s="486">
        <f t="shared" si="5"/>
        <v>0</v>
      </c>
      <c r="I26" s="350"/>
    </row>
    <row r="27" spans="1:9" s="351" customFormat="1" ht="11.25" x14ac:dyDescent="0.25">
      <c r="A27" s="347">
        <f t="shared" si="2"/>
        <v>12</v>
      </c>
      <c r="B27" s="462"/>
      <c r="C27" s="348" t="s">
        <v>770</v>
      </c>
      <c r="D27" s="358">
        <v>0</v>
      </c>
      <c r="E27" s="561">
        <v>0</v>
      </c>
      <c r="F27" s="485">
        <f t="shared" si="4"/>
        <v>0</v>
      </c>
      <c r="G27" s="561">
        <v>0</v>
      </c>
      <c r="H27" s="486">
        <f t="shared" si="5"/>
        <v>0</v>
      </c>
      <c r="I27" s="350"/>
    </row>
    <row r="28" spans="1:9" s="459" customFormat="1" ht="11.25" x14ac:dyDescent="0.25">
      <c r="A28" s="489"/>
      <c r="B28" s="492" t="s">
        <v>771</v>
      </c>
      <c r="C28" s="490"/>
      <c r="D28" s="491"/>
      <c r="E28" s="483"/>
      <c r="F28" s="483"/>
      <c r="G28" s="483"/>
      <c r="H28" s="484"/>
      <c r="I28" s="458"/>
    </row>
    <row r="29" spans="1:9" s="351" customFormat="1" ht="56.25" x14ac:dyDescent="0.25">
      <c r="A29" s="347">
        <f>A27+1</f>
        <v>13</v>
      </c>
      <c r="B29" s="462" t="s">
        <v>772</v>
      </c>
      <c r="C29" s="348" t="s">
        <v>773</v>
      </c>
      <c r="D29" s="358">
        <v>0</v>
      </c>
      <c r="E29" s="561">
        <v>0</v>
      </c>
      <c r="F29" s="485">
        <f t="shared" ref="F29:F31" si="6">D29*E29</f>
        <v>0</v>
      </c>
      <c r="G29" s="561">
        <v>0</v>
      </c>
      <c r="H29" s="486">
        <f t="shared" ref="H29:H31" si="7">D29*G29</f>
        <v>0</v>
      </c>
      <c r="I29" s="350"/>
    </row>
    <row r="30" spans="1:9" s="351" customFormat="1" ht="33.75" x14ac:dyDescent="0.25">
      <c r="A30" s="347">
        <f t="shared" si="2"/>
        <v>14</v>
      </c>
      <c r="B30" s="462" t="s">
        <v>774</v>
      </c>
      <c r="C30" s="348" t="s">
        <v>775</v>
      </c>
      <c r="D30" s="358">
        <v>0</v>
      </c>
      <c r="E30" s="561">
        <v>0</v>
      </c>
      <c r="F30" s="485">
        <f t="shared" si="6"/>
        <v>0</v>
      </c>
      <c r="G30" s="561">
        <v>0</v>
      </c>
      <c r="H30" s="486">
        <f t="shared" si="7"/>
        <v>0</v>
      </c>
      <c r="I30" s="350"/>
    </row>
    <row r="31" spans="1:9" s="351" customFormat="1" ht="11.25" x14ac:dyDescent="0.25">
      <c r="A31" s="347">
        <f t="shared" si="2"/>
        <v>15</v>
      </c>
      <c r="B31" s="462" t="s">
        <v>776</v>
      </c>
      <c r="C31" s="348" t="s">
        <v>777</v>
      </c>
      <c r="D31" s="358">
        <v>0</v>
      </c>
      <c r="E31" s="561">
        <v>0</v>
      </c>
      <c r="F31" s="485">
        <f t="shared" si="6"/>
        <v>0</v>
      </c>
      <c r="G31" s="561">
        <v>0</v>
      </c>
      <c r="H31" s="486">
        <f t="shared" si="7"/>
        <v>0</v>
      </c>
      <c r="I31" s="350"/>
    </row>
    <row r="32" spans="1:9" s="357" customFormat="1" ht="11.25" x14ac:dyDescent="0.25">
      <c r="A32" s="478"/>
      <c r="B32" s="479" t="s">
        <v>778</v>
      </c>
      <c r="C32" s="480"/>
      <c r="D32" s="481"/>
      <c r="E32" s="482"/>
      <c r="F32" s="483"/>
      <c r="G32" s="483"/>
      <c r="H32" s="484"/>
      <c r="I32" s="356"/>
    </row>
    <row r="33" spans="1:9" s="353" customFormat="1" ht="11.25" x14ac:dyDescent="0.25">
      <c r="A33" s="347">
        <f>A31+1</f>
        <v>16</v>
      </c>
      <c r="B33" s="359"/>
      <c r="C33" s="360" t="s">
        <v>779</v>
      </c>
      <c r="D33" s="358">
        <v>2</v>
      </c>
      <c r="E33" s="561">
        <v>0</v>
      </c>
      <c r="F33" s="485">
        <f t="shared" ref="F33:F36" si="8">D33*E33</f>
        <v>0</v>
      </c>
      <c r="G33" s="561">
        <v>0</v>
      </c>
      <c r="H33" s="486">
        <f t="shared" ref="H33:H36" si="9">D33*G33</f>
        <v>0</v>
      </c>
      <c r="I33" s="352"/>
    </row>
    <row r="34" spans="1:9" s="353" customFormat="1" ht="11.25" x14ac:dyDescent="0.25">
      <c r="A34" s="347">
        <f t="shared" ref="A34:A36" si="10">A33+1</f>
        <v>17</v>
      </c>
      <c r="B34" s="359"/>
      <c r="C34" s="361" t="s">
        <v>780</v>
      </c>
      <c r="D34" s="358">
        <v>10</v>
      </c>
      <c r="E34" s="561">
        <v>0</v>
      </c>
      <c r="F34" s="485">
        <f t="shared" si="8"/>
        <v>0</v>
      </c>
      <c r="G34" s="561">
        <v>0</v>
      </c>
      <c r="H34" s="486">
        <f t="shared" si="9"/>
        <v>0</v>
      </c>
      <c r="I34" s="352"/>
    </row>
    <row r="35" spans="1:9" s="353" customFormat="1" ht="11.25" x14ac:dyDescent="0.25">
      <c r="A35" s="347">
        <f t="shared" si="10"/>
        <v>18</v>
      </c>
      <c r="B35" s="359"/>
      <c r="C35" s="361" t="s">
        <v>781</v>
      </c>
      <c r="D35" s="358">
        <v>1</v>
      </c>
      <c r="E35" s="561">
        <v>0</v>
      </c>
      <c r="F35" s="485">
        <f t="shared" si="8"/>
        <v>0</v>
      </c>
      <c r="G35" s="561">
        <v>0</v>
      </c>
      <c r="H35" s="486">
        <f t="shared" si="9"/>
        <v>0</v>
      </c>
      <c r="I35" s="352"/>
    </row>
    <row r="36" spans="1:9" s="353" customFormat="1" ht="11.25" x14ac:dyDescent="0.25">
      <c r="A36" s="347">
        <f t="shared" si="10"/>
        <v>19</v>
      </c>
      <c r="B36" s="359"/>
      <c r="C36" s="361" t="s">
        <v>782</v>
      </c>
      <c r="D36" s="358">
        <v>1</v>
      </c>
      <c r="E36" s="561">
        <v>0</v>
      </c>
      <c r="F36" s="485">
        <f t="shared" si="8"/>
        <v>0</v>
      </c>
      <c r="G36" s="561">
        <v>0</v>
      </c>
      <c r="H36" s="486">
        <f t="shared" si="9"/>
        <v>0</v>
      </c>
      <c r="I36" s="352"/>
    </row>
    <row r="37" spans="1:9" s="357" customFormat="1" ht="11.25" x14ac:dyDescent="0.25">
      <c r="A37" s="478"/>
      <c r="B37" s="479" t="s">
        <v>783</v>
      </c>
      <c r="C37" s="480"/>
      <c r="D37" s="481"/>
      <c r="E37" s="482"/>
      <c r="F37" s="483"/>
      <c r="G37" s="483"/>
      <c r="H37" s="484"/>
      <c r="I37" s="356"/>
    </row>
    <row r="38" spans="1:9" s="353" customFormat="1" ht="11.25" x14ac:dyDescent="0.25">
      <c r="A38" s="347">
        <f>A36+1</f>
        <v>20</v>
      </c>
      <c r="B38" s="359"/>
      <c r="C38" s="361" t="s">
        <v>784</v>
      </c>
      <c r="D38" s="358">
        <v>1</v>
      </c>
      <c r="E38" s="561">
        <v>0</v>
      </c>
      <c r="F38" s="485">
        <f t="shared" ref="F38" si="11">D38*E38</f>
        <v>0</v>
      </c>
      <c r="G38" s="561">
        <v>0</v>
      </c>
      <c r="H38" s="486">
        <f t="shared" ref="H38" si="12">D38*G38</f>
        <v>0</v>
      </c>
      <c r="I38" s="352"/>
    </row>
    <row r="39" spans="1:9" s="357" customFormat="1" ht="11.25" x14ac:dyDescent="0.25">
      <c r="A39" s="478"/>
      <c r="B39" s="479" t="s">
        <v>489</v>
      </c>
      <c r="C39" s="480"/>
      <c r="D39" s="481"/>
      <c r="E39" s="482"/>
      <c r="F39" s="483"/>
      <c r="G39" s="483"/>
      <c r="H39" s="484"/>
      <c r="I39" s="356"/>
    </row>
    <row r="40" spans="1:9" s="498" customFormat="1" ht="11.25" x14ac:dyDescent="0.25">
      <c r="A40" s="347">
        <f>A38+1</f>
        <v>21</v>
      </c>
      <c r="B40" s="496"/>
      <c r="C40" s="360" t="s">
        <v>489</v>
      </c>
      <c r="D40" s="358">
        <v>1</v>
      </c>
      <c r="E40" s="561">
        <v>0</v>
      </c>
      <c r="F40" s="485">
        <f t="shared" ref="F40" si="13">D40*E40</f>
        <v>0</v>
      </c>
      <c r="G40" s="561">
        <v>0</v>
      </c>
      <c r="H40" s="486">
        <f t="shared" ref="H40" si="14">D40*G40</f>
        <v>0</v>
      </c>
      <c r="I40" s="497"/>
    </row>
    <row r="41" spans="1:9" s="357" customFormat="1" ht="11.25" x14ac:dyDescent="0.25">
      <c r="A41" s="478"/>
      <c r="B41" s="479" t="s">
        <v>785</v>
      </c>
      <c r="C41" s="480"/>
      <c r="D41" s="481"/>
      <c r="E41" s="482"/>
      <c r="F41" s="483"/>
      <c r="G41" s="483"/>
      <c r="H41" s="484"/>
      <c r="I41" s="356"/>
    </row>
    <row r="42" spans="1:9" s="351" customFormat="1" thickBot="1" x14ac:dyDescent="0.3">
      <c r="A42" s="362">
        <v>1</v>
      </c>
      <c r="B42" s="493"/>
      <c r="C42" s="363" t="s">
        <v>786</v>
      </c>
      <c r="D42" s="364">
        <v>1</v>
      </c>
      <c r="E42" s="561">
        <v>0</v>
      </c>
      <c r="F42" s="485">
        <f t="shared" ref="F42" si="15">D42*E42</f>
        <v>0</v>
      </c>
      <c r="G42" s="561">
        <v>0</v>
      </c>
      <c r="H42" s="486">
        <f t="shared" ref="H42" si="16">D42*G42</f>
        <v>0</v>
      </c>
      <c r="I42" s="350"/>
    </row>
    <row r="43" spans="1:9" s="353" customFormat="1" ht="12.75" thickTop="1" thickBot="1" x14ac:dyDescent="0.3">
      <c r="A43" s="562"/>
      <c r="B43" s="563"/>
      <c r="C43" s="564" t="s">
        <v>585</v>
      </c>
      <c r="D43" s="565"/>
      <c r="E43" s="566"/>
      <c r="F43" s="566">
        <f>SUM(F14:F42)</f>
        <v>0</v>
      </c>
      <c r="G43" s="566"/>
      <c r="H43" s="567">
        <f>SUM(H14:H42)</f>
        <v>0</v>
      </c>
      <c r="I43" s="352"/>
    </row>
    <row r="44" spans="1:9" ht="12.75" thickTop="1" x14ac:dyDescent="0.25"/>
  </sheetData>
  <mergeCells count="4">
    <mergeCell ref="D4:F4"/>
    <mergeCell ref="G4:H4"/>
    <mergeCell ref="D5:F5"/>
    <mergeCell ref="G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AE753-1762-4E5B-9144-6DA8D6FE1CCA}">
  <sheetPr>
    <tabColor theme="9" tint="0.79998168889431442"/>
  </sheetPr>
  <dimension ref="A1:HB44"/>
  <sheetViews>
    <sheetView workbookViewId="0">
      <selection activeCell="D2" sqref="D2"/>
    </sheetView>
  </sheetViews>
  <sheetFormatPr defaultColWidth="9.140625" defaultRowHeight="12" x14ac:dyDescent="0.25"/>
  <cols>
    <col min="1" max="1" width="5.42578125" style="365" customWidth="1"/>
    <col min="2" max="2" width="15.42578125" style="365" customWidth="1"/>
    <col min="3" max="3" width="59" style="365" customWidth="1"/>
    <col min="4" max="4" width="3.85546875" style="354" customWidth="1"/>
    <col min="5" max="5" width="7.7109375" style="365" customWidth="1"/>
    <col min="6" max="6" width="9.28515625" style="365" customWidth="1"/>
    <col min="7" max="7" width="7.7109375" style="365" customWidth="1"/>
    <col min="8" max="8" width="11.42578125" style="365" customWidth="1"/>
    <col min="9" max="9" width="10" style="366" bestFit="1" customWidth="1"/>
    <col min="10" max="16384" width="9.140625" style="365"/>
  </cols>
  <sheetData>
    <row r="1" spans="1:210" s="454" customFormat="1" ht="12.75" x14ac:dyDescent="0.25">
      <c r="A1" s="531" t="s">
        <v>1038</v>
      </c>
      <c r="B1" s="340"/>
      <c r="C1" s="341"/>
      <c r="D1" s="342" t="s">
        <v>1053</v>
      </c>
      <c r="E1" s="451"/>
      <c r="F1" s="451"/>
      <c r="G1" s="451"/>
      <c r="H1" s="451"/>
      <c r="I1" s="452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  <c r="FF1" s="453"/>
      <c r="FG1" s="453"/>
      <c r="FH1" s="453"/>
      <c r="FI1" s="453"/>
      <c r="FJ1" s="453"/>
      <c r="FK1" s="453"/>
      <c r="FL1" s="453"/>
      <c r="FM1" s="453"/>
      <c r="FN1" s="453"/>
      <c r="FO1" s="453"/>
      <c r="FP1" s="453"/>
      <c r="FQ1" s="453"/>
      <c r="FR1" s="453"/>
      <c r="FS1" s="453"/>
      <c r="FT1" s="453"/>
      <c r="FU1" s="453"/>
      <c r="FV1" s="453"/>
      <c r="FW1" s="453"/>
      <c r="FX1" s="453"/>
      <c r="FY1" s="453"/>
      <c r="FZ1" s="453"/>
      <c r="GA1" s="453"/>
      <c r="GB1" s="453"/>
      <c r="GC1" s="453"/>
      <c r="GD1" s="453"/>
      <c r="GE1" s="453"/>
      <c r="GF1" s="453"/>
      <c r="GG1" s="453"/>
      <c r="GH1" s="453"/>
      <c r="GI1" s="453"/>
      <c r="GJ1" s="453"/>
      <c r="GK1" s="453"/>
      <c r="GL1" s="453"/>
      <c r="GM1" s="453"/>
      <c r="GN1" s="453"/>
      <c r="GO1" s="453"/>
      <c r="GP1" s="453"/>
      <c r="GQ1" s="453"/>
      <c r="GR1" s="453"/>
      <c r="GS1" s="453"/>
      <c r="GT1" s="453"/>
      <c r="GU1" s="453"/>
      <c r="GV1" s="453"/>
      <c r="GW1" s="453"/>
      <c r="GX1" s="453"/>
      <c r="GY1" s="453"/>
      <c r="GZ1" s="453"/>
      <c r="HA1" s="453"/>
      <c r="HB1" s="453"/>
    </row>
    <row r="2" spans="1:210" s="346" customFormat="1" x14ac:dyDescent="0.25">
      <c r="A2" s="343"/>
      <c r="B2" s="341"/>
      <c r="C2" s="455"/>
      <c r="D2" s="343"/>
      <c r="E2" s="341"/>
      <c r="F2" s="341"/>
      <c r="G2" s="341"/>
      <c r="H2" s="341"/>
      <c r="I2" s="344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  <c r="DT2" s="345"/>
      <c r="DU2" s="345"/>
      <c r="DV2" s="345"/>
      <c r="DW2" s="345"/>
      <c r="DX2" s="345"/>
      <c r="DY2" s="345"/>
      <c r="DZ2" s="345"/>
      <c r="EA2" s="345"/>
      <c r="EB2" s="345"/>
      <c r="EC2" s="345"/>
      <c r="ED2" s="345"/>
      <c r="EE2" s="345"/>
      <c r="EF2" s="345"/>
      <c r="EG2" s="345"/>
      <c r="EH2" s="345"/>
      <c r="EI2" s="345"/>
      <c r="EJ2" s="345"/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45"/>
      <c r="EW2" s="345"/>
      <c r="EX2" s="345"/>
      <c r="EY2" s="345"/>
      <c r="EZ2" s="345"/>
      <c r="FA2" s="345"/>
      <c r="FB2" s="345"/>
      <c r="FC2" s="345"/>
      <c r="FD2" s="345"/>
      <c r="FE2" s="345"/>
      <c r="FF2" s="345"/>
      <c r="FG2" s="345"/>
      <c r="FH2" s="345"/>
      <c r="FI2" s="345"/>
      <c r="FJ2" s="345"/>
      <c r="FK2" s="345"/>
      <c r="FL2" s="345"/>
      <c r="FM2" s="345"/>
      <c r="FN2" s="345"/>
      <c r="FO2" s="345"/>
      <c r="FP2" s="345"/>
      <c r="FQ2" s="345"/>
      <c r="FR2" s="345"/>
      <c r="FS2" s="345"/>
      <c r="FT2" s="345"/>
      <c r="FU2" s="345"/>
      <c r="FV2" s="345"/>
      <c r="FW2" s="345"/>
      <c r="FX2" s="345"/>
      <c r="FY2" s="345"/>
      <c r="FZ2" s="345"/>
      <c r="GA2" s="345"/>
      <c r="GB2" s="345"/>
      <c r="GC2" s="345"/>
      <c r="GD2" s="345"/>
      <c r="GE2" s="345"/>
      <c r="GF2" s="345"/>
      <c r="GG2" s="345"/>
      <c r="GH2" s="345"/>
      <c r="GI2" s="345"/>
      <c r="GJ2" s="345"/>
      <c r="GK2" s="345"/>
      <c r="GL2" s="345"/>
      <c r="GM2" s="345"/>
      <c r="GN2" s="345"/>
      <c r="GO2" s="345"/>
      <c r="GP2" s="345"/>
      <c r="GQ2" s="345"/>
      <c r="GR2" s="345"/>
      <c r="GS2" s="345"/>
      <c r="GT2" s="345"/>
      <c r="GU2" s="345"/>
      <c r="GV2" s="345"/>
      <c r="GW2" s="345"/>
      <c r="GX2" s="345"/>
      <c r="GY2" s="345"/>
      <c r="GZ2" s="345"/>
      <c r="HA2" s="345"/>
      <c r="HB2" s="345"/>
    </row>
    <row r="3" spans="1:210" s="346" customFormat="1" ht="12.75" thickBot="1" x14ac:dyDescent="0.3">
      <c r="A3" s="343"/>
      <c r="B3" s="341"/>
      <c r="C3" s="455"/>
      <c r="D3" s="343"/>
      <c r="E3" s="341"/>
      <c r="F3" s="341"/>
      <c r="G3" s="341"/>
      <c r="H3" s="341"/>
      <c r="I3" s="344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  <c r="FL3" s="345"/>
      <c r="FM3" s="345"/>
      <c r="FN3" s="345"/>
      <c r="FO3" s="345"/>
      <c r="FP3" s="345"/>
      <c r="FQ3" s="345"/>
      <c r="FR3" s="345"/>
      <c r="FS3" s="345"/>
      <c r="FT3" s="345"/>
      <c r="FU3" s="345"/>
      <c r="FV3" s="345"/>
      <c r="FW3" s="345"/>
      <c r="FX3" s="345"/>
      <c r="FY3" s="345"/>
      <c r="FZ3" s="345"/>
      <c r="GA3" s="345"/>
      <c r="GB3" s="345"/>
      <c r="GC3" s="345"/>
      <c r="GD3" s="345"/>
      <c r="GE3" s="345"/>
      <c r="GF3" s="345"/>
      <c r="GG3" s="345"/>
      <c r="GH3" s="345"/>
      <c r="GI3" s="345"/>
      <c r="GJ3" s="345"/>
      <c r="GK3" s="345"/>
      <c r="GL3" s="345"/>
      <c r="GM3" s="345"/>
      <c r="GN3" s="345"/>
      <c r="GO3" s="345"/>
      <c r="GP3" s="345"/>
      <c r="GQ3" s="345"/>
      <c r="GR3" s="345"/>
      <c r="GS3" s="345"/>
      <c r="GT3" s="345"/>
      <c r="GU3" s="345"/>
      <c r="GV3" s="345"/>
      <c r="GW3" s="345"/>
      <c r="GX3" s="345"/>
      <c r="GY3" s="345"/>
      <c r="GZ3" s="345"/>
      <c r="HA3" s="345"/>
      <c r="HB3" s="345"/>
    </row>
    <row r="4" spans="1:210" s="459" customFormat="1" thickTop="1" x14ac:dyDescent="0.25">
      <c r="A4" s="456"/>
      <c r="B4" s="499"/>
      <c r="C4" s="457" t="s">
        <v>740</v>
      </c>
      <c r="D4" s="752" t="s">
        <v>577</v>
      </c>
      <c r="E4" s="753"/>
      <c r="F4" s="754"/>
      <c r="G4" s="752" t="s">
        <v>578</v>
      </c>
      <c r="H4" s="755"/>
      <c r="I4" s="458"/>
    </row>
    <row r="5" spans="1:210" s="459" customFormat="1" thickBot="1" x14ac:dyDescent="0.3">
      <c r="A5" s="460"/>
      <c r="B5" s="500"/>
      <c r="C5" s="461"/>
      <c r="D5" s="756" t="s">
        <v>741</v>
      </c>
      <c r="E5" s="757"/>
      <c r="F5" s="758"/>
      <c r="G5" s="756" t="s">
        <v>741</v>
      </c>
      <c r="H5" s="759"/>
      <c r="I5" s="458"/>
    </row>
    <row r="6" spans="1:210" s="351" customFormat="1" thickTop="1" x14ac:dyDescent="0.25">
      <c r="A6" s="347">
        <v>1</v>
      </c>
      <c r="B6" s="462"/>
      <c r="C6" s="348" t="str">
        <f>A10</f>
        <v>Systém PTV</v>
      </c>
      <c r="D6" s="349"/>
      <c r="E6" s="463"/>
      <c r="F6" s="464">
        <f>F43</f>
        <v>0</v>
      </c>
      <c r="G6" s="465"/>
      <c r="H6" s="466">
        <f>H43</f>
        <v>0</v>
      </c>
      <c r="I6" s="350"/>
    </row>
    <row r="7" spans="1:210" s="353" customFormat="1" ht="11.25" x14ac:dyDescent="0.25">
      <c r="A7" s="467"/>
      <c r="B7" s="468"/>
      <c r="C7" s="469" t="s">
        <v>585</v>
      </c>
      <c r="D7" s="470"/>
      <c r="E7" s="471"/>
      <c r="F7" s="472">
        <f>SUM(F6:F6)</f>
        <v>0</v>
      </c>
      <c r="G7" s="473"/>
      <c r="H7" s="474">
        <f>SUM(H6:H6)</f>
        <v>0</v>
      </c>
      <c r="I7" s="352"/>
    </row>
    <row r="8" spans="1:210" s="353" customFormat="1" thickBot="1" x14ac:dyDescent="0.3">
      <c r="A8" s="663"/>
      <c r="B8" s="664"/>
      <c r="C8" s="665" t="s">
        <v>742</v>
      </c>
      <c r="D8" s="475"/>
      <c r="E8" s="476"/>
      <c r="F8" s="476"/>
      <c r="G8" s="476"/>
      <c r="H8" s="477">
        <f>F7+H7</f>
        <v>0</v>
      </c>
      <c r="I8" s="352"/>
    </row>
    <row r="9" spans="1:210" s="346" customFormat="1" ht="12.75" thickTop="1" x14ac:dyDescent="0.25">
      <c r="A9" s="343"/>
      <c r="B9" s="341"/>
      <c r="C9" s="455"/>
      <c r="D9" s="343"/>
      <c r="E9" s="341"/>
      <c r="F9" s="341"/>
      <c r="G9" s="341"/>
      <c r="H9" s="341"/>
      <c r="I9" s="344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5"/>
      <c r="FL9" s="345"/>
      <c r="FM9" s="345"/>
      <c r="FN9" s="345"/>
      <c r="FO9" s="345"/>
      <c r="FP9" s="345"/>
      <c r="FQ9" s="345"/>
      <c r="FR9" s="345"/>
      <c r="FS9" s="345"/>
      <c r="FT9" s="345"/>
      <c r="FU9" s="345"/>
      <c r="FV9" s="345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/>
      <c r="GK9" s="345"/>
      <c r="GL9" s="345"/>
      <c r="GM9" s="345"/>
      <c r="GN9" s="345"/>
      <c r="GO9" s="345"/>
      <c r="GP9" s="345"/>
      <c r="GQ9" s="345"/>
      <c r="GR9" s="345"/>
      <c r="GS9" s="345"/>
      <c r="GT9" s="345"/>
      <c r="GU9" s="345"/>
      <c r="GV9" s="345"/>
      <c r="GW9" s="345"/>
      <c r="GX9" s="345"/>
      <c r="GY9" s="345"/>
      <c r="GZ9" s="345"/>
      <c r="HA9" s="345"/>
      <c r="HB9" s="345"/>
    </row>
    <row r="10" spans="1:210" s="354" customFormat="1" ht="12.75" thickBot="1" x14ac:dyDescent="0.3">
      <c r="A10" s="354" t="s">
        <v>743</v>
      </c>
      <c r="I10" s="355"/>
    </row>
    <row r="11" spans="1:210" s="459" customFormat="1" thickTop="1" x14ac:dyDescent="0.25">
      <c r="A11" s="456" t="s">
        <v>744</v>
      </c>
      <c r="B11" s="499" t="s">
        <v>57</v>
      </c>
      <c r="C11" s="457" t="s">
        <v>223</v>
      </c>
      <c r="D11" s="457" t="s">
        <v>745</v>
      </c>
      <c r="E11" s="457" t="s">
        <v>577</v>
      </c>
      <c r="F11" s="457" t="s">
        <v>577</v>
      </c>
      <c r="G11" s="457" t="s">
        <v>578</v>
      </c>
      <c r="H11" s="487" t="s">
        <v>578</v>
      </c>
      <c r="I11" s="458"/>
    </row>
    <row r="12" spans="1:210" s="459" customFormat="1" thickBot="1" x14ac:dyDescent="0.3">
      <c r="A12" s="460" t="s">
        <v>746</v>
      </c>
      <c r="B12" s="500" t="s">
        <v>58</v>
      </c>
      <c r="C12" s="461"/>
      <c r="D12" s="461"/>
      <c r="E12" s="461" t="s">
        <v>584</v>
      </c>
      <c r="F12" s="461" t="s">
        <v>741</v>
      </c>
      <c r="G12" s="461" t="s">
        <v>584</v>
      </c>
      <c r="H12" s="488" t="s">
        <v>741</v>
      </c>
      <c r="I12" s="458"/>
    </row>
    <row r="13" spans="1:210" s="357" customFormat="1" thickTop="1" x14ac:dyDescent="0.25">
      <c r="A13" s="478"/>
      <c r="B13" s="479" t="s">
        <v>747</v>
      </c>
      <c r="C13" s="480"/>
      <c r="D13" s="481"/>
      <c r="E13" s="482"/>
      <c r="F13" s="483"/>
      <c r="G13" s="483"/>
      <c r="H13" s="484"/>
      <c r="I13" s="356"/>
    </row>
    <row r="14" spans="1:210" s="351" customFormat="1" ht="101.25" x14ac:dyDescent="0.25">
      <c r="A14" s="347">
        <v>1</v>
      </c>
      <c r="B14" s="462" t="s">
        <v>748</v>
      </c>
      <c r="C14" s="348" t="s">
        <v>749</v>
      </c>
      <c r="D14" s="358">
        <v>18</v>
      </c>
      <c r="E14" s="561">
        <v>0</v>
      </c>
      <c r="F14" s="485">
        <f t="shared" ref="F14:F18" si="0">D14*E14</f>
        <v>0</v>
      </c>
      <c r="G14" s="561">
        <v>0</v>
      </c>
      <c r="H14" s="486">
        <f t="shared" ref="H14:H23" si="1">D14*G14</f>
        <v>0</v>
      </c>
      <c r="I14" s="350"/>
    </row>
    <row r="15" spans="1:210" s="351" customFormat="1" ht="11.25" x14ac:dyDescent="0.25">
      <c r="A15" s="347">
        <f t="shared" ref="A15:A31" si="2">A14+1</f>
        <v>2</v>
      </c>
      <c r="B15" s="462" t="s">
        <v>750</v>
      </c>
      <c r="C15" s="348" t="s">
        <v>751</v>
      </c>
      <c r="D15" s="358">
        <v>18</v>
      </c>
      <c r="E15" s="561">
        <v>0</v>
      </c>
      <c r="F15" s="485">
        <f t="shared" si="0"/>
        <v>0</v>
      </c>
      <c r="G15" s="561">
        <v>0</v>
      </c>
      <c r="H15" s="486">
        <f t="shared" si="1"/>
        <v>0</v>
      </c>
      <c r="I15" s="350"/>
    </row>
    <row r="16" spans="1:210" s="351" customFormat="1" ht="11.25" x14ac:dyDescent="0.25">
      <c r="A16" s="347">
        <f t="shared" si="2"/>
        <v>3</v>
      </c>
      <c r="B16" s="462" t="s">
        <v>752</v>
      </c>
      <c r="C16" s="348" t="s">
        <v>753</v>
      </c>
      <c r="D16" s="358">
        <v>14</v>
      </c>
      <c r="E16" s="561">
        <v>0</v>
      </c>
      <c r="F16" s="485">
        <f t="shared" si="0"/>
        <v>0</v>
      </c>
      <c r="G16" s="561">
        <v>0</v>
      </c>
      <c r="H16" s="486">
        <f t="shared" si="1"/>
        <v>0</v>
      </c>
      <c r="I16" s="350"/>
    </row>
    <row r="17" spans="1:9" s="351" customFormat="1" ht="11.25" x14ac:dyDescent="0.25">
      <c r="A17" s="347">
        <f t="shared" si="2"/>
        <v>4</v>
      </c>
      <c r="B17" s="462" t="s">
        <v>754</v>
      </c>
      <c r="C17" s="348" t="s">
        <v>755</v>
      </c>
      <c r="D17" s="358">
        <v>14</v>
      </c>
      <c r="E17" s="561">
        <v>0</v>
      </c>
      <c r="F17" s="485">
        <f t="shared" si="0"/>
        <v>0</v>
      </c>
      <c r="G17" s="561">
        <v>0</v>
      </c>
      <c r="H17" s="486">
        <f t="shared" si="1"/>
        <v>0</v>
      </c>
      <c r="I17" s="350"/>
    </row>
    <row r="18" spans="1:9" s="351" customFormat="1" ht="11.25" x14ac:dyDescent="0.25">
      <c r="A18" s="347">
        <f t="shared" si="2"/>
        <v>5</v>
      </c>
      <c r="B18" s="462" t="s">
        <v>756</v>
      </c>
      <c r="C18" s="348" t="s">
        <v>757</v>
      </c>
      <c r="D18" s="358">
        <v>18</v>
      </c>
      <c r="E18" s="561">
        <v>0</v>
      </c>
      <c r="F18" s="485">
        <f t="shared" si="0"/>
        <v>0</v>
      </c>
      <c r="G18" s="561">
        <v>0</v>
      </c>
      <c r="H18" s="486">
        <f t="shared" si="1"/>
        <v>0</v>
      </c>
      <c r="I18" s="350"/>
    </row>
    <row r="19" spans="1:9" s="459" customFormat="1" ht="11.25" x14ac:dyDescent="0.25">
      <c r="A19" s="489"/>
      <c r="B19" s="490" t="s">
        <v>758</v>
      </c>
      <c r="C19" s="490"/>
      <c r="D19" s="491"/>
      <c r="E19" s="483"/>
      <c r="F19" s="483"/>
      <c r="G19" s="483"/>
      <c r="H19" s="484"/>
      <c r="I19" s="458"/>
    </row>
    <row r="20" spans="1:9" s="351" customFormat="1" ht="90" x14ac:dyDescent="0.25">
      <c r="A20" s="347">
        <f>A18+1</f>
        <v>6</v>
      </c>
      <c r="B20" s="462" t="s">
        <v>759</v>
      </c>
      <c r="C20" s="348" t="s">
        <v>760</v>
      </c>
      <c r="D20" s="358">
        <v>2</v>
      </c>
      <c r="E20" s="561">
        <v>0</v>
      </c>
      <c r="F20" s="485">
        <f t="shared" ref="F20:F23" si="3">D20*E20</f>
        <v>0</v>
      </c>
      <c r="G20" s="561">
        <v>0</v>
      </c>
      <c r="H20" s="486">
        <f t="shared" si="1"/>
        <v>0</v>
      </c>
      <c r="I20" s="350"/>
    </row>
    <row r="21" spans="1:9" s="351" customFormat="1" ht="22.5" x14ac:dyDescent="0.25">
      <c r="A21" s="347">
        <f t="shared" si="2"/>
        <v>7</v>
      </c>
      <c r="B21" s="462" t="s">
        <v>761</v>
      </c>
      <c r="C21" s="348" t="s">
        <v>762</v>
      </c>
      <c r="D21" s="358">
        <v>8</v>
      </c>
      <c r="E21" s="561">
        <v>0</v>
      </c>
      <c r="F21" s="485">
        <f t="shared" si="3"/>
        <v>0</v>
      </c>
      <c r="G21" s="561">
        <v>0</v>
      </c>
      <c r="H21" s="486">
        <f t="shared" si="1"/>
        <v>0</v>
      </c>
      <c r="I21" s="350"/>
    </row>
    <row r="22" spans="1:9" s="351" customFormat="1" ht="11.25" x14ac:dyDescent="0.25">
      <c r="A22" s="347">
        <f t="shared" si="2"/>
        <v>8</v>
      </c>
      <c r="B22" s="462" t="s">
        <v>763</v>
      </c>
      <c r="C22" s="348" t="s">
        <v>764</v>
      </c>
      <c r="D22" s="358">
        <v>2</v>
      </c>
      <c r="E22" s="561">
        <v>0</v>
      </c>
      <c r="F22" s="485">
        <f t="shared" si="3"/>
        <v>0</v>
      </c>
      <c r="G22" s="561">
        <v>0</v>
      </c>
      <c r="H22" s="486">
        <f t="shared" si="1"/>
        <v>0</v>
      </c>
      <c r="I22" s="350"/>
    </row>
    <row r="23" spans="1:9" s="351" customFormat="1" ht="11.25" x14ac:dyDescent="0.25">
      <c r="A23" s="347">
        <f t="shared" si="2"/>
        <v>9</v>
      </c>
      <c r="B23" s="462" t="s">
        <v>756</v>
      </c>
      <c r="C23" s="348" t="s">
        <v>765</v>
      </c>
      <c r="D23" s="358">
        <v>2</v>
      </c>
      <c r="E23" s="561">
        <v>0</v>
      </c>
      <c r="F23" s="485">
        <f t="shared" si="3"/>
        <v>0</v>
      </c>
      <c r="G23" s="561">
        <v>0</v>
      </c>
      <c r="H23" s="486">
        <f t="shared" si="1"/>
        <v>0</v>
      </c>
      <c r="I23" s="350"/>
    </row>
    <row r="24" spans="1:9" s="459" customFormat="1" ht="11.25" x14ac:dyDescent="0.25">
      <c r="A24" s="489"/>
      <c r="B24" s="490" t="s">
        <v>766</v>
      </c>
      <c r="C24" s="490"/>
      <c r="D24" s="491"/>
      <c r="E24" s="483"/>
      <c r="F24" s="483"/>
      <c r="G24" s="483"/>
      <c r="H24" s="484"/>
      <c r="I24" s="458"/>
    </row>
    <row r="25" spans="1:9" s="351" customFormat="1" ht="11.25" x14ac:dyDescent="0.25">
      <c r="A25" s="347">
        <f>A23+1</f>
        <v>10</v>
      </c>
      <c r="B25" s="462" t="s">
        <v>767</v>
      </c>
      <c r="C25" s="348" t="s">
        <v>768</v>
      </c>
      <c r="D25" s="358">
        <v>1</v>
      </c>
      <c r="E25" s="561">
        <v>0</v>
      </c>
      <c r="F25" s="485">
        <f t="shared" ref="F25:F27" si="4">D25*E25</f>
        <v>0</v>
      </c>
      <c r="G25" s="561">
        <v>0</v>
      </c>
      <c r="H25" s="486">
        <f t="shared" ref="H25:H27" si="5">D25*G25</f>
        <v>0</v>
      </c>
      <c r="I25" s="350"/>
    </row>
    <row r="26" spans="1:9" s="351" customFormat="1" ht="11.25" x14ac:dyDescent="0.25">
      <c r="A26" s="347">
        <f t="shared" si="2"/>
        <v>11</v>
      </c>
      <c r="B26" s="462"/>
      <c r="C26" s="348" t="s">
        <v>769</v>
      </c>
      <c r="D26" s="358">
        <v>1</v>
      </c>
      <c r="E26" s="561">
        <v>0</v>
      </c>
      <c r="F26" s="485">
        <f t="shared" si="4"/>
        <v>0</v>
      </c>
      <c r="G26" s="561">
        <v>0</v>
      </c>
      <c r="H26" s="486">
        <f t="shared" si="5"/>
        <v>0</v>
      </c>
      <c r="I26" s="350"/>
    </row>
    <row r="27" spans="1:9" s="351" customFormat="1" ht="11.25" x14ac:dyDescent="0.25">
      <c r="A27" s="347">
        <f t="shared" si="2"/>
        <v>12</v>
      </c>
      <c r="B27" s="462"/>
      <c r="C27" s="348" t="s">
        <v>770</v>
      </c>
      <c r="D27" s="358">
        <v>1</v>
      </c>
      <c r="E27" s="561">
        <v>0</v>
      </c>
      <c r="F27" s="485">
        <f t="shared" si="4"/>
        <v>0</v>
      </c>
      <c r="G27" s="561">
        <v>0</v>
      </c>
      <c r="H27" s="486">
        <f t="shared" si="5"/>
        <v>0</v>
      </c>
      <c r="I27" s="350"/>
    </row>
    <row r="28" spans="1:9" s="459" customFormat="1" ht="11.25" x14ac:dyDescent="0.25">
      <c r="A28" s="489"/>
      <c r="B28" s="492" t="s">
        <v>771</v>
      </c>
      <c r="C28" s="490"/>
      <c r="D28" s="491"/>
      <c r="E28" s="483"/>
      <c r="F28" s="483"/>
      <c r="G28" s="483"/>
      <c r="H28" s="484"/>
      <c r="I28" s="458"/>
    </row>
    <row r="29" spans="1:9" s="351" customFormat="1" ht="56.25" x14ac:dyDescent="0.25">
      <c r="A29" s="347">
        <f>A27+1</f>
        <v>13</v>
      </c>
      <c r="B29" s="462" t="s">
        <v>772</v>
      </c>
      <c r="C29" s="348" t="s">
        <v>773</v>
      </c>
      <c r="D29" s="358">
        <v>3</v>
      </c>
      <c r="E29" s="561">
        <v>0</v>
      </c>
      <c r="F29" s="485">
        <f t="shared" ref="F29:F31" si="6">D29*E29</f>
        <v>0</v>
      </c>
      <c r="G29" s="561">
        <v>0</v>
      </c>
      <c r="H29" s="486">
        <f t="shared" ref="H29:H31" si="7">D29*G29</f>
        <v>0</v>
      </c>
      <c r="I29" s="350"/>
    </row>
    <row r="30" spans="1:9" s="351" customFormat="1" ht="33.75" x14ac:dyDescent="0.25">
      <c r="A30" s="347">
        <f t="shared" si="2"/>
        <v>14</v>
      </c>
      <c r="B30" s="462" t="s">
        <v>774</v>
      </c>
      <c r="C30" s="348" t="s">
        <v>775</v>
      </c>
      <c r="D30" s="358">
        <v>12</v>
      </c>
      <c r="E30" s="561">
        <v>0</v>
      </c>
      <c r="F30" s="485">
        <f t="shared" si="6"/>
        <v>0</v>
      </c>
      <c r="G30" s="561">
        <v>0</v>
      </c>
      <c r="H30" s="486">
        <f t="shared" si="7"/>
        <v>0</v>
      </c>
      <c r="I30" s="350"/>
    </row>
    <row r="31" spans="1:9" s="351" customFormat="1" ht="11.25" x14ac:dyDescent="0.25">
      <c r="A31" s="347">
        <f t="shared" si="2"/>
        <v>15</v>
      </c>
      <c r="B31" s="462" t="s">
        <v>776</v>
      </c>
      <c r="C31" s="348" t="s">
        <v>777</v>
      </c>
      <c r="D31" s="358">
        <v>12</v>
      </c>
      <c r="E31" s="561">
        <v>0</v>
      </c>
      <c r="F31" s="485">
        <f t="shared" si="6"/>
        <v>0</v>
      </c>
      <c r="G31" s="561">
        <v>0</v>
      </c>
      <c r="H31" s="486">
        <f t="shared" si="7"/>
        <v>0</v>
      </c>
      <c r="I31" s="350"/>
    </row>
    <row r="32" spans="1:9" s="357" customFormat="1" ht="11.25" x14ac:dyDescent="0.25">
      <c r="A32" s="478"/>
      <c r="B32" s="479" t="s">
        <v>778</v>
      </c>
      <c r="C32" s="480"/>
      <c r="D32" s="481"/>
      <c r="E32" s="482"/>
      <c r="F32" s="483"/>
      <c r="G32" s="483"/>
      <c r="H32" s="484"/>
      <c r="I32" s="356"/>
    </row>
    <row r="33" spans="1:9" s="353" customFormat="1" ht="11.25" x14ac:dyDescent="0.25">
      <c r="A33" s="347">
        <f>A31+1</f>
        <v>16</v>
      </c>
      <c r="B33" s="359"/>
      <c r="C33" s="360" t="s">
        <v>779</v>
      </c>
      <c r="D33" s="358">
        <v>2</v>
      </c>
      <c r="E33" s="561">
        <v>0</v>
      </c>
      <c r="F33" s="485">
        <f t="shared" ref="F33:F36" si="8">D33*E33</f>
        <v>0</v>
      </c>
      <c r="G33" s="561">
        <v>0</v>
      </c>
      <c r="H33" s="486">
        <f t="shared" ref="H33:H36" si="9">D33*G33</f>
        <v>0</v>
      </c>
      <c r="I33" s="352"/>
    </row>
    <row r="34" spans="1:9" s="353" customFormat="1" ht="11.25" x14ac:dyDescent="0.25">
      <c r="A34" s="347">
        <f t="shared" ref="A34:A36" si="10">A33+1</f>
        <v>17</v>
      </c>
      <c r="B34" s="359"/>
      <c r="C34" s="361" t="s">
        <v>780</v>
      </c>
      <c r="D34" s="358">
        <v>18</v>
      </c>
      <c r="E34" s="561">
        <v>0</v>
      </c>
      <c r="F34" s="485">
        <f t="shared" si="8"/>
        <v>0</v>
      </c>
      <c r="G34" s="561">
        <v>0</v>
      </c>
      <c r="H34" s="486">
        <f t="shared" si="9"/>
        <v>0</v>
      </c>
      <c r="I34" s="352"/>
    </row>
    <row r="35" spans="1:9" s="353" customFormat="1" ht="11.25" x14ac:dyDescent="0.25">
      <c r="A35" s="347">
        <f t="shared" si="10"/>
        <v>18</v>
      </c>
      <c r="B35" s="359"/>
      <c r="C35" s="361" t="s">
        <v>781</v>
      </c>
      <c r="D35" s="358">
        <v>1</v>
      </c>
      <c r="E35" s="561">
        <v>0</v>
      </c>
      <c r="F35" s="485">
        <f t="shared" si="8"/>
        <v>0</v>
      </c>
      <c r="G35" s="561">
        <v>0</v>
      </c>
      <c r="H35" s="486">
        <f t="shared" si="9"/>
        <v>0</v>
      </c>
      <c r="I35" s="352"/>
    </row>
    <row r="36" spans="1:9" s="353" customFormat="1" ht="11.25" x14ac:dyDescent="0.25">
      <c r="A36" s="347">
        <f t="shared" si="10"/>
        <v>19</v>
      </c>
      <c r="B36" s="359"/>
      <c r="C36" s="361" t="s">
        <v>782</v>
      </c>
      <c r="D36" s="358">
        <v>1</v>
      </c>
      <c r="E36" s="561">
        <v>0</v>
      </c>
      <c r="F36" s="485">
        <f t="shared" si="8"/>
        <v>0</v>
      </c>
      <c r="G36" s="561">
        <v>0</v>
      </c>
      <c r="H36" s="486">
        <f t="shared" si="9"/>
        <v>0</v>
      </c>
      <c r="I36" s="352"/>
    </row>
    <row r="37" spans="1:9" s="357" customFormat="1" ht="11.25" x14ac:dyDescent="0.25">
      <c r="A37" s="478"/>
      <c r="B37" s="479" t="s">
        <v>783</v>
      </c>
      <c r="C37" s="480"/>
      <c r="D37" s="481"/>
      <c r="E37" s="482"/>
      <c r="F37" s="483"/>
      <c r="G37" s="483"/>
      <c r="H37" s="484"/>
      <c r="I37" s="356"/>
    </row>
    <row r="38" spans="1:9" s="353" customFormat="1" ht="11.25" x14ac:dyDescent="0.25">
      <c r="A38" s="347">
        <f>A36+1</f>
        <v>20</v>
      </c>
      <c r="B38" s="359"/>
      <c r="C38" s="361" t="s">
        <v>784</v>
      </c>
      <c r="D38" s="358">
        <v>0</v>
      </c>
      <c r="E38" s="561">
        <v>0</v>
      </c>
      <c r="F38" s="485">
        <f t="shared" ref="F38" si="11">D38*E38</f>
        <v>0</v>
      </c>
      <c r="G38" s="561">
        <v>0</v>
      </c>
      <c r="H38" s="486">
        <f t="shared" ref="H38" si="12">D38*G38</f>
        <v>0</v>
      </c>
      <c r="I38" s="352"/>
    </row>
    <row r="39" spans="1:9" s="357" customFormat="1" ht="11.25" x14ac:dyDescent="0.25">
      <c r="A39" s="478"/>
      <c r="B39" s="479" t="s">
        <v>489</v>
      </c>
      <c r="C39" s="480"/>
      <c r="D39" s="481"/>
      <c r="E39" s="482"/>
      <c r="F39" s="483"/>
      <c r="G39" s="483"/>
      <c r="H39" s="484"/>
      <c r="I39" s="356"/>
    </row>
    <row r="40" spans="1:9" s="498" customFormat="1" ht="11.25" x14ac:dyDescent="0.25">
      <c r="A40" s="347">
        <f>A38+1</f>
        <v>21</v>
      </c>
      <c r="B40" s="496"/>
      <c r="C40" s="360" t="s">
        <v>489</v>
      </c>
      <c r="D40" s="358">
        <v>1</v>
      </c>
      <c r="E40" s="561">
        <v>0</v>
      </c>
      <c r="F40" s="485">
        <f t="shared" ref="F40" si="13">D40*E40</f>
        <v>0</v>
      </c>
      <c r="G40" s="561">
        <v>0</v>
      </c>
      <c r="H40" s="486">
        <f t="shared" ref="H40" si="14">D40*G40</f>
        <v>0</v>
      </c>
      <c r="I40" s="497"/>
    </row>
    <row r="41" spans="1:9" s="357" customFormat="1" ht="11.25" x14ac:dyDescent="0.25">
      <c r="A41" s="478"/>
      <c r="B41" s="479" t="s">
        <v>785</v>
      </c>
      <c r="C41" s="480"/>
      <c r="D41" s="481"/>
      <c r="E41" s="482"/>
      <c r="F41" s="483"/>
      <c r="G41" s="483"/>
      <c r="H41" s="484"/>
      <c r="I41" s="356"/>
    </row>
    <row r="42" spans="1:9" s="351" customFormat="1" thickBot="1" x14ac:dyDescent="0.3">
      <c r="A42" s="568">
        <v>1</v>
      </c>
      <c r="B42" s="569"/>
      <c r="C42" s="570" t="s">
        <v>786</v>
      </c>
      <c r="D42" s="571">
        <v>1</v>
      </c>
      <c r="E42" s="572">
        <v>0</v>
      </c>
      <c r="F42" s="573">
        <f t="shared" ref="F42" si="15">D42*E42</f>
        <v>0</v>
      </c>
      <c r="G42" s="572">
        <v>0</v>
      </c>
      <c r="H42" s="574">
        <f t="shared" ref="H42" si="16">D42*G42</f>
        <v>0</v>
      </c>
      <c r="I42" s="350"/>
    </row>
    <row r="43" spans="1:9" s="353" customFormat="1" ht="12.75" thickTop="1" thickBot="1" x14ac:dyDescent="0.3">
      <c r="A43" s="562"/>
      <c r="B43" s="563"/>
      <c r="C43" s="564" t="s">
        <v>585</v>
      </c>
      <c r="D43" s="565"/>
      <c r="E43" s="566"/>
      <c r="F43" s="566">
        <f>SUM(F14:F42)</f>
        <v>0</v>
      </c>
      <c r="G43" s="566"/>
      <c r="H43" s="567">
        <f>SUM(H14:H42)</f>
        <v>0</v>
      </c>
      <c r="I43" s="352"/>
    </row>
    <row r="44" spans="1:9" ht="12.75" thickTop="1" x14ac:dyDescent="0.25"/>
  </sheetData>
  <mergeCells count="4">
    <mergeCell ref="D4:F4"/>
    <mergeCell ref="G4:H4"/>
    <mergeCell ref="D5:F5"/>
    <mergeCell ref="G5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40D9-3C3B-4C7A-A62C-A4C999300055}">
  <sheetPr>
    <tabColor theme="9" tint="0.79998168889431442"/>
  </sheetPr>
  <dimension ref="A1:AG130"/>
  <sheetViews>
    <sheetView zoomScale="90" zoomScaleNormal="90" workbookViewId="0">
      <selection activeCell="F1" sqref="F1"/>
    </sheetView>
  </sheetViews>
  <sheetFormatPr defaultColWidth="9.140625" defaultRowHeight="12.75" x14ac:dyDescent="0.25"/>
  <cols>
    <col min="1" max="1" width="6.28515625" style="379" customWidth="1"/>
    <col min="2" max="2" width="4.7109375" style="379" customWidth="1"/>
    <col min="3" max="3" width="15.5703125" style="379" customWidth="1"/>
    <col min="4" max="4" width="49.140625" style="379" customWidth="1"/>
    <col min="5" max="6" width="12.7109375" style="380" customWidth="1"/>
    <col min="7" max="7" width="10.5703125" style="379" customWidth="1"/>
    <col min="8" max="8" width="10.85546875" style="381" bestFit="1" customWidth="1"/>
    <col min="9" max="9" width="10.85546875" style="381" customWidth="1"/>
    <col min="10" max="16384" width="9.140625" style="379"/>
  </cols>
  <sheetData>
    <row r="1" spans="1:9" s="367" customFormat="1" ht="18.75" customHeight="1" x14ac:dyDescent="0.25">
      <c r="A1" s="368"/>
      <c r="D1" s="432" t="s">
        <v>1013</v>
      </c>
      <c r="E1" s="433"/>
      <c r="F1" s="369" t="s">
        <v>1012</v>
      </c>
      <c r="H1" s="370"/>
      <c r="I1" s="370"/>
    </row>
    <row r="2" spans="1:9" s="367" customFormat="1" ht="18.75" customHeight="1" x14ac:dyDescent="0.25">
      <c r="A2" s="368"/>
      <c r="D2" s="371" t="s">
        <v>31</v>
      </c>
      <c r="E2" s="433"/>
      <c r="F2" s="264"/>
      <c r="H2" s="370"/>
      <c r="I2" s="370"/>
    </row>
    <row r="3" spans="1:9" s="367" customFormat="1" ht="18.75" customHeight="1" thickBot="1" x14ac:dyDescent="0.3">
      <c r="B3" s="434"/>
      <c r="C3" s="434"/>
      <c r="D3" s="372" t="s">
        <v>33</v>
      </c>
      <c r="E3" s="373"/>
      <c r="F3" s="374"/>
      <c r="H3" s="370"/>
      <c r="I3" s="370"/>
    </row>
    <row r="4" spans="1:9" s="367" customFormat="1" ht="64.5" thickBot="1" x14ac:dyDescent="0.3">
      <c r="A4" s="375" t="s">
        <v>862</v>
      </c>
      <c r="B4" s="376" t="s">
        <v>863</v>
      </c>
      <c r="C4" s="376" t="s">
        <v>57</v>
      </c>
      <c r="D4" s="376" t="s">
        <v>1</v>
      </c>
      <c r="E4" s="377" t="s">
        <v>864</v>
      </c>
      <c r="F4" s="378" t="s">
        <v>865</v>
      </c>
      <c r="G4" s="377" t="s">
        <v>866</v>
      </c>
      <c r="H4" s="378" t="s">
        <v>867</v>
      </c>
      <c r="I4" s="370"/>
    </row>
    <row r="6" spans="1:9" ht="1.9" customHeight="1" thickBot="1" x14ac:dyDescent="0.3"/>
    <row r="7" spans="1:9" ht="16.5" thickTop="1" thickBot="1" x14ac:dyDescent="0.3">
      <c r="B7" s="382"/>
      <c r="D7" s="435" t="s">
        <v>868</v>
      </c>
      <c r="E7" s="383"/>
      <c r="F7" s="383"/>
    </row>
    <row r="8" spans="1:9" ht="13.5" thickTop="1" x14ac:dyDescent="0.25">
      <c r="B8" s="382"/>
      <c r="D8" s="384"/>
      <c r="E8" s="383"/>
      <c r="F8" s="383"/>
    </row>
    <row r="9" spans="1:9" x14ac:dyDescent="0.25">
      <c r="A9" s="385"/>
      <c r="B9" s="386"/>
      <c r="D9" s="436" t="s">
        <v>869</v>
      </c>
      <c r="E9" s="265"/>
      <c r="F9" s="265"/>
    </row>
    <row r="10" spans="1:9" s="367" customFormat="1" ht="25.5" x14ac:dyDescent="0.25">
      <c r="A10" s="387">
        <v>3</v>
      </c>
      <c r="B10" s="388" t="s">
        <v>93</v>
      </c>
      <c r="C10" s="367" t="s">
        <v>870</v>
      </c>
      <c r="D10" s="389" t="s">
        <v>871</v>
      </c>
      <c r="E10" s="517"/>
      <c r="F10" s="390">
        <f>A10*E10</f>
        <v>0</v>
      </c>
      <c r="G10" s="517">
        <v>0</v>
      </c>
      <c r="H10" s="391">
        <f>G10*A10</f>
        <v>0</v>
      </c>
    </row>
    <row r="11" spans="1:9" s="367" customFormat="1" ht="25.5" x14ac:dyDescent="0.25">
      <c r="A11" s="387">
        <v>1</v>
      </c>
      <c r="B11" s="388" t="s">
        <v>93</v>
      </c>
      <c r="C11" s="367" t="s">
        <v>872</v>
      </c>
      <c r="D11" s="389" t="s">
        <v>873</v>
      </c>
      <c r="E11" s="517">
        <v>0</v>
      </c>
      <c r="F11" s="390">
        <f>A11*E11</f>
        <v>0</v>
      </c>
      <c r="G11" s="517">
        <v>0</v>
      </c>
      <c r="H11" s="391">
        <f>G11*A11</f>
        <v>0</v>
      </c>
    </row>
    <row r="12" spans="1:9" s="367" customFormat="1" ht="38.25" x14ac:dyDescent="0.25">
      <c r="A12" s="392">
        <v>2</v>
      </c>
      <c r="B12" s="393" t="s">
        <v>93</v>
      </c>
      <c r="C12" s="367" t="s">
        <v>874</v>
      </c>
      <c r="D12" s="394" t="s">
        <v>601</v>
      </c>
      <c r="E12" s="517">
        <v>0</v>
      </c>
      <c r="F12" s="390"/>
      <c r="G12" s="517">
        <v>0</v>
      </c>
      <c r="H12" s="391">
        <f t="shared" ref="H12" si="0">G12*A12</f>
        <v>0</v>
      </c>
    </row>
    <row r="13" spans="1:9" ht="30" x14ac:dyDescent="0.25">
      <c r="A13" s="536">
        <v>2</v>
      </c>
      <c r="B13" s="437" t="s">
        <v>93</v>
      </c>
      <c r="C13" s="379" t="s">
        <v>875</v>
      </c>
      <c r="D13" s="438" t="s">
        <v>876</v>
      </c>
      <c r="E13" s="517">
        <v>0</v>
      </c>
      <c r="F13" s="390">
        <f>A13*E13</f>
        <v>0</v>
      </c>
      <c r="G13" s="517">
        <v>0</v>
      </c>
      <c r="H13" s="396"/>
    </row>
    <row r="14" spans="1:9" x14ac:dyDescent="0.25">
      <c r="A14" s="385"/>
      <c r="B14" s="386"/>
      <c r="E14" s="265"/>
      <c r="F14" s="397">
        <f>SUM(F10:F13)</f>
        <v>0</v>
      </c>
      <c r="G14" s="395"/>
      <c r="H14" s="398">
        <f>SUM(H10:H13)</f>
        <v>0</v>
      </c>
    </row>
    <row r="15" spans="1:9" x14ac:dyDescent="0.25">
      <c r="A15" s="385"/>
      <c r="B15" s="386"/>
      <c r="E15" s="265"/>
      <c r="F15" s="397"/>
      <c r="G15" s="395"/>
      <c r="H15" s="398"/>
    </row>
    <row r="16" spans="1:9" ht="15" x14ac:dyDescent="0.25">
      <c r="B16" s="382"/>
      <c r="D16" s="436" t="s">
        <v>877</v>
      </c>
      <c r="E16" s="399"/>
      <c r="F16" s="400"/>
      <c r="G16" s="439"/>
    </row>
    <row r="17" spans="1:9" ht="15" x14ac:dyDescent="0.25">
      <c r="A17" s="537"/>
      <c r="B17" s="440" t="s">
        <v>93</v>
      </c>
      <c r="C17" s="367" t="s">
        <v>878</v>
      </c>
      <c r="D17" s="367" t="s">
        <v>879</v>
      </c>
      <c r="E17" s="517">
        <v>0</v>
      </c>
      <c r="F17" s="265">
        <f>E17*A17</f>
        <v>0</v>
      </c>
      <c r="G17" s="391"/>
    </row>
    <row r="18" spans="1:9" ht="15" x14ac:dyDescent="0.25">
      <c r="A18" s="537"/>
      <c r="B18" s="437" t="s">
        <v>93</v>
      </c>
      <c r="C18" s="367" t="s">
        <v>880</v>
      </c>
      <c r="D18" s="367" t="s">
        <v>881</v>
      </c>
      <c r="E18" s="517">
        <v>0</v>
      </c>
      <c r="F18" s="265">
        <f t="shared" ref="F18:F20" si="1">E18*A18</f>
        <v>0</v>
      </c>
      <c r="G18" s="391"/>
    </row>
    <row r="19" spans="1:9" ht="15" x14ac:dyDescent="0.25">
      <c r="A19" s="537"/>
      <c r="B19" s="440" t="s">
        <v>93</v>
      </c>
      <c r="C19" s="367" t="s">
        <v>882</v>
      </c>
      <c r="D19" s="367" t="s">
        <v>883</v>
      </c>
      <c r="E19" s="517">
        <v>0</v>
      </c>
      <c r="F19" s="265">
        <f t="shared" si="1"/>
        <v>0</v>
      </c>
      <c r="G19" s="391"/>
    </row>
    <row r="20" spans="1:9" ht="15" x14ac:dyDescent="0.25">
      <c r="A20" s="536"/>
      <c r="B20" s="437" t="s">
        <v>93</v>
      </c>
      <c r="C20" s="367" t="s">
        <v>884</v>
      </c>
      <c r="D20" s="367" t="s">
        <v>885</v>
      </c>
      <c r="E20" s="517">
        <v>0</v>
      </c>
      <c r="F20" s="265">
        <f t="shared" si="1"/>
        <v>0</v>
      </c>
      <c r="G20" s="391"/>
    </row>
    <row r="21" spans="1:9" s="407" customFormat="1" x14ac:dyDescent="0.25">
      <c r="A21" s="402"/>
      <c r="B21" s="403"/>
      <c r="C21" s="404"/>
      <c r="D21" s="405"/>
      <c r="E21" s="406"/>
      <c r="F21" s="406"/>
      <c r="H21" s="408"/>
      <c r="I21" s="408"/>
    </row>
    <row r="22" spans="1:9" s="439" customFormat="1" ht="15" x14ac:dyDescent="0.25">
      <c r="A22" s="538"/>
      <c r="B22" s="539"/>
      <c r="C22" s="409"/>
      <c r="D22" s="410" t="s">
        <v>585</v>
      </c>
      <c r="E22" s="411"/>
      <c r="F22" s="411">
        <f>SUM(F17:F21)</f>
        <v>0</v>
      </c>
      <c r="H22" s="441"/>
      <c r="I22" s="441"/>
    </row>
    <row r="23" spans="1:9" s="439" customFormat="1" ht="15" x14ac:dyDescent="0.25">
      <c r="A23" s="540"/>
      <c r="B23" s="541"/>
      <c r="C23" s="412"/>
      <c r="D23" s="413"/>
      <c r="E23" s="397"/>
      <c r="F23" s="397"/>
      <c r="H23" s="441"/>
      <c r="I23" s="441"/>
    </row>
    <row r="24" spans="1:9" ht="15" x14ac:dyDescent="0.25">
      <c r="B24" s="382"/>
      <c r="D24" s="436" t="s">
        <v>886</v>
      </c>
      <c r="E24" s="399"/>
      <c r="F24" s="400"/>
      <c r="G24" s="439"/>
    </row>
    <row r="25" spans="1:9" ht="15" x14ac:dyDescent="0.25">
      <c r="A25" s="401"/>
      <c r="B25" s="440" t="s">
        <v>93</v>
      </c>
      <c r="C25" s="367"/>
      <c r="D25" s="367" t="s">
        <v>887</v>
      </c>
      <c r="E25" s="517">
        <v>0</v>
      </c>
      <c r="F25" s="265">
        <f t="shared" ref="F25" si="2">E25*A25</f>
        <v>0</v>
      </c>
      <c r="G25" s="517">
        <v>0</v>
      </c>
      <c r="H25" s="391">
        <f t="shared" ref="H25" si="3">G25*A25</f>
        <v>0</v>
      </c>
    </row>
    <row r="26" spans="1:9" s="407" customFormat="1" x14ac:dyDescent="0.25">
      <c r="A26" s="402"/>
      <c r="B26" s="403"/>
      <c r="C26" s="404"/>
      <c r="D26" s="405"/>
      <c r="E26" s="406"/>
      <c r="F26" s="406"/>
      <c r="H26" s="408"/>
      <c r="I26" s="408"/>
    </row>
    <row r="27" spans="1:9" s="439" customFormat="1" ht="15" x14ac:dyDescent="0.25">
      <c r="A27" s="538"/>
      <c r="B27" s="539"/>
      <c r="C27" s="409"/>
      <c r="D27" s="410" t="s">
        <v>585</v>
      </c>
      <c r="E27" s="411"/>
      <c r="F27" s="411">
        <f>SUM(F25:F26)</f>
        <v>0</v>
      </c>
      <c r="H27" s="411">
        <f>SUM(H25:H26)</f>
        <v>0</v>
      </c>
      <c r="I27" s="441"/>
    </row>
    <row r="28" spans="1:9" x14ac:dyDescent="0.25">
      <c r="B28" s="382"/>
      <c r="D28" s="384"/>
      <c r="E28" s="383"/>
      <c r="F28" s="383"/>
    </row>
    <row r="29" spans="1:9" ht="15" x14ac:dyDescent="0.25">
      <c r="B29" s="382"/>
      <c r="D29" s="436" t="s">
        <v>888</v>
      </c>
      <c r="E29" s="399"/>
      <c r="F29" s="400"/>
      <c r="G29" s="439"/>
    </row>
    <row r="30" spans="1:9" ht="15" x14ac:dyDescent="0.25">
      <c r="A30" s="401"/>
      <c r="B30" s="440" t="s">
        <v>93</v>
      </c>
      <c r="C30" s="367" t="s">
        <v>889</v>
      </c>
      <c r="D30" s="367" t="s">
        <v>879</v>
      </c>
      <c r="E30" s="517">
        <v>0</v>
      </c>
      <c r="F30" s="265">
        <f t="shared" ref="F30:F33" si="4">E30*A30</f>
        <v>0</v>
      </c>
      <c r="G30" s="391"/>
    </row>
    <row r="31" spans="1:9" ht="15" x14ac:dyDescent="0.25">
      <c r="A31" s="385"/>
      <c r="B31" s="437" t="s">
        <v>93</v>
      </c>
      <c r="C31" s="367" t="s">
        <v>884</v>
      </c>
      <c r="D31" s="367" t="s">
        <v>885</v>
      </c>
      <c r="E31" s="517">
        <v>0</v>
      </c>
      <c r="F31" s="265">
        <f t="shared" si="4"/>
        <v>0</v>
      </c>
    </row>
    <row r="32" spans="1:9" ht="15" x14ac:dyDescent="0.25">
      <c r="A32" s="401"/>
      <c r="B32" s="440" t="s">
        <v>93</v>
      </c>
      <c r="C32" s="367" t="s">
        <v>890</v>
      </c>
      <c r="D32" s="367" t="s">
        <v>891</v>
      </c>
      <c r="E32" s="517">
        <v>0</v>
      </c>
      <c r="F32" s="265">
        <f t="shared" si="4"/>
        <v>0</v>
      </c>
    </row>
    <row r="33" spans="1:9" ht="15" x14ac:dyDescent="0.25">
      <c r="A33" s="401"/>
      <c r="B33" s="440" t="s">
        <v>93</v>
      </c>
      <c r="C33" s="367" t="s">
        <v>882</v>
      </c>
      <c r="D33" s="367" t="s">
        <v>883</v>
      </c>
      <c r="E33" s="517">
        <v>0</v>
      </c>
      <c r="F33" s="265">
        <f t="shared" si="4"/>
        <v>0</v>
      </c>
    </row>
    <row r="34" spans="1:9" s="407" customFormat="1" ht="15" x14ac:dyDescent="0.25">
      <c r="A34" s="402"/>
      <c r="B34" s="403"/>
      <c r="C34" s="404"/>
      <c r="D34" s="405"/>
      <c r="E34" s="406"/>
      <c r="F34" s="406"/>
      <c r="H34" s="442"/>
      <c r="I34" s="442"/>
    </row>
    <row r="35" spans="1:9" s="412" customFormat="1" x14ac:dyDescent="0.25">
      <c r="A35" s="538"/>
      <c r="B35" s="539"/>
      <c r="C35" s="409"/>
      <c r="D35" s="410" t="s">
        <v>585</v>
      </c>
      <c r="E35" s="411"/>
      <c r="F35" s="411">
        <f>SUM(F30:F34)</f>
        <v>0</v>
      </c>
      <c r="H35" s="542"/>
      <c r="I35" s="542"/>
    </row>
    <row r="36" spans="1:9" x14ac:dyDescent="0.25">
      <c r="B36" s="382"/>
      <c r="D36" s="384"/>
      <c r="E36" s="383"/>
      <c r="F36" s="383"/>
    </row>
    <row r="37" spans="1:9" ht="15" x14ac:dyDescent="0.25">
      <c r="B37" s="382"/>
      <c r="D37" s="436" t="s">
        <v>892</v>
      </c>
      <c r="E37" s="399"/>
      <c r="F37" s="400"/>
      <c r="G37" s="439"/>
    </row>
    <row r="38" spans="1:9" ht="15" x14ac:dyDescent="0.25">
      <c r="A38" s="401"/>
      <c r="B38" s="440" t="s">
        <v>93</v>
      </c>
      <c r="C38" s="367"/>
      <c r="D38" s="367" t="s">
        <v>893</v>
      </c>
      <c r="E38" s="517">
        <v>0</v>
      </c>
      <c r="F38" s="265">
        <f t="shared" ref="F38" si="5">E38*A38</f>
        <v>0</v>
      </c>
      <c r="G38" s="517">
        <v>0</v>
      </c>
      <c r="H38" s="391">
        <f t="shared" ref="H38" si="6">G38*A38</f>
        <v>0</v>
      </c>
    </row>
    <row r="39" spans="1:9" s="407" customFormat="1" ht="15" x14ac:dyDescent="0.25">
      <c r="A39" s="402"/>
      <c r="B39" s="403"/>
      <c r="C39" s="404"/>
      <c r="D39" s="405"/>
      <c r="E39" s="406"/>
      <c r="F39" s="406"/>
      <c r="H39" s="442"/>
      <c r="I39" s="442"/>
    </row>
    <row r="40" spans="1:9" s="412" customFormat="1" x14ac:dyDescent="0.25">
      <c r="A40" s="538"/>
      <c r="B40" s="539"/>
      <c r="C40" s="409"/>
      <c r="D40" s="410" t="s">
        <v>585</v>
      </c>
      <c r="E40" s="411"/>
      <c r="F40" s="411">
        <f>SUM(F38:F39)</f>
        <v>0</v>
      </c>
      <c r="H40" s="542">
        <f>SUM(H38:H39)</f>
        <v>0</v>
      </c>
      <c r="I40" s="542"/>
    </row>
    <row r="41" spans="1:9" x14ac:dyDescent="0.25">
      <c r="A41" s="385"/>
      <c r="B41" s="386"/>
      <c r="E41" s="265"/>
      <c r="F41" s="265"/>
    </row>
    <row r="42" spans="1:9" ht="15" x14ac:dyDescent="0.25">
      <c r="B42" s="382"/>
      <c r="D42" s="436" t="s">
        <v>894</v>
      </c>
      <c r="E42" s="399"/>
      <c r="F42" s="400"/>
      <c r="G42" s="439"/>
    </row>
    <row r="43" spans="1:9" ht="15" x14ac:dyDescent="0.25">
      <c r="A43" s="401">
        <v>1</v>
      </c>
      <c r="B43" s="440" t="s">
        <v>93</v>
      </c>
      <c r="C43" s="367"/>
      <c r="D43" s="367" t="s">
        <v>895</v>
      </c>
      <c r="E43" s="517">
        <v>0</v>
      </c>
      <c r="F43" s="265">
        <f t="shared" ref="F43" si="7">E43*A43</f>
        <v>0</v>
      </c>
      <c r="G43" s="517">
        <v>0</v>
      </c>
      <c r="H43" s="391">
        <f t="shared" ref="H43" si="8">G43*A43</f>
        <v>0</v>
      </c>
    </row>
    <row r="44" spans="1:9" s="407" customFormat="1" ht="15" x14ac:dyDescent="0.25">
      <c r="A44" s="402"/>
      <c r="B44" s="403"/>
      <c r="C44" s="404"/>
      <c r="D44" s="405"/>
      <c r="E44" s="406"/>
      <c r="F44" s="406"/>
      <c r="H44" s="442"/>
      <c r="I44" s="442"/>
    </row>
    <row r="45" spans="1:9" s="412" customFormat="1" x14ac:dyDescent="0.25">
      <c r="A45" s="538"/>
      <c r="B45" s="539"/>
      <c r="C45" s="409"/>
      <c r="D45" s="410" t="s">
        <v>585</v>
      </c>
      <c r="E45" s="411"/>
      <c r="F45" s="411">
        <f>SUM(F43:F44)</f>
        <v>0</v>
      </c>
      <c r="H45" s="542">
        <f>SUM(H43:H44)</f>
        <v>0</v>
      </c>
      <c r="I45" s="542"/>
    </row>
    <row r="46" spans="1:9" x14ac:dyDescent="0.25">
      <c r="A46" s="385"/>
      <c r="B46" s="386"/>
      <c r="E46" s="265"/>
      <c r="F46" s="265"/>
    </row>
    <row r="47" spans="1:9" x14ac:dyDescent="0.25">
      <c r="A47" s="385"/>
      <c r="B47" s="386"/>
      <c r="E47" s="265"/>
      <c r="F47" s="397"/>
      <c r="G47" s="395"/>
      <c r="H47" s="398"/>
    </row>
    <row r="48" spans="1:9" ht="15" x14ac:dyDescent="0.25">
      <c r="B48" s="382"/>
      <c r="D48" s="436" t="s">
        <v>896</v>
      </c>
      <c r="E48" s="399"/>
      <c r="F48" s="400"/>
      <c r="G48" s="439"/>
    </row>
    <row r="49" spans="1:9" ht="15" x14ac:dyDescent="0.25">
      <c r="A49" s="401"/>
      <c r="B49" s="440" t="s">
        <v>93</v>
      </c>
      <c r="C49" s="367" t="s">
        <v>897</v>
      </c>
      <c r="D49" s="367" t="s">
        <v>898</v>
      </c>
      <c r="E49" s="517">
        <v>0</v>
      </c>
      <c r="F49" s="265">
        <f t="shared" ref="F49" si="9">E49*A49</f>
        <v>0</v>
      </c>
    </row>
    <row r="50" spans="1:9" s="407" customFormat="1" ht="15" x14ac:dyDescent="0.25">
      <c r="A50" s="402"/>
      <c r="B50" s="403"/>
      <c r="C50" s="404"/>
      <c r="D50" s="405"/>
      <c r="E50" s="406"/>
      <c r="F50" s="406"/>
      <c r="H50" s="442"/>
      <c r="I50" s="442"/>
    </row>
    <row r="51" spans="1:9" s="412" customFormat="1" x14ac:dyDescent="0.25">
      <c r="A51" s="538"/>
      <c r="B51" s="539"/>
      <c r="C51" s="409"/>
      <c r="D51" s="410" t="s">
        <v>585</v>
      </c>
      <c r="E51" s="411"/>
      <c r="F51" s="411">
        <f>SUM(F49:F50)</f>
        <v>0</v>
      </c>
      <c r="H51" s="542"/>
      <c r="I51" s="542"/>
    </row>
    <row r="52" spans="1:9" s="412" customFormat="1" x14ac:dyDescent="0.25">
      <c r="A52" s="540"/>
      <c r="B52" s="541"/>
      <c r="D52" s="413"/>
      <c r="E52" s="397"/>
      <c r="F52" s="397"/>
      <c r="H52" s="542"/>
      <c r="I52" s="542"/>
    </row>
    <row r="53" spans="1:9" ht="15" x14ac:dyDescent="0.25">
      <c r="B53" s="382"/>
      <c r="D53" s="436" t="s">
        <v>899</v>
      </c>
      <c r="E53" s="399"/>
      <c r="F53" s="400"/>
      <c r="G53" s="439"/>
    </row>
    <row r="54" spans="1:9" ht="15" x14ac:dyDescent="0.25">
      <c r="A54" s="401"/>
      <c r="B54" s="440" t="s">
        <v>93</v>
      </c>
      <c r="C54" s="367"/>
      <c r="D54" s="367"/>
      <c r="E54" s="517">
        <v>0</v>
      </c>
      <c r="F54" s="265">
        <f t="shared" ref="F54" si="10">E54*A54</f>
        <v>0</v>
      </c>
    </row>
    <row r="55" spans="1:9" s="407" customFormat="1" ht="15" x14ac:dyDescent="0.25">
      <c r="A55" s="402"/>
      <c r="B55" s="403"/>
      <c r="C55" s="404"/>
      <c r="D55" s="405"/>
      <c r="E55" s="406"/>
      <c r="F55" s="406"/>
      <c r="H55" s="442"/>
      <c r="I55" s="442"/>
    </row>
    <row r="56" spans="1:9" s="412" customFormat="1" x14ac:dyDescent="0.25">
      <c r="A56" s="538"/>
      <c r="B56" s="539"/>
      <c r="C56" s="409"/>
      <c r="D56" s="410" t="s">
        <v>585</v>
      </c>
      <c r="E56" s="411"/>
      <c r="F56" s="411">
        <f>SUM(F54:F55)</f>
        <v>0</v>
      </c>
      <c r="H56" s="542"/>
      <c r="I56" s="542"/>
    </row>
    <row r="57" spans="1:9" x14ac:dyDescent="0.25">
      <c r="A57" s="385"/>
      <c r="B57" s="386"/>
      <c r="D57" s="436" t="s">
        <v>900</v>
      </c>
      <c r="E57" s="265"/>
      <c r="F57" s="265"/>
      <c r="G57" s="395"/>
      <c r="H57" s="396"/>
    </row>
    <row r="58" spans="1:9" ht="15" x14ac:dyDescent="0.25">
      <c r="A58" s="537">
        <v>140</v>
      </c>
      <c r="B58" s="437" t="s">
        <v>119</v>
      </c>
      <c r="D58" s="439" t="s">
        <v>901</v>
      </c>
      <c r="E58" s="517">
        <v>0</v>
      </c>
      <c r="F58" s="266">
        <f t="shared" ref="F58:F63" si="11">E58*A58</f>
        <v>0</v>
      </c>
      <c r="G58" s="517">
        <v>0</v>
      </c>
      <c r="H58" s="414">
        <f t="shared" ref="H58:H63" si="12">G58*A58</f>
        <v>0</v>
      </c>
    </row>
    <row r="59" spans="1:9" ht="15" x14ac:dyDescent="0.25">
      <c r="A59" s="537">
        <v>0</v>
      </c>
      <c r="B59" s="437" t="s">
        <v>119</v>
      </c>
      <c r="D59" s="379" t="s">
        <v>902</v>
      </c>
      <c r="E59" s="517">
        <v>0</v>
      </c>
      <c r="F59" s="266">
        <f t="shared" si="11"/>
        <v>0</v>
      </c>
      <c r="G59" s="517">
        <v>0</v>
      </c>
      <c r="H59" s="414">
        <f t="shared" si="12"/>
        <v>0</v>
      </c>
    </row>
    <row r="60" spans="1:9" ht="15" x14ac:dyDescent="0.25">
      <c r="A60" s="537">
        <v>150</v>
      </c>
      <c r="B60" s="437" t="s">
        <v>119</v>
      </c>
      <c r="D60" s="379" t="s">
        <v>903</v>
      </c>
      <c r="E60" s="517">
        <v>0</v>
      </c>
      <c r="F60" s="266">
        <f t="shared" si="11"/>
        <v>0</v>
      </c>
      <c r="G60" s="517">
        <v>0</v>
      </c>
      <c r="H60" s="414">
        <f t="shared" si="12"/>
        <v>0</v>
      </c>
    </row>
    <row r="61" spans="1:9" ht="15" x14ac:dyDescent="0.25">
      <c r="A61" s="537">
        <v>365</v>
      </c>
      <c r="B61" s="437" t="s">
        <v>119</v>
      </c>
      <c r="D61" s="439" t="s">
        <v>904</v>
      </c>
      <c r="E61" s="517">
        <v>0</v>
      </c>
      <c r="F61" s="266">
        <f t="shared" si="11"/>
        <v>0</v>
      </c>
      <c r="G61" s="517">
        <v>0</v>
      </c>
      <c r="H61" s="414">
        <f t="shared" si="12"/>
        <v>0</v>
      </c>
    </row>
    <row r="62" spans="1:9" ht="15" x14ac:dyDescent="0.25">
      <c r="A62" s="537">
        <v>285</v>
      </c>
      <c r="B62" s="437" t="s">
        <v>119</v>
      </c>
      <c r="D62" s="439" t="s">
        <v>905</v>
      </c>
      <c r="E62" s="517">
        <v>0</v>
      </c>
      <c r="F62" s="266">
        <f t="shared" si="11"/>
        <v>0</v>
      </c>
      <c r="G62" s="517">
        <v>0</v>
      </c>
      <c r="H62" s="414">
        <f t="shared" si="12"/>
        <v>0</v>
      </c>
    </row>
    <row r="63" spans="1:9" ht="15" x14ac:dyDescent="0.25">
      <c r="A63" s="385"/>
      <c r="B63" s="437" t="s">
        <v>119</v>
      </c>
      <c r="D63" s="439" t="s">
        <v>906</v>
      </c>
      <c r="E63" s="517">
        <v>0</v>
      </c>
      <c r="F63" s="266">
        <f t="shared" si="11"/>
        <v>0</v>
      </c>
      <c r="G63" s="517">
        <v>0</v>
      </c>
      <c r="H63" s="414">
        <f t="shared" si="12"/>
        <v>0</v>
      </c>
    </row>
    <row r="64" spans="1:9" ht="15" x14ac:dyDescent="0.25">
      <c r="A64" s="385"/>
      <c r="B64" s="437"/>
      <c r="E64" s="266"/>
      <c r="F64" s="266"/>
      <c r="G64" s="414"/>
      <c r="H64" s="414"/>
    </row>
    <row r="65" spans="1:33" ht="15" x14ac:dyDescent="0.25">
      <c r="A65" s="385"/>
      <c r="B65" s="437"/>
      <c r="D65" s="439"/>
      <c r="E65" s="265"/>
      <c r="F65" s="397">
        <f>SUM(F59:F64)</f>
        <v>0</v>
      </c>
      <c r="G65" s="395"/>
      <c r="H65" s="398">
        <f>SUM(H59:H64)</f>
        <v>0</v>
      </c>
    </row>
    <row r="66" spans="1:33" x14ac:dyDescent="0.25">
      <c r="A66" s="385"/>
      <c r="B66" s="386"/>
      <c r="E66" s="265"/>
      <c r="F66" s="265"/>
      <c r="G66" s="395"/>
      <c r="H66" s="396"/>
    </row>
    <row r="67" spans="1:33" x14ac:dyDescent="0.25">
      <c r="A67" s="385"/>
      <c r="B67" s="386"/>
      <c r="D67" s="436" t="s">
        <v>907</v>
      </c>
      <c r="E67" s="265"/>
      <c r="F67" s="265"/>
      <c r="G67" s="395"/>
      <c r="H67" s="396"/>
    </row>
    <row r="68" spans="1:33" s="416" customFormat="1" ht="13.5" x14ac:dyDescent="0.25">
      <c r="A68" s="415">
        <v>0.5</v>
      </c>
      <c r="B68" s="416" t="s">
        <v>908</v>
      </c>
      <c r="D68" s="417" t="s">
        <v>909</v>
      </c>
      <c r="E68" s="517">
        <v>0</v>
      </c>
      <c r="F68" s="265">
        <f>E68*A68</f>
        <v>0</v>
      </c>
      <c r="G68" s="517">
        <v>0</v>
      </c>
      <c r="H68" s="418">
        <f t="shared" ref="H68:H90" si="13">G68*A68</f>
        <v>0</v>
      </c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</row>
    <row r="69" spans="1:33" s="415" customFormat="1" x14ac:dyDescent="0.25">
      <c r="A69" s="415">
        <v>62</v>
      </c>
      <c r="B69" s="420" t="s">
        <v>93</v>
      </c>
      <c r="C69" s="416" t="s">
        <v>910</v>
      </c>
      <c r="D69" s="417" t="s">
        <v>911</v>
      </c>
      <c r="E69" s="517">
        <v>0</v>
      </c>
      <c r="F69" s="265">
        <f>E69*A69</f>
        <v>0</v>
      </c>
      <c r="G69" s="517">
        <v>0</v>
      </c>
      <c r="H69" s="418">
        <f t="shared" si="13"/>
        <v>0</v>
      </c>
    </row>
    <row r="70" spans="1:33" s="416" customFormat="1" ht="48" x14ac:dyDescent="0.25">
      <c r="A70" s="415">
        <v>5</v>
      </c>
      <c r="B70" s="416" t="s">
        <v>119</v>
      </c>
      <c r="C70" s="416" t="s">
        <v>912</v>
      </c>
      <c r="D70" s="417" t="s">
        <v>913</v>
      </c>
      <c r="E70" s="517">
        <v>0</v>
      </c>
      <c r="F70" s="265">
        <f>E70*A70</f>
        <v>0</v>
      </c>
      <c r="G70" s="517">
        <v>0</v>
      </c>
      <c r="H70" s="418">
        <f t="shared" si="13"/>
        <v>0</v>
      </c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19"/>
      <c r="AC70" s="419"/>
      <c r="AD70" s="419"/>
      <c r="AE70" s="419"/>
      <c r="AF70" s="419"/>
      <c r="AG70" s="419"/>
    </row>
    <row r="71" spans="1:33" s="422" customFormat="1" ht="24" x14ac:dyDescent="0.25">
      <c r="A71" s="415">
        <v>35</v>
      </c>
      <c r="B71" s="420" t="s">
        <v>93</v>
      </c>
      <c r="C71" s="421"/>
      <c r="D71" s="417" t="s">
        <v>914</v>
      </c>
      <c r="E71" s="517">
        <v>0</v>
      </c>
      <c r="F71" s="265"/>
      <c r="G71" s="517">
        <v>0</v>
      </c>
      <c r="H71" s="418">
        <f t="shared" si="13"/>
        <v>0</v>
      </c>
    </row>
    <row r="72" spans="1:33" s="422" customFormat="1" x14ac:dyDescent="0.25">
      <c r="A72" s="415">
        <v>25</v>
      </c>
      <c r="B72" s="420" t="s">
        <v>93</v>
      </c>
      <c r="C72" s="421" t="s">
        <v>915</v>
      </c>
      <c r="D72" s="417" t="s">
        <v>916</v>
      </c>
      <c r="E72" s="517">
        <v>0</v>
      </c>
      <c r="F72" s="265">
        <f t="shared" ref="F72:F92" si="14">E72*A72</f>
        <v>0</v>
      </c>
      <c r="G72" s="517">
        <v>0</v>
      </c>
      <c r="H72" s="418">
        <f t="shared" si="13"/>
        <v>0</v>
      </c>
    </row>
    <row r="73" spans="1:33" s="415" customFormat="1" ht="36" x14ac:dyDescent="0.25">
      <c r="A73" s="423">
        <v>140</v>
      </c>
      <c r="B73" s="416" t="s">
        <v>119</v>
      </c>
      <c r="C73" s="424" t="s">
        <v>917</v>
      </c>
      <c r="D73" s="417" t="s">
        <v>918</v>
      </c>
      <c r="E73" s="517">
        <v>0</v>
      </c>
      <c r="F73" s="265">
        <f t="shared" si="14"/>
        <v>0</v>
      </c>
      <c r="G73" s="517">
        <v>0</v>
      </c>
      <c r="H73" s="418">
        <f t="shared" si="13"/>
        <v>0</v>
      </c>
    </row>
    <row r="74" spans="1:33" s="415" customFormat="1" ht="36" x14ac:dyDescent="0.25">
      <c r="A74" s="423">
        <v>50</v>
      </c>
      <c r="B74" s="416" t="s">
        <v>119</v>
      </c>
      <c r="C74" s="424" t="s">
        <v>919</v>
      </c>
      <c r="D74" s="417" t="s">
        <v>918</v>
      </c>
      <c r="E74" s="517">
        <v>0</v>
      </c>
      <c r="F74" s="265">
        <f t="shared" si="14"/>
        <v>0</v>
      </c>
      <c r="G74" s="517">
        <v>0</v>
      </c>
      <c r="H74" s="418">
        <f t="shared" si="13"/>
        <v>0</v>
      </c>
    </row>
    <row r="75" spans="1:33" s="415" customFormat="1" ht="36" x14ac:dyDescent="0.25">
      <c r="A75" s="423">
        <v>15</v>
      </c>
      <c r="B75" s="416" t="s">
        <v>119</v>
      </c>
      <c r="C75" s="424" t="s">
        <v>920</v>
      </c>
      <c r="D75" s="417" t="s">
        <v>921</v>
      </c>
      <c r="E75" s="517">
        <v>0</v>
      </c>
      <c r="F75" s="265">
        <f t="shared" si="14"/>
        <v>0</v>
      </c>
      <c r="G75" s="517">
        <v>0</v>
      </c>
      <c r="H75" s="418">
        <f t="shared" si="13"/>
        <v>0</v>
      </c>
    </row>
    <row r="76" spans="1:33" s="415" customFormat="1" ht="36" x14ac:dyDescent="0.25">
      <c r="A76" s="423">
        <v>14</v>
      </c>
      <c r="B76" s="416" t="s">
        <v>119</v>
      </c>
      <c r="C76" s="424" t="s">
        <v>922</v>
      </c>
      <c r="D76" s="417" t="s">
        <v>921</v>
      </c>
      <c r="E76" s="517">
        <v>0</v>
      </c>
      <c r="F76" s="265">
        <f t="shared" si="14"/>
        <v>0</v>
      </c>
      <c r="G76" s="517">
        <v>0</v>
      </c>
      <c r="H76" s="418">
        <f t="shared" si="13"/>
        <v>0</v>
      </c>
    </row>
    <row r="77" spans="1:33" s="415" customFormat="1" ht="36" x14ac:dyDescent="0.25">
      <c r="A77" s="423">
        <v>155</v>
      </c>
      <c r="B77" s="416" t="s">
        <v>93</v>
      </c>
      <c r="C77" s="424" t="s">
        <v>923</v>
      </c>
      <c r="D77" s="417" t="s">
        <v>924</v>
      </c>
      <c r="E77" s="517">
        <v>0</v>
      </c>
      <c r="F77" s="265">
        <f t="shared" si="14"/>
        <v>0</v>
      </c>
      <c r="G77" s="517">
        <v>0</v>
      </c>
      <c r="H77" s="418">
        <f t="shared" si="13"/>
        <v>0</v>
      </c>
    </row>
    <row r="78" spans="1:33" s="415" customFormat="1" ht="36" x14ac:dyDescent="0.25">
      <c r="A78" s="423">
        <v>65</v>
      </c>
      <c r="B78" s="416" t="s">
        <v>93</v>
      </c>
      <c r="C78" s="424" t="s">
        <v>925</v>
      </c>
      <c r="D78" s="417" t="s">
        <v>924</v>
      </c>
      <c r="E78" s="517">
        <v>0</v>
      </c>
      <c r="F78" s="265">
        <f t="shared" si="14"/>
        <v>0</v>
      </c>
      <c r="G78" s="517">
        <v>0</v>
      </c>
      <c r="H78" s="418">
        <f t="shared" si="13"/>
        <v>0</v>
      </c>
    </row>
    <row r="79" spans="1:33" s="415" customFormat="1" x14ac:dyDescent="0.25">
      <c r="A79" s="423">
        <v>3</v>
      </c>
      <c r="B79" s="420" t="s">
        <v>93</v>
      </c>
      <c r="C79" s="424"/>
      <c r="D79" s="417" t="s">
        <v>926</v>
      </c>
      <c r="E79" s="517">
        <v>0</v>
      </c>
      <c r="F79" s="265">
        <f t="shared" si="14"/>
        <v>0</v>
      </c>
      <c r="G79" s="517">
        <v>0</v>
      </c>
      <c r="H79" s="418">
        <f t="shared" si="13"/>
        <v>0</v>
      </c>
    </row>
    <row r="80" spans="1:33" s="415" customFormat="1" x14ac:dyDescent="0.25">
      <c r="A80" s="415">
        <v>1</v>
      </c>
      <c r="B80" s="420" t="s">
        <v>93</v>
      </c>
      <c r="C80" s="416" t="s">
        <v>927</v>
      </c>
      <c r="D80" s="416" t="s">
        <v>928</v>
      </c>
      <c r="E80" s="517">
        <v>0</v>
      </c>
      <c r="F80" s="265">
        <f t="shared" si="14"/>
        <v>0</v>
      </c>
      <c r="G80" s="517">
        <v>0</v>
      </c>
      <c r="H80" s="418">
        <f t="shared" si="13"/>
        <v>0</v>
      </c>
    </row>
    <row r="81" spans="1:31" s="415" customFormat="1" ht="24" x14ac:dyDescent="0.25">
      <c r="A81" s="423">
        <v>1</v>
      </c>
      <c r="B81" s="416" t="s">
        <v>93</v>
      </c>
      <c r="C81" s="421">
        <v>5015650</v>
      </c>
      <c r="D81" s="417" t="s">
        <v>929</v>
      </c>
      <c r="E81" s="517">
        <v>0</v>
      </c>
      <c r="F81" s="265">
        <f t="shared" si="14"/>
        <v>0</v>
      </c>
      <c r="G81" s="517">
        <v>0</v>
      </c>
      <c r="H81" s="418">
        <f t="shared" si="13"/>
        <v>0</v>
      </c>
    </row>
    <row r="82" spans="1:31" s="415" customFormat="1" x14ac:dyDescent="0.25">
      <c r="A82" s="423">
        <v>10</v>
      </c>
      <c r="B82" s="416" t="s">
        <v>119</v>
      </c>
      <c r="C82" s="416" t="s">
        <v>930</v>
      </c>
      <c r="D82" s="417" t="s">
        <v>931</v>
      </c>
      <c r="E82" s="517">
        <v>0</v>
      </c>
      <c r="F82" s="265">
        <f t="shared" si="14"/>
        <v>0</v>
      </c>
      <c r="G82" s="517">
        <v>0</v>
      </c>
      <c r="H82" s="418">
        <f t="shared" si="13"/>
        <v>0</v>
      </c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</row>
    <row r="83" spans="1:31" s="415" customFormat="1" x14ac:dyDescent="0.25">
      <c r="A83" s="423">
        <v>60</v>
      </c>
      <c r="B83" s="416" t="s">
        <v>119</v>
      </c>
      <c r="C83" s="416" t="s">
        <v>932</v>
      </c>
      <c r="D83" s="417" t="s">
        <v>933</v>
      </c>
      <c r="E83" s="517">
        <v>0</v>
      </c>
      <c r="F83" s="265">
        <f t="shared" si="14"/>
        <v>0</v>
      </c>
      <c r="G83" s="517">
        <v>0</v>
      </c>
      <c r="H83" s="418">
        <f t="shared" si="13"/>
        <v>0</v>
      </c>
    </row>
    <row r="84" spans="1:31" s="415" customFormat="1" x14ac:dyDescent="0.25">
      <c r="A84" s="423">
        <v>1</v>
      </c>
      <c r="B84" s="416" t="s">
        <v>93</v>
      </c>
      <c r="C84" s="416" t="s">
        <v>934</v>
      </c>
      <c r="D84" s="416" t="s">
        <v>935</v>
      </c>
      <c r="E84" s="517">
        <v>0</v>
      </c>
      <c r="F84" s="265">
        <f t="shared" si="14"/>
        <v>0</v>
      </c>
      <c r="G84" s="517">
        <v>0</v>
      </c>
      <c r="H84" s="418">
        <f t="shared" si="13"/>
        <v>0</v>
      </c>
    </row>
    <row r="85" spans="1:31" s="415" customFormat="1" x14ac:dyDescent="0.25">
      <c r="A85" s="423">
        <v>2</v>
      </c>
      <c r="B85" s="416" t="s">
        <v>93</v>
      </c>
      <c r="C85" s="416" t="s">
        <v>936</v>
      </c>
      <c r="D85" s="416" t="s">
        <v>937</v>
      </c>
      <c r="E85" s="517">
        <v>0</v>
      </c>
      <c r="F85" s="265">
        <f t="shared" si="14"/>
        <v>0</v>
      </c>
      <c r="G85" s="517">
        <v>0</v>
      </c>
      <c r="H85" s="418">
        <f t="shared" si="13"/>
        <v>0</v>
      </c>
    </row>
    <row r="86" spans="1:31" s="415" customFormat="1" x14ac:dyDescent="0.25">
      <c r="A86" s="423">
        <v>5</v>
      </c>
      <c r="B86" s="416" t="s">
        <v>93</v>
      </c>
      <c r="C86" s="416" t="s">
        <v>938</v>
      </c>
      <c r="D86" s="416" t="s">
        <v>939</v>
      </c>
      <c r="E86" s="517">
        <v>0</v>
      </c>
      <c r="F86" s="265">
        <f t="shared" si="14"/>
        <v>0</v>
      </c>
      <c r="G86" s="517">
        <v>0</v>
      </c>
      <c r="H86" s="418">
        <f t="shared" si="13"/>
        <v>0</v>
      </c>
    </row>
    <row r="87" spans="1:31" s="415" customFormat="1" x14ac:dyDescent="0.25">
      <c r="A87" s="423">
        <v>5</v>
      </c>
      <c r="B87" s="416" t="s">
        <v>93</v>
      </c>
      <c r="C87" s="416" t="s">
        <v>940</v>
      </c>
      <c r="D87" s="416" t="s">
        <v>941</v>
      </c>
      <c r="E87" s="517">
        <v>0</v>
      </c>
      <c r="F87" s="265">
        <f t="shared" si="14"/>
        <v>0</v>
      </c>
      <c r="G87" s="517">
        <v>0</v>
      </c>
      <c r="H87" s="418">
        <f t="shared" si="13"/>
        <v>0</v>
      </c>
    </row>
    <row r="88" spans="1:31" s="415" customFormat="1" x14ac:dyDescent="0.25">
      <c r="A88" s="415">
        <v>15</v>
      </c>
      <c r="B88" s="425" t="s">
        <v>942</v>
      </c>
      <c r="C88" s="420" t="s">
        <v>943</v>
      </c>
      <c r="D88" s="416" t="s">
        <v>944</v>
      </c>
      <c r="E88" s="517">
        <v>0</v>
      </c>
      <c r="F88" s="265">
        <f t="shared" si="14"/>
        <v>0</v>
      </c>
      <c r="G88" s="517">
        <v>0</v>
      </c>
      <c r="H88" s="418">
        <f t="shared" si="13"/>
        <v>0</v>
      </c>
    </row>
    <row r="89" spans="1:31" s="415" customFormat="1" x14ac:dyDescent="0.25">
      <c r="A89" s="415">
        <v>1</v>
      </c>
      <c r="B89" s="425" t="s">
        <v>942</v>
      </c>
      <c r="C89" s="420" t="s">
        <v>945</v>
      </c>
      <c r="D89" s="417" t="s">
        <v>946</v>
      </c>
      <c r="E89" s="517">
        <v>0</v>
      </c>
      <c r="F89" s="265">
        <f t="shared" si="14"/>
        <v>0</v>
      </c>
      <c r="G89" s="517">
        <v>0</v>
      </c>
      <c r="H89" s="418">
        <f t="shared" si="13"/>
        <v>0</v>
      </c>
    </row>
    <row r="90" spans="1:31" s="415" customFormat="1" x14ac:dyDescent="0.25">
      <c r="A90" s="415">
        <v>1</v>
      </c>
      <c r="B90" s="425" t="s">
        <v>942</v>
      </c>
      <c r="C90" s="420" t="s">
        <v>947</v>
      </c>
      <c r="D90" s="417" t="s">
        <v>948</v>
      </c>
      <c r="E90" s="517">
        <v>0</v>
      </c>
      <c r="F90" s="265">
        <f t="shared" si="14"/>
        <v>0</v>
      </c>
      <c r="G90" s="517">
        <v>0</v>
      </c>
      <c r="H90" s="418">
        <f t="shared" si="13"/>
        <v>0</v>
      </c>
    </row>
    <row r="91" spans="1:31" s="415" customFormat="1" x14ac:dyDescent="0.25">
      <c r="A91" s="415">
        <v>0.5</v>
      </c>
      <c r="B91" s="425" t="s">
        <v>949</v>
      </c>
      <c r="C91" s="420" t="s">
        <v>950</v>
      </c>
      <c r="D91" s="417" t="s">
        <v>950</v>
      </c>
      <c r="E91" s="517">
        <v>0</v>
      </c>
      <c r="F91" s="265">
        <f t="shared" si="14"/>
        <v>0</v>
      </c>
      <c r="G91" s="418" t="s">
        <v>74</v>
      </c>
      <c r="H91" s="418"/>
    </row>
    <row r="92" spans="1:31" s="415" customFormat="1" x14ac:dyDescent="0.25">
      <c r="A92" s="426">
        <v>0.5</v>
      </c>
      <c r="B92" s="427" t="s">
        <v>119</v>
      </c>
      <c r="C92" s="427"/>
      <c r="D92" s="428" t="s">
        <v>951</v>
      </c>
      <c r="E92" s="518">
        <v>0</v>
      </c>
      <c r="F92" s="406">
        <f t="shared" si="14"/>
        <v>0</v>
      </c>
      <c r="G92" s="519">
        <v>0</v>
      </c>
      <c r="H92" s="429">
        <f>G92*A92</f>
        <v>0</v>
      </c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</row>
    <row r="93" spans="1:31" s="416" customFormat="1" x14ac:dyDescent="0.25">
      <c r="A93" s="420"/>
      <c r="D93" s="417"/>
      <c r="E93" s="265"/>
      <c r="F93" s="265"/>
      <c r="G93" s="418"/>
      <c r="H93" s="418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</row>
    <row r="94" spans="1:31" s="415" customFormat="1" x14ac:dyDescent="0.25">
      <c r="B94" s="420">
        <v>0.1</v>
      </c>
      <c r="C94" s="416"/>
      <c r="D94" s="416" t="s">
        <v>952</v>
      </c>
      <c r="E94" s="265"/>
      <c r="F94" s="520">
        <v>0</v>
      </c>
      <c r="G94" s="418"/>
      <c r="H94" s="418"/>
    </row>
    <row r="95" spans="1:31" x14ac:dyDescent="0.25">
      <c r="A95" s="385"/>
      <c r="B95" s="386"/>
      <c r="E95" s="265"/>
      <c r="G95" s="395"/>
      <c r="H95" s="396"/>
    </row>
    <row r="96" spans="1:31" x14ac:dyDescent="0.25">
      <c r="A96" s="385"/>
      <c r="B96" s="386"/>
      <c r="E96" s="265"/>
      <c r="F96" s="267">
        <f>SUM(F68:F94)</f>
        <v>0</v>
      </c>
      <c r="G96" s="395"/>
      <c r="H96" s="268">
        <f>SUM(H68:H92)</f>
        <v>0</v>
      </c>
    </row>
    <row r="97" spans="1:8" ht="15" x14ac:dyDescent="0.25">
      <c r="A97" s="385"/>
      <c r="B97" s="386"/>
      <c r="E97" s="265"/>
      <c r="F97" s="265"/>
      <c r="G97" s="395"/>
      <c r="H97" s="444"/>
    </row>
    <row r="98" spans="1:8" x14ac:dyDescent="0.25">
      <c r="A98" s="385"/>
      <c r="B98" s="386"/>
      <c r="E98" s="265"/>
      <c r="F98" s="265"/>
      <c r="G98" s="395"/>
      <c r="H98" s="396"/>
    </row>
    <row r="99" spans="1:8" x14ac:dyDescent="0.25">
      <c r="A99" s="385"/>
      <c r="B99" s="386"/>
      <c r="E99" s="265"/>
      <c r="F99" s="265"/>
      <c r="G99" s="395"/>
      <c r="H99" s="396"/>
    </row>
    <row r="100" spans="1:8" ht="13.5" thickBot="1" x14ac:dyDescent="0.3">
      <c r="B100" s="382"/>
      <c r="D100" s="384"/>
      <c r="E100" s="383"/>
      <c r="F100" s="383"/>
      <c r="G100" s="395"/>
      <c r="H100" s="396"/>
    </row>
    <row r="101" spans="1:8" ht="14.25" thickTop="1" thickBot="1" x14ac:dyDescent="0.3">
      <c r="A101" s="367"/>
      <c r="B101" s="367"/>
      <c r="C101" s="367"/>
      <c r="D101" s="430" t="s">
        <v>953</v>
      </c>
      <c r="E101" s="269"/>
      <c r="F101" s="269"/>
      <c r="G101" s="395"/>
      <c r="H101" s="396"/>
    </row>
    <row r="102" spans="1:8" ht="13.5" thickTop="1" x14ac:dyDescent="0.25">
      <c r="A102" s="367"/>
      <c r="B102" s="367"/>
      <c r="C102" s="367"/>
      <c r="D102" s="431"/>
      <c r="E102" s="269"/>
      <c r="F102" s="269"/>
      <c r="G102" s="395"/>
      <c r="H102" s="396"/>
    </row>
    <row r="103" spans="1:8" x14ac:dyDescent="0.25">
      <c r="A103" s="367"/>
      <c r="B103" s="367"/>
      <c r="C103" s="367"/>
      <c r="D103" s="367" t="s">
        <v>869</v>
      </c>
      <c r="E103" s="269"/>
      <c r="F103" s="269">
        <f>F14</f>
        <v>0</v>
      </c>
      <c r="G103" s="395"/>
      <c r="H103" s="396"/>
    </row>
    <row r="104" spans="1:8" x14ac:dyDescent="0.25">
      <c r="A104" s="367"/>
      <c r="B104" s="367"/>
      <c r="C104" s="367"/>
      <c r="D104" s="367" t="str">
        <f>D24</f>
        <v>Rozvádzač DT2-4 - výmena za existujúci</v>
      </c>
      <c r="E104" s="269"/>
      <c r="F104" s="269">
        <f>F27</f>
        <v>0</v>
      </c>
      <c r="G104" s="395"/>
      <c r="H104" s="396"/>
    </row>
    <row r="105" spans="1:8" x14ac:dyDescent="0.25">
      <c r="A105" s="367"/>
      <c r="B105" s="367"/>
      <c r="C105" s="367"/>
      <c r="D105" s="367" t="str">
        <f>D37</f>
        <v>Rozvádzač DT2-10 - výmena za existujúci</v>
      </c>
      <c r="E105" s="269"/>
      <c r="F105" s="269">
        <f>F40</f>
        <v>0</v>
      </c>
      <c r="G105" s="395"/>
      <c r="H105" s="396"/>
    </row>
    <row r="106" spans="1:8" x14ac:dyDescent="0.25">
      <c r="A106" s="367"/>
      <c r="B106" s="367"/>
      <c r="C106" s="367"/>
      <c r="D106" s="367" t="s">
        <v>954</v>
      </c>
      <c r="E106" s="269"/>
      <c r="F106" s="269">
        <f>F45</f>
        <v>0</v>
      </c>
      <c r="G106" s="395"/>
      <c r="H106" s="396"/>
    </row>
    <row r="107" spans="1:8" x14ac:dyDescent="0.25">
      <c r="A107" s="367"/>
      <c r="B107" s="367"/>
      <c r="C107" s="367"/>
      <c r="D107" s="367" t="str">
        <f>D16</f>
        <v>DT2-4  Riadiaci systém - výmena</v>
      </c>
      <c r="E107" s="269"/>
      <c r="F107" s="269">
        <f>F22</f>
        <v>0</v>
      </c>
      <c r="G107" s="395"/>
      <c r="H107" s="396"/>
    </row>
    <row r="108" spans="1:8" x14ac:dyDescent="0.25">
      <c r="A108" s="367"/>
      <c r="B108" s="367"/>
      <c r="C108" s="367"/>
      <c r="D108" s="367" t="str">
        <f>D29</f>
        <v>DT2-10  Riadiaci systém - výmena</v>
      </c>
      <c r="E108" s="269"/>
      <c r="F108" s="269">
        <f>F35</f>
        <v>0</v>
      </c>
      <c r="G108" s="395"/>
      <c r="H108" s="396"/>
    </row>
    <row r="109" spans="1:8" x14ac:dyDescent="0.25">
      <c r="A109" s="367"/>
      <c r="B109" s="367"/>
      <c r="C109" s="367"/>
      <c r="D109" s="367" t="str">
        <f>D48</f>
        <v>Doplnenie CRS</v>
      </c>
      <c r="E109" s="269"/>
      <c r="F109" s="269">
        <f>F51</f>
        <v>0</v>
      </c>
      <c r="G109" s="395"/>
      <c r="H109" s="396"/>
    </row>
    <row r="110" spans="1:8" x14ac:dyDescent="0.25">
      <c r="A110" s="367"/>
      <c r="B110" s="367"/>
      <c r="C110" s="367"/>
      <c r="D110" s="367" t="str">
        <f>D53</f>
        <v>Aktualizácia požiarneho programu v CRS</v>
      </c>
      <c r="E110" s="269"/>
      <c r="F110" s="269">
        <f>F56</f>
        <v>0</v>
      </c>
      <c r="G110" s="395"/>
      <c r="H110" s="396"/>
    </row>
    <row r="111" spans="1:8" x14ac:dyDescent="0.25">
      <c r="A111" s="367"/>
      <c r="B111" s="367"/>
      <c r="C111" s="367"/>
      <c r="D111" s="367" t="s">
        <v>900</v>
      </c>
      <c r="E111" s="269"/>
      <c r="F111" s="495">
        <f>F65</f>
        <v>0</v>
      </c>
      <c r="G111" s="395"/>
      <c r="H111" s="396"/>
    </row>
    <row r="112" spans="1:8" x14ac:dyDescent="0.25">
      <c r="A112" s="367"/>
      <c r="B112" s="367"/>
      <c r="C112" s="367"/>
      <c r="D112" s="367" t="s">
        <v>907</v>
      </c>
      <c r="E112" s="269"/>
      <c r="F112" s="495">
        <f>F96</f>
        <v>0</v>
      </c>
      <c r="G112" s="395"/>
      <c r="H112" s="396"/>
    </row>
    <row r="113" spans="1:9" x14ac:dyDescent="0.25">
      <c r="A113" s="367"/>
      <c r="B113" s="367"/>
      <c r="C113" s="367"/>
      <c r="D113" s="367" t="s">
        <v>390</v>
      </c>
      <c r="E113" s="269"/>
      <c r="F113" s="495">
        <f>SUM(H14,H65,H96)+H45+H40+H27</f>
        <v>0</v>
      </c>
      <c r="G113" s="395"/>
      <c r="H113" s="396"/>
    </row>
    <row r="114" spans="1:9" x14ac:dyDescent="0.25">
      <c r="A114" s="367"/>
      <c r="B114" s="367"/>
      <c r="C114" s="367"/>
      <c r="D114" s="367" t="s">
        <v>955</v>
      </c>
      <c r="E114" s="269"/>
      <c r="F114" s="521">
        <v>0</v>
      </c>
      <c r="G114" s="395"/>
      <c r="H114" s="396"/>
    </row>
    <row r="115" spans="1:9" x14ac:dyDescent="0.25">
      <c r="A115" s="367"/>
      <c r="B115" s="367"/>
      <c r="C115" s="367"/>
      <c r="D115" s="367" t="s">
        <v>956</v>
      </c>
      <c r="E115" s="269"/>
      <c r="F115" s="521">
        <v>0</v>
      </c>
      <c r="G115" s="395"/>
      <c r="H115" s="396"/>
    </row>
    <row r="116" spans="1:9" x14ac:dyDescent="0.25">
      <c r="A116" s="367"/>
      <c r="B116" s="367"/>
      <c r="C116" s="367"/>
      <c r="D116" s="367" t="s">
        <v>956</v>
      </c>
      <c r="E116" s="269"/>
      <c r="F116" s="521">
        <v>0</v>
      </c>
      <c r="G116" s="395"/>
      <c r="H116" s="396"/>
    </row>
    <row r="117" spans="1:9" x14ac:dyDescent="0.25">
      <c r="A117" s="367"/>
      <c r="B117" s="367"/>
      <c r="C117" s="367"/>
      <c r="D117" s="367" t="s">
        <v>957</v>
      </c>
      <c r="E117" s="269"/>
      <c r="F117" s="521">
        <v>0</v>
      </c>
      <c r="G117" s="395"/>
      <c r="H117" s="396"/>
    </row>
    <row r="118" spans="1:9" x14ac:dyDescent="0.25">
      <c r="A118" s="367"/>
      <c r="B118" s="367"/>
      <c r="C118" s="367"/>
      <c r="D118" s="367" t="s">
        <v>958</v>
      </c>
      <c r="E118" s="269"/>
      <c r="F118" s="521">
        <v>0</v>
      </c>
      <c r="G118" s="395"/>
      <c r="H118" s="396"/>
    </row>
    <row r="119" spans="1:9" x14ac:dyDescent="0.25">
      <c r="A119" s="367"/>
      <c r="B119" s="367"/>
      <c r="C119" s="367"/>
      <c r="D119" s="367" t="s">
        <v>959</v>
      </c>
      <c r="E119" s="269"/>
      <c r="F119" s="521">
        <v>0</v>
      </c>
      <c r="G119" s="395"/>
      <c r="H119" s="396"/>
    </row>
    <row r="120" spans="1:9" x14ac:dyDescent="0.25">
      <c r="A120" s="367"/>
      <c r="B120" s="367"/>
      <c r="C120" s="367"/>
      <c r="D120" s="367" t="s">
        <v>960</v>
      </c>
      <c r="E120" s="269"/>
      <c r="F120" s="521">
        <v>0</v>
      </c>
      <c r="G120" s="395"/>
      <c r="H120" s="396"/>
    </row>
    <row r="121" spans="1:9" x14ac:dyDescent="0.25">
      <c r="A121" s="367"/>
      <c r="B121" s="367"/>
      <c r="C121" s="367"/>
      <c r="D121" s="367" t="s">
        <v>961</v>
      </c>
      <c r="E121" s="269"/>
      <c r="F121" s="521">
        <v>0</v>
      </c>
      <c r="G121" s="395"/>
      <c r="H121" s="396"/>
    </row>
    <row r="122" spans="1:9" ht="13.5" thickBot="1" x14ac:dyDescent="0.3">
      <c r="A122" s="367"/>
      <c r="B122" s="367"/>
      <c r="C122" s="367"/>
      <c r="D122" s="367" t="s">
        <v>489</v>
      </c>
      <c r="E122" s="269"/>
      <c r="F122" s="521">
        <v>0</v>
      </c>
      <c r="G122" s="395"/>
      <c r="H122" s="396"/>
    </row>
    <row r="123" spans="1:9" ht="13.5" thickBot="1" x14ac:dyDescent="0.3">
      <c r="A123" s="367"/>
      <c r="B123" s="367"/>
      <c r="C123" s="367"/>
      <c r="D123" s="445" t="s">
        <v>742</v>
      </c>
      <c r="E123" s="446"/>
      <c r="F123" s="667">
        <f>SUM(F103:F122)</f>
        <v>0</v>
      </c>
      <c r="G123" s="412"/>
      <c r="H123" s="542"/>
      <c r="I123" s="543"/>
    </row>
    <row r="124" spans="1:9" ht="15" x14ac:dyDescent="0.25">
      <c r="A124" s="367"/>
      <c r="B124" s="367"/>
      <c r="C124" s="367"/>
      <c r="D124" s="447"/>
      <c r="E124" s="448"/>
      <c r="F124" s="449"/>
      <c r="I124" s="439"/>
    </row>
    <row r="126" spans="1:9" ht="15" x14ac:dyDescent="0.25">
      <c r="B126" s="439"/>
      <c r="E126" s="450"/>
    </row>
    <row r="127" spans="1:9" ht="15" x14ac:dyDescent="0.25">
      <c r="B127" s="439"/>
    </row>
    <row r="128" spans="1:9" ht="15" x14ac:dyDescent="0.25">
      <c r="B128" s="439"/>
    </row>
    <row r="130" spans="3:3" ht="15" x14ac:dyDescent="0.25">
      <c r="C130" s="439"/>
    </row>
  </sheetData>
  <conditionalFormatting sqref="I92:AE92">
    <cfRule type="expression" dxfId="3" priority="1" stopIfTrue="1">
      <formula>AND(#REF!="m+m",$E92=0)</formula>
    </cfRule>
    <cfRule type="expression" dxfId="2" priority="2" stopIfTrue="1">
      <formula>OR(#REF!="",#REF!="-")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0F53A-3E3B-4F71-96CC-572EE5659BC5}">
  <sheetPr>
    <tabColor theme="9" tint="0.79998168889431442"/>
  </sheetPr>
  <dimension ref="A1:AL130"/>
  <sheetViews>
    <sheetView zoomScale="90" zoomScaleNormal="90" workbookViewId="0">
      <selection activeCell="F1" sqref="F1"/>
    </sheetView>
  </sheetViews>
  <sheetFormatPr defaultColWidth="9.140625" defaultRowHeight="12.75" x14ac:dyDescent="0.25"/>
  <cols>
    <col min="1" max="1" width="6.28515625" style="379" customWidth="1"/>
    <col min="2" max="2" width="4.7109375" style="379" customWidth="1"/>
    <col min="3" max="3" width="15.5703125" style="379" customWidth="1"/>
    <col min="4" max="4" width="49.140625" style="379" customWidth="1"/>
    <col min="5" max="6" width="12.7109375" style="380" customWidth="1"/>
    <col min="7" max="7" width="10.5703125" style="379" customWidth="1"/>
    <col min="8" max="8" width="10.85546875" style="381" bestFit="1" customWidth="1"/>
    <col min="9" max="9" width="10.85546875" style="381" customWidth="1"/>
    <col min="10" max="16384" width="9.140625" style="379"/>
  </cols>
  <sheetData>
    <row r="1" spans="1:10" s="367" customFormat="1" ht="18.75" customHeight="1" x14ac:dyDescent="0.25">
      <c r="A1" s="368"/>
      <c r="D1" s="432" t="s">
        <v>1077</v>
      </c>
      <c r="E1" s="433"/>
      <c r="F1" s="369" t="s">
        <v>1053</v>
      </c>
      <c r="H1" s="370"/>
      <c r="I1" s="370"/>
    </row>
    <row r="2" spans="1:10" s="367" customFormat="1" ht="18.75" customHeight="1" x14ac:dyDescent="0.25">
      <c r="A2" s="368"/>
      <c r="D2" s="371" t="s">
        <v>31</v>
      </c>
      <c r="E2" s="433"/>
      <c r="F2" s="264"/>
      <c r="H2" s="370"/>
      <c r="I2" s="370"/>
    </row>
    <row r="3" spans="1:10" s="367" customFormat="1" ht="18.75" customHeight="1" thickBot="1" x14ac:dyDescent="0.3">
      <c r="B3" s="434"/>
      <c r="C3" s="434"/>
      <c r="D3" s="372" t="s">
        <v>33</v>
      </c>
      <c r="E3" s="373"/>
      <c r="F3" s="374"/>
      <c r="H3" s="370"/>
      <c r="I3" s="370"/>
    </row>
    <row r="4" spans="1:10" s="367" customFormat="1" ht="64.5" thickBot="1" x14ac:dyDescent="0.3">
      <c r="A4" s="375" t="s">
        <v>862</v>
      </c>
      <c r="B4" s="376" t="s">
        <v>863</v>
      </c>
      <c r="C4" s="376" t="s">
        <v>57</v>
      </c>
      <c r="D4" s="376" t="s">
        <v>1</v>
      </c>
      <c r="E4" s="377" t="s">
        <v>864</v>
      </c>
      <c r="F4" s="378" t="s">
        <v>865</v>
      </c>
      <c r="G4" s="377" t="s">
        <v>866</v>
      </c>
      <c r="H4" s="378" t="s">
        <v>867</v>
      </c>
      <c r="I4" s="370"/>
    </row>
    <row r="6" spans="1:10" ht="2.25" customHeight="1" thickBot="1" x14ac:dyDescent="0.3"/>
    <row r="7" spans="1:10" ht="16.5" thickTop="1" thickBot="1" x14ac:dyDescent="0.3">
      <c r="B7" s="382"/>
      <c r="D7" s="435" t="s">
        <v>868</v>
      </c>
      <c r="E7" s="383"/>
      <c r="F7" s="383"/>
    </row>
    <row r="8" spans="1:10" ht="13.5" thickTop="1" x14ac:dyDescent="0.25">
      <c r="B8" s="382"/>
      <c r="D8" s="384"/>
      <c r="E8" s="383"/>
      <c r="F8" s="383"/>
    </row>
    <row r="9" spans="1:10" x14ac:dyDescent="0.25">
      <c r="A9" s="385"/>
      <c r="B9" s="386"/>
      <c r="D9" s="436" t="s">
        <v>869</v>
      </c>
      <c r="E9" s="265"/>
      <c r="F9" s="265"/>
    </row>
    <row r="10" spans="1:10" s="367" customFormat="1" ht="25.5" x14ac:dyDescent="0.25">
      <c r="A10" s="387">
        <v>3</v>
      </c>
      <c r="B10" s="388" t="s">
        <v>93</v>
      </c>
      <c r="C10" s="367" t="s">
        <v>870</v>
      </c>
      <c r="D10" s="389" t="s">
        <v>871</v>
      </c>
      <c r="E10" s="517"/>
      <c r="F10" s="390">
        <f>A10*E10</f>
        <v>0</v>
      </c>
      <c r="G10" s="517">
        <v>0</v>
      </c>
      <c r="H10" s="391">
        <f>G10*A10</f>
        <v>0</v>
      </c>
    </row>
    <row r="11" spans="1:10" s="367" customFormat="1" ht="25.5" x14ac:dyDescent="0.25">
      <c r="A11" s="387">
        <v>1</v>
      </c>
      <c r="B11" s="388" t="s">
        <v>93</v>
      </c>
      <c r="C11" s="367" t="s">
        <v>872</v>
      </c>
      <c r="D11" s="389" t="s">
        <v>873</v>
      </c>
      <c r="E11" s="517">
        <v>0</v>
      </c>
      <c r="F11" s="390">
        <f>A11*E11</f>
        <v>0</v>
      </c>
      <c r="G11" s="517">
        <v>0</v>
      </c>
      <c r="H11" s="391">
        <f>G11*A11</f>
        <v>0</v>
      </c>
    </row>
    <row r="12" spans="1:10" s="367" customFormat="1" ht="38.25" x14ac:dyDescent="0.25">
      <c r="A12" s="392">
        <v>2</v>
      </c>
      <c r="B12" s="393" t="s">
        <v>93</v>
      </c>
      <c r="C12" s="367" t="s">
        <v>874</v>
      </c>
      <c r="D12" s="394" t="s">
        <v>601</v>
      </c>
      <c r="E12" s="517">
        <v>0</v>
      </c>
      <c r="F12" s="390"/>
      <c r="G12" s="517">
        <v>0</v>
      </c>
      <c r="H12" s="391">
        <f t="shared" ref="H12" si="0">G12*A12</f>
        <v>0</v>
      </c>
    </row>
    <row r="13" spans="1:10" ht="30" x14ac:dyDescent="0.25">
      <c r="A13" s="536">
        <v>2</v>
      </c>
      <c r="B13" s="437" t="s">
        <v>93</v>
      </c>
      <c r="C13" s="379" t="s">
        <v>875</v>
      </c>
      <c r="D13" s="438" t="s">
        <v>876</v>
      </c>
      <c r="E13" s="517">
        <v>0</v>
      </c>
      <c r="F13" s="390">
        <f>A13*E13</f>
        <v>0</v>
      </c>
      <c r="G13" s="517">
        <v>0</v>
      </c>
      <c r="H13" s="396"/>
    </row>
    <row r="14" spans="1:10" x14ac:dyDescent="0.25">
      <c r="A14" s="385"/>
      <c r="B14" s="386"/>
      <c r="E14" s="265"/>
      <c r="F14" s="397">
        <f>SUM(F10:F13)</f>
        <v>0</v>
      </c>
      <c r="G14" s="395"/>
      <c r="H14" s="398">
        <f>SUM(H10:H13)</f>
        <v>0</v>
      </c>
    </row>
    <row r="15" spans="1:10" x14ac:dyDescent="0.25">
      <c r="A15" s="385"/>
      <c r="B15" s="386"/>
      <c r="E15" s="265"/>
      <c r="F15" s="397"/>
      <c r="G15" s="395"/>
      <c r="H15" s="398"/>
    </row>
    <row r="16" spans="1:10" ht="15" x14ac:dyDescent="0.25">
      <c r="B16" s="382"/>
      <c r="D16" s="436" t="s">
        <v>877</v>
      </c>
      <c r="E16" s="399"/>
      <c r="F16" s="400"/>
      <c r="G16" s="439"/>
      <c r="J16" s="381"/>
    </row>
    <row r="17" spans="1:10" ht="15" x14ac:dyDescent="0.25">
      <c r="A17" s="537">
        <v>2</v>
      </c>
      <c r="B17" s="440" t="s">
        <v>93</v>
      </c>
      <c r="C17" s="367" t="s">
        <v>878</v>
      </c>
      <c r="D17" s="367" t="s">
        <v>879</v>
      </c>
      <c r="E17" s="517">
        <v>0</v>
      </c>
      <c r="F17" s="265">
        <f>E17*A17</f>
        <v>0</v>
      </c>
      <c r="G17" s="391"/>
      <c r="J17" s="381"/>
    </row>
    <row r="18" spans="1:10" ht="15" x14ac:dyDescent="0.25">
      <c r="A18" s="537">
        <v>2</v>
      </c>
      <c r="B18" s="437" t="s">
        <v>93</v>
      </c>
      <c r="C18" s="367" t="s">
        <v>880</v>
      </c>
      <c r="D18" s="367" t="s">
        <v>881</v>
      </c>
      <c r="E18" s="517">
        <v>0</v>
      </c>
      <c r="F18" s="265">
        <f t="shared" ref="F18:F20" si="1">E18*A18</f>
        <v>0</v>
      </c>
      <c r="G18" s="391"/>
      <c r="J18" s="381"/>
    </row>
    <row r="19" spans="1:10" ht="15" x14ac:dyDescent="0.25">
      <c r="A19" s="537">
        <v>2</v>
      </c>
      <c r="B19" s="440" t="s">
        <v>93</v>
      </c>
      <c r="C19" s="367" t="s">
        <v>882</v>
      </c>
      <c r="D19" s="367" t="s">
        <v>883</v>
      </c>
      <c r="E19" s="517">
        <v>0</v>
      </c>
      <c r="F19" s="265">
        <f t="shared" si="1"/>
        <v>0</v>
      </c>
      <c r="G19" s="391"/>
      <c r="J19" s="381"/>
    </row>
    <row r="20" spans="1:10" ht="15" x14ac:dyDescent="0.25">
      <c r="A20" s="536">
        <v>6</v>
      </c>
      <c r="B20" s="437" t="s">
        <v>93</v>
      </c>
      <c r="C20" s="367" t="s">
        <v>884</v>
      </c>
      <c r="D20" s="367" t="s">
        <v>885</v>
      </c>
      <c r="E20" s="517">
        <v>0</v>
      </c>
      <c r="F20" s="265">
        <f t="shared" si="1"/>
        <v>0</v>
      </c>
      <c r="G20" s="391"/>
    </row>
    <row r="21" spans="1:10" s="407" customFormat="1" x14ac:dyDescent="0.25">
      <c r="A21" s="402"/>
      <c r="B21" s="403"/>
      <c r="C21" s="404"/>
      <c r="D21" s="405"/>
      <c r="E21" s="406"/>
      <c r="F21" s="406"/>
      <c r="H21" s="408"/>
      <c r="I21" s="408"/>
      <c r="J21" s="408"/>
    </row>
    <row r="22" spans="1:10" s="439" customFormat="1" ht="15" x14ac:dyDescent="0.25">
      <c r="A22" s="538"/>
      <c r="B22" s="539"/>
      <c r="C22" s="409"/>
      <c r="D22" s="410" t="s">
        <v>585</v>
      </c>
      <c r="E22" s="411"/>
      <c r="F22" s="411">
        <f>SUM(F17:F21)</f>
        <v>0</v>
      </c>
      <c r="H22" s="441"/>
      <c r="I22" s="441"/>
      <c r="J22" s="441"/>
    </row>
    <row r="23" spans="1:10" s="439" customFormat="1" ht="15" x14ac:dyDescent="0.25">
      <c r="A23" s="540"/>
      <c r="B23" s="541"/>
      <c r="C23" s="412"/>
      <c r="D23" s="413"/>
      <c r="E23" s="397"/>
      <c r="F23" s="397"/>
      <c r="H23" s="441"/>
      <c r="I23" s="441"/>
      <c r="J23" s="441"/>
    </row>
    <row r="24" spans="1:10" ht="15" x14ac:dyDescent="0.25">
      <c r="B24" s="382"/>
      <c r="D24" s="436" t="s">
        <v>886</v>
      </c>
      <c r="E24" s="399"/>
      <c r="F24" s="400"/>
      <c r="G24" s="439"/>
      <c r="J24" s="381"/>
    </row>
    <row r="25" spans="1:10" ht="15" x14ac:dyDescent="0.25">
      <c r="A25" s="401">
        <v>1</v>
      </c>
      <c r="B25" s="440" t="s">
        <v>93</v>
      </c>
      <c r="C25" s="367"/>
      <c r="D25" s="367" t="s">
        <v>887</v>
      </c>
      <c r="E25" s="517">
        <v>0</v>
      </c>
      <c r="F25" s="265">
        <f t="shared" ref="F25" si="2">E25*A25</f>
        <v>0</v>
      </c>
      <c r="G25" s="517">
        <v>0</v>
      </c>
      <c r="H25" s="391">
        <f t="shared" ref="H25" si="3">G25*A25</f>
        <v>0</v>
      </c>
      <c r="J25" s="381"/>
    </row>
    <row r="26" spans="1:10" s="407" customFormat="1" x14ac:dyDescent="0.25">
      <c r="A26" s="402"/>
      <c r="B26" s="403"/>
      <c r="C26" s="404"/>
      <c r="D26" s="405"/>
      <c r="E26" s="406"/>
      <c r="F26" s="406"/>
      <c r="H26" s="408"/>
      <c r="I26" s="408"/>
      <c r="J26" s="408"/>
    </row>
    <row r="27" spans="1:10" s="439" customFormat="1" ht="15" x14ac:dyDescent="0.25">
      <c r="A27" s="538"/>
      <c r="B27" s="539"/>
      <c r="C27" s="409"/>
      <c r="D27" s="410" t="s">
        <v>585</v>
      </c>
      <c r="E27" s="411"/>
      <c r="F27" s="411">
        <f>SUM(F25:F26)</f>
        <v>0</v>
      </c>
      <c r="H27" s="411">
        <f>SUM(H25:H26)</f>
        <v>0</v>
      </c>
      <c r="I27" s="441"/>
      <c r="J27" s="441"/>
    </row>
    <row r="28" spans="1:10" x14ac:dyDescent="0.25">
      <c r="B28" s="382"/>
      <c r="D28" s="384"/>
      <c r="E28" s="383"/>
      <c r="F28" s="383"/>
      <c r="J28" s="381"/>
    </row>
    <row r="29" spans="1:10" ht="15" x14ac:dyDescent="0.25">
      <c r="B29" s="382"/>
      <c r="D29" s="436" t="s">
        <v>888</v>
      </c>
      <c r="E29" s="399"/>
      <c r="F29" s="400"/>
      <c r="G29" s="439"/>
    </row>
    <row r="30" spans="1:10" ht="15" x14ac:dyDescent="0.25">
      <c r="A30" s="401">
        <v>1</v>
      </c>
      <c r="B30" s="440" t="s">
        <v>93</v>
      </c>
      <c r="C30" s="367" t="s">
        <v>889</v>
      </c>
      <c r="D30" s="367" t="s">
        <v>879</v>
      </c>
      <c r="E30" s="517">
        <v>0</v>
      </c>
      <c r="F30" s="265">
        <f t="shared" ref="F30:F33" si="4">E30*A30</f>
        <v>0</v>
      </c>
      <c r="G30" s="391"/>
    </row>
    <row r="31" spans="1:10" ht="15" x14ac:dyDescent="0.25">
      <c r="A31" s="385">
        <v>4</v>
      </c>
      <c r="B31" s="437" t="s">
        <v>93</v>
      </c>
      <c r="C31" s="367" t="s">
        <v>884</v>
      </c>
      <c r="D31" s="367" t="s">
        <v>885</v>
      </c>
      <c r="E31" s="517">
        <v>0</v>
      </c>
      <c r="F31" s="265">
        <f t="shared" si="4"/>
        <v>0</v>
      </c>
    </row>
    <row r="32" spans="1:10" ht="15" x14ac:dyDescent="0.25">
      <c r="A32" s="401">
        <v>1</v>
      </c>
      <c r="B32" s="440" t="s">
        <v>93</v>
      </c>
      <c r="C32" s="367" t="s">
        <v>890</v>
      </c>
      <c r="D32" s="367" t="s">
        <v>891</v>
      </c>
      <c r="E32" s="517">
        <v>0</v>
      </c>
      <c r="F32" s="265">
        <f t="shared" si="4"/>
        <v>0</v>
      </c>
    </row>
    <row r="33" spans="1:12" ht="15" x14ac:dyDescent="0.25">
      <c r="A33" s="401">
        <v>1</v>
      </c>
      <c r="B33" s="440" t="s">
        <v>93</v>
      </c>
      <c r="C33" s="367" t="s">
        <v>882</v>
      </c>
      <c r="D33" s="367" t="s">
        <v>883</v>
      </c>
      <c r="E33" s="517">
        <v>0</v>
      </c>
      <c r="F33" s="265">
        <f t="shared" si="4"/>
        <v>0</v>
      </c>
    </row>
    <row r="34" spans="1:12" s="407" customFormat="1" ht="15" x14ac:dyDescent="0.25">
      <c r="A34" s="402"/>
      <c r="B34" s="403"/>
      <c r="C34" s="404"/>
      <c r="D34" s="405"/>
      <c r="E34" s="406"/>
      <c r="F34" s="406"/>
      <c r="H34" s="442"/>
      <c r="I34" s="442"/>
    </row>
    <row r="35" spans="1:12" s="412" customFormat="1" ht="15" x14ac:dyDescent="0.25">
      <c r="A35" s="538"/>
      <c r="B35" s="539"/>
      <c r="C35" s="409"/>
      <c r="D35" s="410" t="s">
        <v>585</v>
      </c>
      <c r="E35" s="411"/>
      <c r="F35" s="411">
        <f>SUM(F30:F34)</f>
        <v>0</v>
      </c>
      <c r="H35" s="542"/>
      <c r="I35" s="542"/>
      <c r="L35" s="2"/>
    </row>
    <row r="36" spans="1:12" x14ac:dyDescent="0.25">
      <c r="B36" s="382"/>
      <c r="D36" s="384"/>
      <c r="E36" s="383"/>
      <c r="F36" s="383"/>
    </row>
    <row r="37" spans="1:12" ht="15" x14ac:dyDescent="0.25">
      <c r="B37" s="382"/>
      <c r="D37" s="436" t="s">
        <v>892</v>
      </c>
      <c r="E37" s="399"/>
      <c r="F37" s="400"/>
      <c r="G37" s="439"/>
    </row>
    <row r="38" spans="1:12" ht="15" x14ac:dyDescent="0.25">
      <c r="A38" s="401">
        <v>1</v>
      </c>
      <c r="B38" s="440" t="s">
        <v>93</v>
      </c>
      <c r="C38" s="367"/>
      <c r="D38" s="367" t="s">
        <v>893</v>
      </c>
      <c r="E38" s="517">
        <v>0</v>
      </c>
      <c r="F38" s="265">
        <f t="shared" ref="F38" si="5">E38*A38</f>
        <v>0</v>
      </c>
      <c r="G38" s="517">
        <v>0</v>
      </c>
      <c r="H38" s="391">
        <f t="shared" ref="H38" si="6">G38*A38</f>
        <v>0</v>
      </c>
    </row>
    <row r="39" spans="1:12" s="407" customFormat="1" ht="15" x14ac:dyDescent="0.25">
      <c r="A39" s="402"/>
      <c r="B39" s="403"/>
      <c r="C39" s="404"/>
      <c r="D39" s="405"/>
      <c r="E39" s="406"/>
      <c r="F39" s="406"/>
      <c r="H39" s="442"/>
      <c r="I39" s="442"/>
    </row>
    <row r="40" spans="1:12" s="412" customFormat="1" x14ac:dyDescent="0.25">
      <c r="A40" s="538"/>
      <c r="B40" s="539"/>
      <c r="C40" s="409"/>
      <c r="D40" s="410" t="s">
        <v>585</v>
      </c>
      <c r="E40" s="411"/>
      <c r="F40" s="411">
        <f>SUM(F38:F39)</f>
        <v>0</v>
      </c>
      <c r="H40" s="542">
        <f>SUM(H38:H39)</f>
        <v>0</v>
      </c>
      <c r="I40" s="542"/>
    </row>
    <row r="41" spans="1:12" x14ac:dyDescent="0.25">
      <c r="A41" s="385"/>
      <c r="B41" s="386"/>
      <c r="E41" s="265"/>
      <c r="F41" s="265"/>
    </row>
    <row r="42" spans="1:12" ht="15" x14ac:dyDescent="0.25">
      <c r="B42" s="382"/>
      <c r="D42" s="436" t="s">
        <v>894</v>
      </c>
      <c r="E42" s="399"/>
      <c r="F42" s="400"/>
      <c r="G42" s="439"/>
    </row>
    <row r="43" spans="1:12" ht="15" x14ac:dyDescent="0.25">
      <c r="A43" s="401"/>
      <c r="B43" s="440" t="s">
        <v>93</v>
      </c>
      <c r="C43" s="367"/>
      <c r="D43" s="367" t="s">
        <v>895</v>
      </c>
      <c r="E43" s="517">
        <v>0</v>
      </c>
      <c r="F43" s="265">
        <f t="shared" ref="F43" si="7">E43*A43</f>
        <v>0</v>
      </c>
      <c r="G43" s="517">
        <v>0</v>
      </c>
      <c r="H43" s="391">
        <f t="shared" ref="H43" si="8">G43*A43</f>
        <v>0</v>
      </c>
    </row>
    <row r="44" spans="1:12" s="407" customFormat="1" ht="15" x14ac:dyDescent="0.25">
      <c r="A44" s="402"/>
      <c r="B44" s="403"/>
      <c r="C44" s="404"/>
      <c r="D44" s="405"/>
      <c r="E44" s="406"/>
      <c r="F44" s="406"/>
      <c r="H44" s="442"/>
      <c r="I44" s="442"/>
    </row>
    <row r="45" spans="1:12" s="412" customFormat="1" x14ac:dyDescent="0.25">
      <c r="A45" s="538"/>
      <c r="B45" s="539"/>
      <c r="C45" s="409"/>
      <c r="D45" s="410" t="s">
        <v>585</v>
      </c>
      <c r="E45" s="411"/>
      <c r="F45" s="411">
        <f>SUM(F43:F44)</f>
        <v>0</v>
      </c>
      <c r="H45" s="542">
        <f>SUM(H43:H44)</f>
        <v>0</v>
      </c>
      <c r="I45" s="542"/>
    </row>
    <row r="46" spans="1:12" x14ac:dyDescent="0.25">
      <c r="A46" s="385"/>
      <c r="B46" s="386"/>
      <c r="E46" s="265"/>
      <c r="F46" s="265"/>
    </row>
    <row r="47" spans="1:12" x14ac:dyDescent="0.25">
      <c r="A47" s="385"/>
      <c r="B47" s="386"/>
      <c r="E47" s="265"/>
      <c r="F47" s="397"/>
      <c r="G47" s="395"/>
      <c r="H47" s="398"/>
    </row>
    <row r="48" spans="1:12" ht="15" x14ac:dyDescent="0.25">
      <c r="B48" s="382"/>
      <c r="D48" s="436" t="s">
        <v>896</v>
      </c>
      <c r="E48" s="399"/>
      <c r="F48" s="400"/>
      <c r="G48" s="439"/>
    </row>
    <row r="49" spans="1:9" ht="15" x14ac:dyDescent="0.25">
      <c r="A49" s="401">
        <v>1</v>
      </c>
      <c r="B49" s="440" t="s">
        <v>93</v>
      </c>
      <c r="C49" s="367" t="s">
        <v>897</v>
      </c>
      <c r="D49" s="367" t="s">
        <v>898</v>
      </c>
      <c r="E49" s="517">
        <v>0</v>
      </c>
      <c r="F49" s="265">
        <f t="shared" ref="F49" si="9">E49*A49</f>
        <v>0</v>
      </c>
    </row>
    <row r="50" spans="1:9" s="407" customFormat="1" ht="15" x14ac:dyDescent="0.25">
      <c r="A50" s="402"/>
      <c r="B50" s="403"/>
      <c r="C50" s="404"/>
      <c r="D50" s="405"/>
      <c r="E50" s="406"/>
      <c r="F50" s="406"/>
      <c r="H50" s="442"/>
      <c r="I50" s="442"/>
    </row>
    <row r="51" spans="1:9" s="412" customFormat="1" x14ac:dyDescent="0.25">
      <c r="A51" s="538"/>
      <c r="B51" s="539"/>
      <c r="C51" s="409"/>
      <c r="D51" s="410" t="s">
        <v>585</v>
      </c>
      <c r="E51" s="411"/>
      <c r="F51" s="411">
        <f>SUM(F49:F50)</f>
        <v>0</v>
      </c>
      <c r="H51" s="542"/>
      <c r="I51" s="542"/>
    </row>
    <row r="52" spans="1:9" s="412" customFormat="1" x14ac:dyDescent="0.25">
      <c r="A52" s="540"/>
      <c r="B52" s="541"/>
      <c r="D52" s="413"/>
      <c r="E52" s="397"/>
      <c r="F52" s="397"/>
      <c r="H52" s="542"/>
      <c r="I52" s="542"/>
    </row>
    <row r="53" spans="1:9" ht="15" x14ac:dyDescent="0.25">
      <c r="B53" s="382"/>
      <c r="D53" s="436" t="s">
        <v>899</v>
      </c>
      <c r="E53" s="399"/>
      <c r="F53" s="400"/>
      <c r="G53" s="439"/>
    </row>
    <row r="54" spans="1:9" ht="15" x14ac:dyDescent="0.25">
      <c r="A54" s="401">
        <v>1</v>
      </c>
      <c r="B54" s="440" t="s">
        <v>93</v>
      </c>
      <c r="C54" s="367"/>
      <c r="D54" s="367"/>
      <c r="E54" s="517">
        <v>0</v>
      </c>
      <c r="F54" s="265">
        <f t="shared" ref="F54" si="10">E54*A54</f>
        <v>0</v>
      </c>
    </row>
    <row r="55" spans="1:9" s="407" customFormat="1" ht="15" x14ac:dyDescent="0.25">
      <c r="A55" s="402"/>
      <c r="B55" s="403"/>
      <c r="C55" s="404"/>
      <c r="D55" s="405"/>
      <c r="E55" s="406"/>
      <c r="F55" s="406"/>
      <c r="H55" s="442"/>
      <c r="I55" s="442"/>
    </row>
    <row r="56" spans="1:9" s="412" customFormat="1" x14ac:dyDescent="0.25">
      <c r="A56" s="538"/>
      <c r="B56" s="539"/>
      <c r="C56" s="409"/>
      <c r="D56" s="410" t="s">
        <v>585</v>
      </c>
      <c r="E56" s="411"/>
      <c r="F56" s="411">
        <f>SUM(F54:F55)</f>
        <v>0</v>
      </c>
      <c r="H56" s="542"/>
      <c r="I56" s="542"/>
    </row>
    <row r="57" spans="1:9" x14ac:dyDescent="0.25">
      <c r="A57" s="385"/>
      <c r="B57" s="386"/>
      <c r="D57" s="436" t="s">
        <v>900</v>
      </c>
      <c r="E57" s="265"/>
      <c r="F57" s="265"/>
      <c r="G57" s="395"/>
      <c r="H57" s="396"/>
    </row>
    <row r="58" spans="1:9" ht="15" x14ac:dyDescent="0.25">
      <c r="A58" s="379">
        <v>160</v>
      </c>
      <c r="B58" s="437" t="s">
        <v>119</v>
      </c>
      <c r="D58" s="439" t="s">
        <v>901</v>
      </c>
      <c r="E58" s="517">
        <v>0</v>
      </c>
      <c r="F58" s="266">
        <f t="shared" ref="F58:F63" si="11">E58*A58</f>
        <v>0</v>
      </c>
      <c r="G58" s="517">
        <v>0</v>
      </c>
      <c r="H58" s="414">
        <f t="shared" ref="H58:H63" si="12">G58*A58</f>
        <v>0</v>
      </c>
    </row>
    <row r="59" spans="1:9" ht="15" x14ac:dyDescent="0.25">
      <c r="A59" s="379">
        <v>300</v>
      </c>
      <c r="B59" s="437" t="s">
        <v>119</v>
      </c>
      <c r="D59" s="379" t="s">
        <v>902</v>
      </c>
      <c r="E59" s="517">
        <v>0</v>
      </c>
      <c r="F59" s="266">
        <f t="shared" si="11"/>
        <v>0</v>
      </c>
      <c r="G59" s="517">
        <v>0</v>
      </c>
      <c r="H59" s="414">
        <f t="shared" si="12"/>
        <v>0</v>
      </c>
    </row>
    <row r="60" spans="1:9" ht="15" x14ac:dyDescent="0.25">
      <c r="A60" s="379">
        <v>0</v>
      </c>
      <c r="B60" s="437" t="s">
        <v>119</v>
      </c>
      <c r="D60" s="379" t="s">
        <v>903</v>
      </c>
      <c r="E60" s="517">
        <v>0</v>
      </c>
      <c r="F60" s="266">
        <f t="shared" si="11"/>
        <v>0</v>
      </c>
      <c r="G60" s="517">
        <v>0</v>
      </c>
      <c r="H60" s="414">
        <f t="shared" si="12"/>
        <v>0</v>
      </c>
    </row>
    <row r="61" spans="1:9" ht="15" x14ac:dyDescent="0.25">
      <c r="A61" s="379">
        <v>435</v>
      </c>
      <c r="B61" s="437" t="s">
        <v>119</v>
      </c>
      <c r="D61" s="439" t="s">
        <v>904</v>
      </c>
      <c r="E61" s="517">
        <v>0</v>
      </c>
      <c r="F61" s="266">
        <f t="shared" si="11"/>
        <v>0</v>
      </c>
      <c r="G61" s="517">
        <v>0</v>
      </c>
      <c r="H61" s="414">
        <f t="shared" si="12"/>
        <v>0</v>
      </c>
    </row>
    <row r="62" spans="1:9" ht="15" x14ac:dyDescent="0.25">
      <c r="A62" s="379">
        <v>285</v>
      </c>
      <c r="B62" s="437" t="s">
        <v>119</v>
      </c>
      <c r="D62" s="439" t="s">
        <v>905</v>
      </c>
      <c r="E62" s="517">
        <v>0</v>
      </c>
      <c r="F62" s="266">
        <f t="shared" si="11"/>
        <v>0</v>
      </c>
      <c r="G62" s="517">
        <v>0</v>
      </c>
      <c r="H62" s="414">
        <f t="shared" si="12"/>
        <v>0</v>
      </c>
    </row>
    <row r="63" spans="1:9" ht="15" x14ac:dyDescent="0.25">
      <c r="A63" s="385">
        <v>240</v>
      </c>
      <c r="B63" s="437" t="s">
        <v>119</v>
      </c>
      <c r="D63" s="439" t="s">
        <v>906</v>
      </c>
      <c r="E63" s="517">
        <v>0</v>
      </c>
      <c r="F63" s="266">
        <f t="shared" si="11"/>
        <v>0</v>
      </c>
      <c r="G63" s="517">
        <v>0</v>
      </c>
      <c r="H63" s="414">
        <f t="shared" si="12"/>
        <v>0</v>
      </c>
    </row>
    <row r="64" spans="1:9" ht="15" x14ac:dyDescent="0.25">
      <c r="A64" s="385"/>
      <c r="B64" s="437"/>
      <c r="E64" s="266"/>
      <c r="F64" s="266"/>
      <c r="G64" s="414"/>
      <c r="H64" s="414"/>
    </row>
    <row r="65" spans="1:38" ht="15" x14ac:dyDescent="0.25">
      <c r="A65" s="385"/>
      <c r="B65" s="437"/>
      <c r="D65" s="439"/>
      <c r="E65" s="265"/>
      <c r="F65" s="397">
        <f>SUM(F59:F64)</f>
        <v>0</v>
      </c>
      <c r="G65" s="395"/>
      <c r="H65" s="398">
        <f>SUM(H59:H64)</f>
        <v>0</v>
      </c>
    </row>
    <row r="66" spans="1:38" x14ac:dyDescent="0.25">
      <c r="A66" s="385"/>
      <c r="B66" s="386"/>
      <c r="E66" s="265"/>
      <c r="F66" s="265"/>
      <c r="G66" s="395"/>
      <c r="H66" s="396"/>
    </row>
    <row r="67" spans="1:38" x14ac:dyDescent="0.25">
      <c r="A67" s="385"/>
      <c r="B67" s="386"/>
      <c r="D67" s="436" t="s">
        <v>907</v>
      </c>
      <c r="E67" s="265"/>
      <c r="F67" s="265"/>
      <c r="G67" s="395"/>
      <c r="H67" s="396"/>
    </row>
    <row r="68" spans="1:38" s="416" customFormat="1" ht="13.5" x14ac:dyDescent="0.25">
      <c r="A68" s="415">
        <v>0.5</v>
      </c>
      <c r="B68" s="416" t="s">
        <v>908</v>
      </c>
      <c r="D68" s="417" t="s">
        <v>909</v>
      </c>
      <c r="E68" s="517">
        <v>0</v>
      </c>
      <c r="F68" s="265">
        <f>E68*A68</f>
        <v>0</v>
      </c>
      <c r="G68" s="517">
        <v>0</v>
      </c>
      <c r="H68" s="418">
        <f t="shared" ref="H68:H90" si="13">G68*A68</f>
        <v>0</v>
      </c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  <c r="AG68" s="419"/>
      <c r="AH68" s="419"/>
      <c r="AI68" s="419"/>
      <c r="AJ68" s="419"/>
      <c r="AK68" s="419"/>
      <c r="AL68" s="419"/>
    </row>
    <row r="69" spans="1:38" s="415" customFormat="1" x14ac:dyDescent="0.25">
      <c r="A69" s="415">
        <v>286</v>
      </c>
      <c r="B69" s="420" t="s">
        <v>93</v>
      </c>
      <c r="C69" s="416" t="s">
        <v>910</v>
      </c>
      <c r="D69" s="417" t="s">
        <v>911</v>
      </c>
      <c r="E69" s="517">
        <v>0</v>
      </c>
      <c r="F69" s="265">
        <f>E69*A69</f>
        <v>0</v>
      </c>
      <c r="G69" s="517">
        <v>0</v>
      </c>
      <c r="H69" s="418">
        <f t="shared" si="13"/>
        <v>0</v>
      </c>
    </row>
    <row r="70" spans="1:38" s="416" customFormat="1" ht="48" x14ac:dyDescent="0.25">
      <c r="A70" s="415">
        <v>5</v>
      </c>
      <c r="B70" s="416" t="s">
        <v>119</v>
      </c>
      <c r="C70" s="416" t="s">
        <v>912</v>
      </c>
      <c r="D70" s="417" t="s">
        <v>913</v>
      </c>
      <c r="E70" s="517">
        <v>0</v>
      </c>
      <c r="F70" s="265">
        <f>E70*A70</f>
        <v>0</v>
      </c>
      <c r="G70" s="517">
        <v>0</v>
      </c>
      <c r="H70" s="418">
        <f t="shared" si="13"/>
        <v>0</v>
      </c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19"/>
      <c r="AC70" s="419"/>
      <c r="AD70" s="419"/>
      <c r="AE70" s="419"/>
      <c r="AF70" s="419"/>
      <c r="AG70" s="419"/>
      <c r="AH70" s="419"/>
      <c r="AI70" s="419"/>
      <c r="AJ70" s="419"/>
      <c r="AK70" s="419"/>
      <c r="AL70" s="419"/>
    </row>
    <row r="71" spans="1:38" s="422" customFormat="1" ht="24" x14ac:dyDescent="0.25">
      <c r="A71" s="415">
        <v>138</v>
      </c>
      <c r="B71" s="420" t="s">
        <v>93</v>
      </c>
      <c r="C71" s="421"/>
      <c r="D71" s="417" t="s">
        <v>914</v>
      </c>
      <c r="E71" s="517">
        <v>0</v>
      </c>
      <c r="F71" s="265"/>
      <c r="G71" s="517">
        <v>0</v>
      </c>
      <c r="H71" s="418">
        <f t="shared" si="13"/>
        <v>0</v>
      </c>
    </row>
    <row r="72" spans="1:38" s="422" customFormat="1" x14ac:dyDescent="0.25">
      <c r="A72" s="415">
        <v>40</v>
      </c>
      <c r="B72" s="420" t="s">
        <v>93</v>
      </c>
      <c r="C72" s="421" t="s">
        <v>915</v>
      </c>
      <c r="D72" s="417" t="s">
        <v>916</v>
      </c>
      <c r="E72" s="517">
        <v>0</v>
      </c>
      <c r="F72" s="265">
        <f t="shared" ref="F72:F92" si="14">E72*A72</f>
        <v>0</v>
      </c>
      <c r="G72" s="517">
        <v>0</v>
      </c>
      <c r="H72" s="418">
        <f t="shared" si="13"/>
        <v>0</v>
      </c>
    </row>
    <row r="73" spans="1:38" s="415" customFormat="1" ht="36" x14ac:dyDescent="0.25">
      <c r="A73" s="423">
        <v>180</v>
      </c>
      <c r="B73" s="416" t="s">
        <v>119</v>
      </c>
      <c r="C73" s="424" t="s">
        <v>917</v>
      </c>
      <c r="D73" s="417" t="s">
        <v>918</v>
      </c>
      <c r="E73" s="517">
        <v>0</v>
      </c>
      <c r="F73" s="265">
        <f t="shared" si="14"/>
        <v>0</v>
      </c>
      <c r="G73" s="517">
        <v>0</v>
      </c>
      <c r="H73" s="418">
        <f t="shared" si="13"/>
        <v>0</v>
      </c>
    </row>
    <row r="74" spans="1:38" s="415" customFormat="1" ht="36" x14ac:dyDescent="0.25">
      <c r="A74" s="423">
        <v>70</v>
      </c>
      <c r="B74" s="416" t="s">
        <v>119</v>
      </c>
      <c r="C74" s="424" t="s">
        <v>919</v>
      </c>
      <c r="D74" s="417" t="s">
        <v>918</v>
      </c>
      <c r="E74" s="517">
        <v>0</v>
      </c>
      <c r="F74" s="265">
        <f t="shared" si="14"/>
        <v>0</v>
      </c>
      <c r="G74" s="517">
        <v>0</v>
      </c>
      <c r="H74" s="418">
        <f t="shared" si="13"/>
        <v>0</v>
      </c>
    </row>
    <row r="75" spans="1:38" s="415" customFormat="1" ht="36" x14ac:dyDescent="0.25">
      <c r="A75" s="423">
        <v>25</v>
      </c>
      <c r="B75" s="416" t="s">
        <v>119</v>
      </c>
      <c r="C75" s="424" t="s">
        <v>920</v>
      </c>
      <c r="D75" s="417" t="s">
        <v>921</v>
      </c>
      <c r="E75" s="517">
        <v>0</v>
      </c>
      <c r="F75" s="265">
        <f t="shared" si="14"/>
        <v>0</v>
      </c>
      <c r="G75" s="517">
        <v>0</v>
      </c>
      <c r="H75" s="418">
        <f t="shared" si="13"/>
        <v>0</v>
      </c>
    </row>
    <row r="76" spans="1:38" s="415" customFormat="1" ht="36" x14ac:dyDescent="0.25">
      <c r="A76" s="423">
        <v>18</v>
      </c>
      <c r="B76" s="416" t="s">
        <v>119</v>
      </c>
      <c r="C76" s="424" t="s">
        <v>922</v>
      </c>
      <c r="D76" s="417" t="s">
        <v>921</v>
      </c>
      <c r="E76" s="517">
        <v>0</v>
      </c>
      <c r="F76" s="265">
        <f t="shared" si="14"/>
        <v>0</v>
      </c>
      <c r="G76" s="517">
        <v>0</v>
      </c>
      <c r="H76" s="418">
        <f t="shared" si="13"/>
        <v>0</v>
      </c>
    </row>
    <row r="77" spans="1:38" s="415" customFormat="1" ht="36" x14ac:dyDescent="0.25">
      <c r="A77" s="423">
        <v>206</v>
      </c>
      <c r="B77" s="416" t="s">
        <v>93</v>
      </c>
      <c r="C77" s="424" t="s">
        <v>923</v>
      </c>
      <c r="D77" s="417" t="s">
        <v>924</v>
      </c>
      <c r="E77" s="517">
        <v>0</v>
      </c>
      <c r="F77" s="265">
        <f t="shared" si="14"/>
        <v>0</v>
      </c>
      <c r="G77" s="517">
        <v>0</v>
      </c>
      <c r="H77" s="418">
        <f t="shared" si="13"/>
        <v>0</v>
      </c>
    </row>
    <row r="78" spans="1:38" s="415" customFormat="1" ht="36" x14ac:dyDescent="0.25">
      <c r="A78" s="423">
        <v>88</v>
      </c>
      <c r="B78" s="416" t="s">
        <v>93</v>
      </c>
      <c r="C78" s="424" t="s">
        <v>925</v>
      </c>
      <c r="D78" s="417" t="s">
        <v>924</v>
      </c>
      <c r="E78" s="517">
        <v>0</v>
      </c>
      <c r="F78" s="265">
        <f t="shared" si="14"/>
        <v>0</v>
      </c>
      <c r="G78" s="517">
        <v>0</v>
      </c>
      <c r="H78" s="418">
        <f t="shared" si="13"/>
        <v>0</v>
      </c>
    </row>
    <row r="79" spans="1:38" s="415" customFormat="1" x14ac:dyDescent="0.25">
      <c r="A79" s="423">
        <v>3</v>
      </c>
      <c r="B79" s="420" t="s">
        <v>93</v>
      </c>
      <c r="C79" s="424"/>
      <c r="D79" s="417" t="s">
        <v>926</v>
      </c>
      <c r="E79" s="517">
        <v>0</v>
      </c>
      <c r="F79" s="265">
        <f t="shared" si="14"/>
        <v>0</v>
      </c>
      <c r="G79" s="517">
        <v>0</v>
      </c>
      <c r="H79" s="418">
        <f t="shared" si="13"/>
        <v>0</v>
      </c>
    </row>
    <row r="80" spans="1:38" s="415" customFormat="1" x14ac:dyDescent="0.25">
      <c r="A80" s="415">
        <v>1</v>
      </c>
      <c r="B80" s="420" t="s">
        <v>93</v>
      </c>
      <c r="C80" s="416" t="s">
        <v>927</v>
      </c>
      <c r="D80" s="416" t="s">
        <v>928</v>
      </c>
      <c r="E80" s="517">
        <v>0</v>
      </c>
      <c r="F80" s="265">
        <f t="shared" si="14"/>
        <v>0</v>
      </c>
      <c r="G80" s="517">
        <v>0</v>
      </c>
      <c r="H80" s="418">
        <f t="shared" si="13"/>
        <v>0</v>
      </c>
    </row>
    <row r="81" spans="1:36" s="415" customFormat="1" ht="24" x14ac:dyDescent="0.25">
      <c r="A81" s="423">
        <v>1</v>
      </c>
      <c r="B81" s="416" t="s">
        <v>93</v>
      </c>
      <c r="C81" s="421">
        <v>5015650</v>
      </c>
      <c r="D81" s="417" t="s">
        <v>929</v>
      </c>
      <c r="E81" s="517">
        <v>0</v>
      </c>
      <c r="F81" s="265">
        <f t="shared" si="14"/>
        <v>0</v>
      </c>
      <c r="G81" s="517">
        <v>0</v>
      </c>
      <c r="H81" s="418">
        <f t="shared" si="13"/>
        <v>0</v>
      </c>
    </row>
    <row r="82" spans="1:36" s="415" customFormat="1" x14ac:dyDescent="0.25">
      <c r="A82" s="423">
        <v>10</v>
      </c>
      <c r="B82" s="416" t="s">
        <v>119</v>
      </c>
      <c r="C82" s="416" t="s">
        <v>930</v>
      </c>
      <c r="D82" s="417" t="s">
        <v>931</v>
      </c>
      <c r="E82" s="517">
        <v>0</v>
      </c>
      <c r="F82" s="265">
        <f t="shared" si="14"/>
        <v>0</v>
      </c>
      <c r="G82" s="517">
        <v>0</v>
      </c>
      <c r="H82" s="418">
        <f t="shared" si="13"/>
        <v>0</v>
      </c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</row>
    <row r="83" spans="1:36" s="415" customFormat="1" x14ac:dyDescent="0.25">
      <c r="A83" s="423">
        <v>60</v>
      </c>
      <c r="B83" s="416" t="s">
        <v>119</v>
      </c>
      <c r="C83" s="416" t="s">
        <v>932</v>
      </c>
      <c r="D83" s="417" t="s">
        <v>933</v>
      </c>
      <c r="E83" s="517">
        <v>0</v>
      </c>
      <c r="F83" s="265">
        <f t="shared" si="14"/>
        <v>0</v>
      </c>
      <c r="G83" s="517">
        <v>0</v>
      </c>
      <c r="H83" s="418">
        <f t="shared" si="13"/>
        <v>0</v>
      </c>
    </row>
    <row r="84" spans="1:36" s="415" customFormat="1" x14ac:dyDescent="0.25">
      <c r="A84" s="423">
        <v>1</v>
      </c>
      <c r="B84" s="416" t="s">
        <v>93</v>
      </c>
      <c r="C84" s="416" t="s">
        <v>934</v>
      </c>
      <c r="D84" s="416" t="s">
        <v>935</v>
      </c>
      <c r="E84" s="517">
        <v>0</v>
      </c>
      <c r="F84" s="265">
        <f t="shared" si="14"/>
        <v>0</v>
      </c>
      <c r="G84" s="517">
        <v>0</v>
      </c>
      <c r="H84" s="418">
        <f t="shared" si="13"/>
        <v>0</v>
      </c>
    </row>
    <row r="85" spans="1:36" s="415" customFormat="1" x14ac:dyDescent="0.25">
      <c r="A85" s="423">
        <v>2</v>
      </c>
      <c r="B85" s="416" t="s">
        <v>93</v>
      </c>
      <c r="C85" s="416" t="s">
        <v>936</v>
      </c>
      <c r="D85" s="416" t="s">
        <v>937</v>
      </c>
      <c r="E85" s="517">
        <v>0</v>
      </c>
      <c r="F85" s="265">
        <f t="shared" si="14"/>
        <v>0</v>
      </c>
      <c r="G85" s="517">
        <v>0</v>
      </c>
      <c r="H85" s="418">
        <f t="shared" si="13"/>
        <v>0</v>
      </c>
    </row>
    <row r="86" spans="1:36" s="415" customFormat="1" x14ac:dyDescent="0.25">
      <c r="A86" s="423">
        <v>5</v>
      </c>
      <c r="B86" s="416" t="s">
        <v>93</v>
      </c>
      <c r="C86" s="416" t="s">
        <v>938</v>
      </c>
      <c r="D86" s="416" t="s">
        <v>939</v>
      </c>
      <c r="E86" s="517">
        <v>0</v>
      </c>
      <c r="F86" s="265">
        <f t="shared" si="14"/>
        <v>0</v>
      </c>
      <c r="G86" s="517">
        <v>0</v>
      </c>
      <c r="H86" s="418">
        <f t="shared" si="13"/>
        <v>0</v>
      </c>
    </row>
    <row r="87" spans="1:36" s="415" customFormat="1" x14ac:dyDescent="0.25">
      <c r="A87" s="423">
        <v>5</v>
      </c>
      <c r="B87" s="416" t="s">
        <v>93</v>
      </c>
      <c r="C87" s="416" t="s">
        <v>940</v>
      </c>
      <c r="D87" s="416" t="s">
        <v>941</v>
      </c>
      <c r="E87" s="517">
        <v>0</v>
      </c>
      <c r="F87" s="265">
        <f t="shared" si="14"/>
        <v>0</v>
      </c>
      <c r="G87" s="517">
        <v>0</v>
      </c>
      <c r="H87" s="418">
        <f t="shared" si="13"/>
        <v>0</v>
      </c>
    </row>
    <row r="88" spans="1:36" s="415" customFormat="1" x14ac:dyDescent="0.25">
      <c r="A88" s="415">
        <v>20</v>
      </c>
      <c r="B88" s="425" t="s">
        <v>942</v>
      </c>
      <c r="C88" s="420" t="s">
        <v>943</v>
      </c>
      <c r="D88" s="416" t="s">
        <v>944</v>
      </c>
      <c r="E88" s="517">
        <v>0</v>
      </c>
      <c r="F88" s="265">
        <f t="shared" si="14"/>
        <v>0</v>
      </c>
      <c r="G88" s="517">
        <v>0</v>
      </c>
      <c r="H88" s="418">
        <f t="shared" si="13"/>
        <v>0</v>
      </c>
    </row>
    <row r="89" spans="1:36" s="415" customFormat="1" x14ac:dyDescent="0.25">
      <c r="A89" s="415">
        <v>2</v>
      </c>
      <c r="B89" s="425" t="s">
        <v>942</v>
      </c>
      <c r="C89" s="420" t="s">
        <v>945</v>
      </c>
      <c r="D89" s="417" t="s">
        <v>946</v>
      </c>
      <c r="E89" s="517">
        <v>0</v>
      </c>
      <c r="F89" s="265">
        <f t="shared" si="14"/>
        <v>0</v>
      </c>
      <c r="G89" s="517">
        <v>0</v>
      </c>
      <c r="H89" s="418">
        <f t="shared" si="13"/>
        <v>0</v>
      </c>
    </row>
    <row r="90" spans="1:36" s="415" customFormat="1" x14ac:dyDescent="0.25">
      <c r="A90" s="415">
        <v>2</v>
      </c>
      <c r="B90" s="425" t="s">
        <v>942</v>
      </c>
      <c r="C90" s="420" t="s">
        <v>947</v>
      </c>
      <c r="D90" s="417" t="s">
        <v>948</v>
      </c>
      <c r="E90" s="517">
        <v>0</v>
      </c>
      <c r="F90" s="265">
        <f t="shared" si="14"/>
        <v>0</v>
      </c>
      <c r="G90" s="517">
        <v>0</v>
      </c>
      <c r="H90" s="418">
        <f t="shared" si="13"/>
        <v>0</v>
      </c>
    </row>
    <row r="91" spans="1:36" s="415" customFormat="1" x14ac:dyDescent="0.25">
      <c r="A91" s="415">
        <v>0.5</v>
      </c>
      <c r="B91" s="425" t="s">
        <v>949</v>
      </c>
      <c r="C91" s="420" t="s">
        <v>950</v>
      </c>
      <c r="D91" s="417" t="s">
        <v>950</v>
      </c>
      <c r="E91" s="517">
        <v>0</v>
      </c>
      <c r="F91" s="265">
        <f t="shared" si="14"/>
        <v>0</v>
      </c>
      <c r="G91" s="418" t="s">
        <v>74</v>
      </c>
      <c r="H91" s="418"/>
    </row>
    <row r="92" spans="1:36" s="415" customFormat="1" x14ac:dyDescent="0.25">
      <c r="A92" s="426">
        <v>0.5</v>
      </c>
      <c r="B92" s="427" t="s">
        <v>119</v>
      </c>
      <c r="C92" s="427"/>
      <c r="D92" s="428" t="s">
        <v>951</v>
      </c>
      <c r="E92" s="518">
        <v>0</v>
      </c>
      <c r="F92" s="406">
        <f t="shared" si="14"/>
        <v>0</v>
      </c>
      <c r="G92" s="519">
        <v>0</v>
      </c>
      <c r="H92" s="429">
        <f>G92*A92</f>
        <v>0</v>
      </c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  <c r="AG92" s="443"/>
      <c r="AH92" s="443"/>
      <c r="AI92" s="443"/>
      <c r="AJ92" s="443"/>
    </row>
    <row r="93" spans="1:36" s="416" customFormat="1" x14ac:dyDescent="0.25">
      <c r="A93" s="420"/>
      <c r="D93" s="417"/>
      <c r="E93" s="265"/>
      <c r="F93" s="265"/>
      <c r="G93" s="418"/>
      <c r="H93" s="418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</row>
    <row r="94" spans="1:36" s="415" customFormat="1" x14ac:dyDescent="0.25">
      <c r="B94" s="420">
        <v>0.1</v>
      </c>
      <c r="C94" s="416"/>
      <c r="D94" s="416" t="s">
        <v>952</v>
      </c>
      <c r="E94" s="265"/>
      <c r="F94" s="520">
        <v>0</v>
      </c>
      <c r="G94" s="418"/>
      <c r="H94" s="418"/>
    </row>
    <row r="95" spans="1:36" x14ac:dyDescent="0.25">
      <c r="A95" s="385"/>
      <c r="B95" s="386"/>
      <c r="E95" s="265"/>
      <c r="G95" s="395"/>
      <c r="H95" s="396"/>
    </row>
    <row r="96" spans="1:36" x14ac:dyDescent="0.25">
      <c r="A96" s="385"/>
      <c r="B96" s="386"/>
      <c r="E96" s="265"/>
      <c r="F96" s="267">
        <f>SUM(F68:F94)</f>
        <v>0</v>
      </c>
      <c r="G96" s="395"/>
      <c r="H96" s="268">
        <f>SUM(H68:H92)</f>
        <v>0</v>
      </c>
    </row>
    <row r="97" spans="1:8" ht="15" x14ac:dyDescent="0.25">
      <c r="A97" s="385"/>
      <c r="B97" s="386"/>
      <c r="E97" s="265"/>
      <c r="F97" s="265"/>
      <c r="G97" s="395"/>
      <c r="H97" s="444"/>
    </row>
    <row r="98" spans="1:8" x14ac:dyDescent="0.25">
      <c r="A98" s="385"/>
      <c r="B98" s="386"/>
      <c r="E98" s="265"/>
      <c r="F98" s="265"/>
      <c r="G98" s="395"/>
      <c r="H98" s="396"/>
    </row>
    <row r="99" spans="1:8" x14ac:dyDescent="0.25">
      <c r="A99" s="385"/>
      <c r="B99" s="386"/>
      <c r="E99" s="265"/>
      <c r="F99" s="265"/>
      <c r="G99" s="395"/>
      <c r="H99" s="396"/>
    </row>
    <row r="100" spans="1:8" ht="13.5" thickBot="1" x14ac:dyDescent="0.3">
      <c r="B100" s="382"/>
      <c r="D100" s="384"/>
      <c r="E100" s="383"/>
      <c r="F100" s="383"/>
      <c r="G100" s="395"/>
      <c r="H100" s="396"/>
    </row>
    <row r="101" spans="1:8" ht="14.25" thickTop="1" thickBot="1" x14ac:dyDescent="0.3">
      <c r="A101" s="367"/>
      <c r="B101" s="367"/>
      <c r="C101" s="367"/>
      <c r="D101" s="430" t="s">
        <v>953</v>
      </c>
      <c r="E101" s="269"/>
      <c r="F101" s="269"/>
      <c r="G101" s="395"/>
      <c r="H101" s="396"/>
    </row>
    <row r="102" spans="1:8" ht="13.5" thickTop="1" x14ac:dyDescent="0.25">
      <c r="A102" s="367"/>
      <c r="B102" s="367"/>
      <c r="C102" s="367"/>
      <c r="D102" s="431"/>
      <c r="E102" s="269"/>
      <c r="F102" s="269"/>
      <c r="G102" s="395"/>
      <c r="H102" s="396"/>
    </row>
    <row r="103" spans="1:8" x14ac:dyDescent="0.25">
      <c r="A103" s="367"/>
      <c r="B103" s="367"/>
      <c r="C103" s="367"/>
      <c r="D103" s="367" t="s">
        <v>869</v>
      </c>
      <c r="E103" s="269"/>
      <c r="F103" s="269">
        <f>F14</f>
        <v>0</v>
      </c>
      <c r="G103" s="395"/>
      <c r="H103" s="396"/>
    </row>
    <row r="104" spans="1:8" x14ac:dyDescent="0.25">
      <c r="A104" s="367"/>
      <c r="B104" s="367"/>
      <c r="C104" s="367"/>
      <c r="D104" s="367" t="str">
        <f>D24</f>
        <v>Rozvádzač DT2-4 - výmena za existujúci</v>
      </c>
      <c r="E104" s="269"/>
      <c r="F104" s="269">
        <f>F27</f>
        <v>0</v>
      </c>
      <c r="G104" s="395"/>
      <c r="H104" s="396"/>
    </row>
    <row r="105" spans="1:8" x14ac:dyDescent="0.25">
      <c r="A105" s="367"/>
      <c r="B105" s="367"/>
      <c r="C105" s="367"/>
      <c r="D105" s="367" t="str">
        <f>D37</f>
        <v>Rozvádzač DT2-10 - výmena za existujúci</v>
      </c>
      <c r="E105" s="269"/>
      <c r="F105" s="269">
        <f>F40</f>
        <v>0</v>
      </c>
      <c r="G105" s="395"/>
      <c r="H105" s="396"/>
    </row>
    <row r="106" spans="1:8" x14ac:dyDescent="0.25">
      <c r="A106" s="367"/>
      <c r="B106" s="367"/>
      <c r="C106" s="367"/>
      <c r="D106" s="367" t="s">
        <v>954</v>
      </c>
      <c r="E106" s="269"/>
      <c r="F106" s="269">
        <f>F45</f>
        <v>0</v>
      </c>
      <c r="G106" s="395"/>
      <c r="H106" s="396"/>
    </row>
    <row r="107" spans="1:8" x14ac:dyDescent="0.25">
      <c r="A107" s="367"/>
      <c r="B107" s="367"/>
      <c r="C107" s="367"/>
      <c r="D107" s="367" t="str">
        <f>D16</f>
        <v>DT2-4  Riadiaci systém - výmena</v>
      </c>
      <c r="E107" s="269"/>
      <c r="F107" s="269">
        <f>F22</f>
        <v>0</v>
      </c>
      <c r="G107" s="395"/>
      <c r="H107" s="396"/>
    </row>
    <row r="108" spans="1:8" x14ac:dyDescent="0.25">
      <c r="A108" s="367"/>
      <c r="B108" s="367"/>
      <c r="C108" s="367"/>
      <c r="D108" s="367" t="str">
        <f>D29</f>
        <v>DT2-10  Riadiaci systém - výmena</v>
      </c>
      <c r="E108" s="269"/>
      <c r="F108" s="269">
        <f>F35</f>
        <v>0</v>
      </c>
      <c r="G108" s="395"/>
      <c r="H108" s="396"/>
    </row>
    <row r="109" spans="1:8" x14ac:dyDescent="0.25">
      <c r="A109" s="367"/>
      <c r="B109" s="367"/>
      <c r="C109" s="367"/>
      <c r="D109" s="367" t="str">
        <f>D48</f>
        <v>Doplnenie CRS</v>
      </c>
      <c r="E109" s="269"/>
      <c r="F109" s="269">
        <f>F51</f>
        <v>0</v>
      </c>
      <c r="G109" s="395"/>
      <c r="H109" s="396"/>
    </row>
    <row r="110" spans="1:8" x14ac:dyDescent="0.25">
      <c r="A110" s="367"/>
      <c r="B110" s="367"/>
      <c r="C110" s="367"/>
      <c r="D110" s="367" t="str">
        <f>D53</f>
        <v>Aktualizácia požiarneho programu v CRS</v>
      </c>
      <c r="E110" s="269"/>
      <c r="F110" s="269">
        <f>F56</f>
        <v>0</v>
      </c>
      <c r="G110" s="395"/>
      <c r="H110" s="396"/>
    </row>
    <row r="111" spans="1:8" x14ac:dyDescent="0.25">
      <c r="A111" s="367"/>
      <c r="B111" s="367"/>
      <c r="C111" s="367"/>
      <c r="D111" s="367" t="s">
        <v>900</v>
      </c>
      <c r="E111" s="269"/>
      <c r="F111" s="495">
        <f>F65</f>
        <v>0</v>
      </c>
      <c r="G111" s="395"/>
      <c r="H111" s="396"/>
    </row>
    <row r="112" spans="1:8" x14ac:dyDescent="0.25">
      <c r="A112" s="367"/>
      <c r="B112" s="367"/>
      <c r="C112" s="367"/>
      <c r="D112" s="367" t="s">
        <v>907</v>
      </c>
      <c r="E112" s="269"/>
      <c r="F112" s="495">
        <f>F96</f>
        <v>0</v>
      </c>
      <c r="G112" s="395"/>
      <c r="H112" s="396"/>
    </row>
    <row r="113" spans="1:9" x14ac:dyDescent="0.25">
      <c r="A113" s="367"/>
      <c r="B113" s="367"/>
      <c r="C113" s="367"/>
      <c r="D113" s="367" t="s">
        <v>390</v>
      </c>
      <c r="E113" s="269"/>
      <c r="F113" s="495">
        <f>SUM(H14,H65,H96)+H45+H40+H27</f>
        <v>0</v>
      </c>
      <c r="G113" s="395"/>
      <c r="H113" s="396"/>
    </row>
    <row r="114" spans="1:9" x14ac:dyDescent="0.25">
      <c r="A114" s="367"/>
      <c r="B114" s="367"/>
      <c r="C114" s="367"/>
      <c r="D114" s="367" t="s">
        <v>955</v>
      </c>
      <c r="E114" s="269"/>
      <c r="F114" s="521">
        <v>0</v>
      </c>
      <c r="G114" s="395"/>
      <c r="H114" s="396"/>
    </row>
    <row r="115" spans="1:9" x14ac:dyDescent="0.25">
      <c r="A115" s="367"/>
      <c r="B115" s="367"/>
      <c r="C115" s="367"/>
      <c r="D115" s="367" t="s">
        <v>956</v>
      </c>
      <c r="E115" s="269"/>
      <c r="F115" s="521">
        <v>0</v>
      </c>
      <c r="G115" s="395"/>
      <c r="H115" s="396"/>
    </row>
    <row r="116" spans="1:9" x14ac:dyDescent="0.25">
      <c r="A116" s="367"/>
      <c r="B116" s="367"/>
      <c r="C116" s="367"/>
      <c r="D116" s="367" t="s">
        <v>956</v>
      </c>
      <c r="E116" s="269"/>
      <c r="F116" s="521">
        <v>0</v>
      </c>
      <c r="G116" s="395"/>
      <c r="H116" s="396"/>
    </row>
    <row r="117" spans="1:9" x14ac:dyDescent="0.25">
      <c r="A117" s="367"/>
      <c r="B117" s="367"/>
      <c r="C117" s="367"/>
      <c r="D117" s="367" t="s">
        <v>957</v>
      </c>
      <c r="E117" s="269"/>
      <c r="F117" s="521">
        <v>0</v>
      </c>
      <c r="G117" s="395"/>
      <c r="H117" s="396"/>
    </row>
    <row r="118" spans="1:9" x14ac:dyDescent="0.25">
      <c r="A118" s="367"/>
      <c r="B118" s="367"/>
      <c r="C118" s="367"/>
      <c r="D118" s="367" t="s">
        <v>958</v>
      </c>
      <c r="E118" s="269"/>
      <c r="F118" s="521">
        <v>0</v>
      </c>
      <c r="G118" s="395"/>
      <c r="H118" s="396"/>
    </row>
    <row r="119" spans="1:9" x14ac:dyDescent="0.25">
      <c r="A119" s="367"/>
      <c r="B119" s="367"/>
      <c r="C119" s="367"/>
      <c r="D119" s="367" t="s">
        <v>959</v>
      </c>
      <c r="E119" s="269"/>
      <c r="F119" s="521">
        <v>0</v>
      </c>
      <c r="G119" s="395"/>
      <c r="H119" s="396"/>
    </row>
    <row r="120" spans="1:9" x14ac:dyDescent="0.25">
      <c r="A120" s="367"/>
      <c r="B120" s="367"/>
      <c r="C120" s="367"/>
      <c r="D120" s="367" t="s">
        <v>960</v>
      </c>
      <c r="E120" s="269"/>
      <c r="F120" s="521">
        <v>0</v>
      </c>
      <c r="G120" s="395"/>
      <c r="H120" s="396"/>
    </row>
    <row r="121" spans="1:9" x14ac:dyDescent="0.25">
      <c r="A121" s="367"/>
      <c r="B121" s="367"/>
      <c r="C121" s="367"/>
      <c r="D121" s="367" t="s">
        <v>961</v>
      </c>
      <c r="E121" s="269"/>
      <c r="F121" s="521">
        <v>0</v>
      </c>
      <c r="G121" s="395"/>
      <c r="H121" s="396"/>
    </row>
    <row r="122" spans="1:9" ht="13.5" thickBot="1" x14ac:dyDescent="0.3">
      <c r="A122" s="367"/>
      <c r="B122" s="367"/>
      <c r="C122" s="367"/>
      <c r="D122" s="367" t="s">
        <v>489</v>
      </c>
      <c r="E122" s="269"/>
      <c r="F122" s="521">
        <v>0</v>
      </c>
      <c r="G122" s="395"/>
      <c r="H122" s="396"/>
    </row>
    <row r="123" spans="1:9" ht="13.5" thickBot="1" x14ac:dyDescent="0.3">
      <c r="A123" s="367"/>
      <c r="B123" s="367"/>
      <c r="C123" s="367"/>
      <c r="D123" s="445" t="s">
        <v>742</v>
      </c>
      <c r="E123" s="446"/>
      <c r="F123" s="667">
        <f>SUM(F103:F122)</f>
        <v>0</v>
      </c>
      <c r="G123" s="412"/>
      <c r="H123" s="542"/>
      <c r="I123" s="543"/>
    </row>
    <row r="124" spans="1:9" ht="15" x14ac:dyDescent="0.25">
      <c r="A124" s="367"/>
      <c r="B124" s="367"/>
      <c r="C124" s="367"/>
      <c r="D124" s="447"/>
      <c r="E124" s="448"/>
      <c r="F124" s="449"/>
      <c r="I124" s="439"/>
    </row>
    <row r="126" spans="1:9" ht="15" x14ac:dyDescent="0.25">
      <c r="B126" s="439"/>
      <c r="E126" s="450"/>
    </row>
    <row r="127" spans="1:9" ht="15" x14ac:dyDescent="0.25">
      <c r="B127" s="439"/>
    </row>
    <row r="128" spans="1:9" ht="15" x14ac:dyDescent="0.25">
      <c r="B128" s="439"/>
    </row>
    <row r="130" spans="3:3" ht="15" x14ac:dyDescent="0.25">
      <c r="C130" s="439"/>
    </row>
  </sheetData>
  <conditionalFormatting sqref="I92:AJ92">
    <cfRule type="expression" dxfId="1" priority="1" stopIfTrue="1">
      <formula>AND(#REF!="m+m",$E92=0)</formula>
    </cfRule>
    <cfRule type="expression" dxfId="0" priority="2" stopIfTrue="1">
      <formula>OR(#REF!="",#REF!="-")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3B9C-DAEB-4E16-A23D-86544C94414E}">
  <sheetPr>
    <tabColor theme="9" tint="0.79998168889431442"/>
  </sheetPr>
  <dimension ref="A1:F70"/>
  <sheetViews>
    <sheetView zoomScale="90" zoomScaleNormal="90" workbookViewId="0"/>
  </sheetViews>
  <sheetFormatPr defaultColWidth="9.140625" defaultRowHeight="12.75" x14ac:dyDescent="0.2"/>
  <cols>
    <col min="1" max="1" width="6.5703125" style="291" customWidth="1"/>
    <col min="2" max="2" width="4.28515625" style="291" customWidth="1"/>
    <col min="3" max="3" width="15.5703125" style="291" customWidth="1"/>
    <col min="4" max="4" width="76.5703125" style="291" customWidth="1"/>
    <col min="5" max="5" width="13.7109375" style="292" customWidth="1"/>
    <col min="6" max="6" width="14" style="293" customWidth="1"/>
    <col min="7" max="16384" width="9.140625" style="291"/>
  </cols>
  <sheetData>
    <row r="1" spans="1:6" s="280" customFormat="1" ht="18.75" customHeight="1" x14ac:dyDescent="0.25">
      <c r="A1" s="279"/>
      <c r="D1" s="320" t="s">
        <v>1015</v>
      </c>
      <c r="E1" s="650" t="s">
        <v>1012</v>
      </c>
      <c r="F1" s="281"/>
    </row>
    <row r="2" spans="1:6" s="280" customFormat="1" ht="18.75" customHeight="1" x14ac:dyDescent="0.25">
      <c r="A2" s="279"/>
      <c r="D2" s="282" t="s">
        <v>962</v>
      </c>
      <c r="E2" s="321"/>
      <c r="F2" s="283"/>
    </row>
    <row r="3" spans="1:6" s="280" customFormat="1" ht="18.75" customHeight="1" thickBot="1" x14ac:dyDescent="0.3">
      <c r="A3" s="284"/>
      <c r="B3" s="322"/>
      <c r="C3" s="322"/>
      <c r="D3" s="282" t="s">
        <v>963</v>
      </c>
      <c r="E3" s="285"/>
      <c r="F3" s="286"/>
    </row>
    <row r="4" spans="1:6" s="280" customFormat="1" ht="29.25" customHeight="1" thickBot="1" x14ac:dyDescent="0.3">
      <c r="A4" s="287" t="s">
        <v>862</v>
      </c>
      <c r="B4" s="288" t="s">
        <v>863</v>
      </c>
      <c r="C4" s="288" t="s">
        <v>57</v>
      </c>
      <c r="D4" s="288" t="s">
        <v>1</v>
      </c>
      <c r="E4" s="289" t="s">
        <v>964</v>
      </c>
      <c r="F4" s="290" t="s">
        <v>965</v>
      </c>
    </row>
    <row r="6" spans="1:6" ht="2.25" customHeight="1" thickBot="1" x14ac:dyDescent="0.25"/>
    <row r="7" spans="1:6" ht="16.5" thickTop="1" thickBot="1" x14ac:dyDescent="0.25">
      <c r="B7" s="294"/>
      <c r="D7" s="323" t="s">
        <v>966</v>
      </c>
      <c r="E7" s="295"/>
      <c r="F7" s="296"/>
    </row>
    <row r="8" spans="1:6" ht="13.5" thickTop="1" x14ac:dyDescent="0.2">
      <c r="B8" s="294"/>
      <c r="D8" s="297"/>
      <c r="E8" s="295"/>
      <c r="F8" s="296"/>
    </row>
    <row r="9" spans="1:6" x14ac:dyDescent="0.2">
      <c r="B9" s="294"/>
      <c r="D9" s="324" t="s">
        <v>967</v>
      </c>
      <c r="E9" s="298"/>
      <c r="F9" s="299"/>
    </row>
    <row r="10" spans="1:6" ht="15" x14ac:dyDescent="0.2">
      <c r="A10" s="325">
        <v>0</v>
      </c>
      <c r="B10" s="300" t="s">
        <v>93</v>
      </c>
      <c r="C10" s="301" t="s">
        <v>968</v>
      </c>
      <c r="D10" s="302" t="s">
        <v>969</v>
      </c>
      <c r="E10" s="522">
        <v>0</v>
      </c>
      <c r="F10" s="303">
        <f>E10*A10</f>
        <v>0</v>
      </c>
    </row>
    <row r="11" spans="1:6" ht="15" x14ac:dyDescent="0.2">
      <c r="A11" s="325">
        <v>2</v>
      </c>
      <c r="B11" s="300" t="s">
        <v>93</v>
      </c>
      <c r="C11" s="301" t="s">
        <v>970</v>
      </c>
      <c r="D11" s="302" t="s">
        <v>971</v>
      </c>
      <c r="E11" s="522">
        <v>0</v>
      </c>
      <c r="F11" s="303">
        <f t="shared" ref="F11:F21" si="0">E11*A11</f>
        <v>0</v>
      </c>
    </row>
    <row r="12" spans="1:6" ht="15" x14ac:dyDescent="0.2">
      <c r="A12" s="325">
        <v>0</v>
      </c>
      <c r="B12" s="300" t="s">
        <v>93</v>
      </c>
      <c r="C12" s="301" t="s">
        <v>972</v>
      </c>
      <c r="D12" s="302" t="s">
        <v>973</v>
      </c>
      <c r="E12" s="522">
        <v>0</v>
      </c>
      <c r="F12" s="303">
        <f t="shared" si="0"/>
        <v>0</v>
      </c>
    </row>
    <row r="13" spans="1:6" ht="15" x14ac:dyDescent="0.2">
      <c r="A13" s="325">
        <v>0</v>
      </c>
      <c r="B13" s="326" t="s">
        <v>93</v>
      </c>
      <c r="C13" s="301" t="s">
        <v>974</v>
      </c>
      <c r="D13" s="302" t="s">
        <v>975</v>
      </c>
      <c r="E13" s="522">
        <v>0</v>
      </c>
      <c r="F13" s="303">
        <f t="shared" si="0"/>
        <v>0</v>
      </c>
    </row>
    <row r="14" spans="1:6" ht="15" x14ac:dyDescent="0.2">
      <c r="A14" s="325">
        <v>0</v>
      </c>
      <c r="B14" s="326" t="s">
        <v>93</v>
      </c>
      <c r="C14" s="301" t="s">
        <v>976</v>
      </c>
      <c r="D14" s="302" t="s">
        <v>977</v>
      </c>
      <c r="E14" s="522">
        <v>0</v>
      </c>
      <c r="F14" s="303">
        <f t="shared" si="0"/>
        <v>0</v>
      </c>
    </row>
    <row r="15" spans="1:6" ht="15" x14ac:dyDescent="0.2">
      <c r="A15" s="325">
        <v>0</v>
      </c>
      <c r="B15" s="326" t="s">
        <v>93</v>
      </c>
      <c r="C15" s="301" t="s">
        <v>978</v>
      </c>
      <c r="D15" s="302" t="s">
        <v>979</v>
      </c>
      <c r="E15" s="522">
        <v>0</v>
      </c>
      <c r="F15" s="303">
        <f t="shared" si="0"/>
        <v>0</v>
      </c>
    </row>
    <row r="16" spans="1:6" ht="15" x14ac:dyDescent="0.25">
      <c r="A16" s="325">
        <v>0</v>
      </c>
      <c r="B16" s="326" t="s">
        <v>93</v>
      </c>
      <c r="C16" s="327" t="s">
        <v>980</v>
      </c>
      <c r="D16" s="302" t="s">
        <v>981</v>
      </c>
      <c r="E16" s="522">
        <v>0</v>
      </c>
      <c r="F16" s="303">
        <f t="shared" si="0"/>
        <v>0</v>
      </c>
    </row>
    <row r="17" spans="1:6" ht="15" x14ac:dyDescent="0.25">
      <c r="A17" s="325">
        <v>0</v>
      </c>
      <c r="B17" s="326" t="s">
        <v>93</v>
      </c>
      <c r="C17" s="301" t="s">
        <v>982</v>
      </c>
      <c r="D17" s="328" t="s">
        <v>983</v>
      </c>
      <c r="E17" s="522">
        <v>0</v>
      </c>
      <c r="F17" s="303">
        <f t="shared" si="0"/>
        <v>0</v>
      </c>
    </row>
    <row r="18" spans="1:6" ht="15" x14ac:dyDescent="0.25">
      <c r="A18" s="325">
        <v>0</v>
      </c>
      <c r="B18" s="326" t="s">
        <v>93</v>
      </c>
      <c r="C18" s="301"/>
      <c r="D18" s="328" t="s">
        <v>984</v>
      </c>
      <c r="E18" s="522">
        <v>0</v>
      </c>
      <c r="F18" s="303">
        <f t="shared" si="0"/>
        <v>0</v>
      </c>
    </row>
    <row r="19" spans="1:6" ht="15" x14ac:dyDescent="0.25">
      <c r="A19" s="325">
        <v>0</v>
      </c>
      <c r="B19" s="326" t="s">
        <v>93</v>
      </c>
      <c r="C19" s="301" t="s">
        <v>985</v>
      </c>
      <c r="D19" s="328" t="s">
        <v>986</v>
      </c>
      <c r="E19" s="522">
        <v>0</v>
      </c>
      <c r="F19" s="303">
        <f t="shared" si="0"/>
        <v>0</v>
      </c>
    </row>
    <row r="20" spans="1:6" ht="15" x14ac:dyDescent="0.25">
      <c r="A20" s="325">
        <v>60</v>
      </c>
      <c r="B20" s="326" t="s">
        <v>119</v>
      </c>
      <c r="C20" s="301" t="s">
        <v>987</v>
      </c>
      <c r="D20" s="328" t="s">
        <v>988</v>
      </c>
      <c r="E20" s="522">
        <v>0</v>
      </c>
      <c r="F20" s="303">
        <f t="shared" si="0"/>
        <v>0</v>
      </c>
    </row>
    <row r="21" spans="1:6" ht="15" x14ac:dyDescent="0.25">
      <c r="A21" s="325">
        <v>0</v>
      </c>
      <c r="B21" s="326" t="s">
        <v>87</v>
      </c>
      <c r="C21" s="301"/>
      <c r="D21" s="328" t="s">
        <v>989</v>
      </c>
      <c r="E21" s="522">
        <v>0</v>
      </c>
      <c r="F21" s="303">
        <f t="shared" si="0"/>
        <v>0</v>
      </c>
    </row>
    <row r="22" spans="1:6" x14ac:dyDescent="0.2">
      <c r="A22" s="304"/>
      <c r="B22" s="305"/>
      <c r="C22" s="304"/>
      <c r="D22" s="306" t="s">
        <v>585</v>
      </c>
      <c r="E22" s="307"/>
      <c r="F22" s="308">
        <f>SUM(F10:F21)</f>
        <v>0</v>
      </c>
    </row>
    <row r="23" spans="1:6" x14ac:dyDescent="0.2">
      <c r="B23" s="294"/>
      <c r="D23" s="297"/>
      <c r="E23" s="295"/>
      <c r="F23" s="309"/>
    </row>
    <row r="24" spans="1:6" x14ac:dyDescent="0.2">
      <c r="B24" s="294"/>
      <c r="D24" s="324" t="s">
        <v>990</v>
      </c>
      <c r="E24" s="298"/>
      <c r="F24" s="299"/>
    </row>
    <row r="25" spans="1:6" ht="15" x14ac:dyDescent="0.2">
      <c r="A25" s="325">
        <v>0</v>
      </c>
      <c r="B25" s="326" t="s">
        <v>87</v>
      </c>
      <c r="C25" s="301"/>
      <c r="D25" s="310" t="s">
        <v>991</v>
      </c>
      <c r="E25" s="522">
        <v>0</v>
      </c>
      <c r="F25" s="303">
        <f t="shared" ref="F25:F31" si="1">E25*A25</f>
        <v>0</v>
      </c>
    </row>
    <row r="26" spans="1:6" ht="15" x14ac:dyDescent="0.2">
      <c r="A26" s="325">
        <v>0.5</v>
      </c>
      <c r="B26" s="326" t="s">
        <v>87</v>
      </c>
      <c r="C26" s="301"/>
      <c r="D26" s="310" t="s">
        <v>992</v>
      </c>
      <c r="E26" s="522">
        <v>0</v>
      </c>
      <c r="F26" s="303">
        <f t="shared" si="1"/>
        <v>0</v>
      </c>
    </row>
    <row r="27" spans="1:6" ht="25.5" x14ac:dyDescent="0.2">
      <c r="A27" s="325">
        <v>0.5</v>
      </c>
      <c r="B27" s="326" t="s">
        <v>87</v>
      </c>
      <c r="C27" s="301"/>
      <c r="D27" s="310" t="s">
        <v>993</v>
      </c>
      <c r="E27" s="522">
        <v>0</v>
      </c>
      <c r="F27" s="303">
        <f t="shared" si="1"/>
        <v>0</v>
      </c>
    </row>
    <row r="28" spans="1:6" ht="15" x14ac:dyDescent="0.2">
      <c r="A28" s="325">
        <v>0.5</v>
      </c>
      <c r="B28" s="326" t="s">
        <v>87</v>
      </c>
      <c r="C28" s="301"/>
      <c r="D28" s="310" t="s">
        <v>994</v>
      </c>
      <c r="E28" s="522">
        <v>0</v>
      </c>
      <c r="F28" s="303">
        <f t="shared" si="1"/>
        <v>0</v>
      </c>
    </row>
    <row r="29" spans="1:6" ht="15" x14ac:dyDescent="0.2">
      <c r="A29" s="325">
        <v>0.5</v>
      </c>
      <c r="B29" s="326" t="s">
        <v>87</v>
      </c>
      <c r="C29" s="301"/>
      <c r="D29" s="310" t="s">
        <v>995</v>
      </c>
      <c r="E29" s="522">
        <v>0</v>
      </c>
      <c r="F29" s="303">
        <f t="shared" si="1"/>
        <v>0</v>
      </c>
    </row>
    <row r="30" spans="1:6" ht="15" x14ac:dyDescent="0.2">
      <c r="A30" s="325">
        <v>0.5</v>
      </c>
      <c r="B30" s="326" t="s">
        <v>87</v>
      </c>
      <c r="C30" s="301"/>
      <c r="D30" s="310" t="s">
        <v>996</v>
      </c>
      <c r="E30" s="522">
        <v>0</v>
      </c>
      <c r="F30" s="303">
        <f t="shared" si="1"/>
        <v>0</v>
      </c>
    </row>
    <row r="31" spans="1:6" ht="15" x14ac:dyDescent="0.2">
      <c r="A31" s="311">
        <v>0</v>
      </c>
      <c r="B31" s="329" t="s">
        <v>87</v>
      </c>
      <c r="C31" s="312"/>
      <c r="D31" s="310" t="s">
        <v>997</v>
      </c>
      <c r="E31" s="523">
        <v>0</v>
      </c>
      <c r="F31" s="313">
        <f t="shared" si="1"/>
        <v>0</v>
      </c>
    </row>
    <row r="32" spans="1:6" s="314" customFormat="1" x14ac:dyDescent="0.2">
      <c r="A32" s="291"/>
      <c r="B32" s="294"/>
      <c r="C32" s="291"/>
      <c r="D32" s="306" t="s">
        <v>585</v>
      </c>
      <c r="E32" s="295"/>
      <c r="F32" s="309">
        <f>SUM(F25:F31)</f>
        <v>0</v>
      </c>
    </row>
    <row r="33" spans="1:6" x14ac:dyDescent="0.2">
      <c r="B33" s="294"/>
      <c r="D33" s="297"/>
      <c r="E33" s="295"/>
      <c r="F33" s="309"/>
    </row>
    <row r="34" spans="1:6" x14ac:dyDescent="0.2">
      <c r="B34" s="294"/>
      <c r="D34" s="297"/>
      <c r="E34" s="295"/>
      <c r="F34" s="309"/>
    </row>
    <row r="35" spans="1:6" x14ac:dyDescent="0.2">
      <c r="B35" s="294"/>
      <c r="D35" s="324" t="s">
        <v>390</v>
      </c>
      <c r="E35" s="298"/>
      <c r="F35" s="299"/>
    </row>
    <row r="36" spans="1:6" ht="15" x14ac:dyDescent="0.25">
      <c r="A36" s="330">
        <v>0</v>
      </c>
      <c r="B36" s="331" t="s">
        <v>87</v>
      </c>
      <c r="C36" s="315"/>
      <c r="D36" s="332" t="s">
        <v>968</v>
      </c>
      <c r="E36" s="522">
        <v>0</v>
      </c>
      <c r="F36" s="303">
        <f t="shared" ref="F36:F47" si="2">E36*A36</f>
        <v>0</v>
      </c>
    </row>
    <row r="37" spans="1:6" ht="15" x14ac:dyDescent="0.25">
      <c r="A37" s="330">
        <v>2</v>
      </c>
      <c r="B37" s="326" t="s">
        <v>87</v>
      </c>
      <c r="C37" s="301"/>
      <c r="D37" s="328" t="s">
        <v>970</v>
      </c>
      <c r="E37" s="522">
        <v>0</v>
      </c>
      <c r="F37" s="303">
        <f t="shared" si="2"/>
        <v>0</v>
      </c>
    </row>
    <row r="38" spans="1:6" ht="15" x14ac:dyDescent="0.25">
      <c r="A38" s="330">
        <v>0</v>
      </c>
      <c r="B38" s="326" t="s">
        <v>87</v>
      </c>
      <c r="C38" s="301"/>
      <c r="D38" s="328" t="s">
        <v>972</v>
      </c>
      <c r="E38" s="522">
        <v>0</v>
      </c>
      <c r="F38" s="303">
        <f t="shared" si="2"/>
        <v>0</v>
      </c>
    </row>
    <row r="39" spans="1:6" ht="13.15" customHeight="1" x14ac:dyDescent="0.25">
      <c r="A39" s="330">
        <v>0</v>
      </c>
      <c r="B39" s="326" t="s">
        <v>87</v>
      </c>
      <c r="C39" s="301"/>
      <c r="D39" s="328" t="s">
        <v>974</v>
      </c>
      <c r="E39" s="522">
        <v>0</v>
      </c>
      <c r="F39" s="303">
        <f t="shared" si="2"/>
        <v>0</v>
      </c>
    </row>
    <row r="40" spans="1:6" ht="15" x14ac:dyDescent="0.25">
      <c r="A40" s="330">
        <v>0</v>
      </c>
      <c r="B40" s="326" t="s">
        <v>87</v>
      </c>
      <c r="C40" s="301"/>
      <c r="D40" s="328" t="s">
        <v>976</v>
      </c>
      <c r="E40" s="522">
        <v>0</v>
      </c>
      <c r="F40" s="303">
        <f t="shared" si="2"/>
        <v>0</v>
      </c>
    </row>
    <row r="41" spans="1:6" ht="15" x14ac:dyDescent="0.25">
      <c r="A41" s="330">
        <v>0</v>
      </c>
      <c r="B41" s="326" t="s">
        <v>87</v>
      </c>
      <c r="C41" s="301"/>
      <c r="D41" s="328" t="s">
        <v>998</v>
      </c>
      <c r="E41" s="522">
        <v>0</v>
      </c>
      <c r="F41" s="303">
        <f t="shared" si="2"/>
        <v>0</v>
      </c>
    </row>
    <row r="42" spans="1:6" ht="15" x14ac:dyDescent="0.25">
      <c r="A42" s="330">
        <v>0</v>
      </c>
      <c r="B42" s="326" t="s">
        <v>87</v>
      </c>
      <c r="C42" s="301"/>
      <c r="D42" s="328" t="s">
        <v>999</v>
      </c>
      <c r="E42" s="522">
        <v>0</v>
      </c>
      <c r="F42" s="303">
        <f t="shared" si="2"/>
        <v>0</v>
      </c>
    </row>
    <row r="43" spans="1:6" ht="15" x14ac:dyDescent="0.25">
      <c r="A43" s="330">
        <v>0</v>
      </c>
      <c r="B43" s="326" t="s">
        <v>87</v>
      </c>
      <c r="C43" s="301"/>
      <c r="D43" s="328" t="s">
        <v>1000</v>
      </c>
      <c r="E43" s="522">
        <v>0</v>
      </c>
      <c r="F43" s="303">
        <f t="shared" si="2"/>
        <v>0</v>
      </c>
    </row>
    <row r="44" spans="1:6" ht="15" x14ac:dyDescent="0.25">
      <c r="A44" s="330">
        <v>0</v>
      </c>
      <c r="B44" s="326" t="s">
        <v>87</v>
      </c>
      <c r="C44" s="301"/>
      <c r="D44" s="328" t="s">
        <v>1001</v>
      </c>
      <c r="E44" s="522">
        <v>0</v>
      </c>
      <c r="F44" s="303">
        <f t="shared" si="2"/>
        <v>0</v>
      </c>
    </row>
    <row r="45" spans="1:6" ht="15" x14ac:dyDescent="0.25">
      <c r="A45" s="330">
        <v>0</v>
      </c>
      <c r="B45" s="326" t="s">
        <v>87</v>
      </c>
      <c r="C45" s="301"/>
      <c r="D45" s="328" t="s">
        <v>1002</v>
      </c>
      <c r="E45" s="522">
        <v>0</v>
      </c>
      <c r="F45" s="303">
        <f t="shared" si="2"/>
        <v>0</v>
      </c>
    </row>
    <row r="46" spans="1:6" ht="15" x14ac:dyDescent="0.25">
      <c r="A46" s="330">
        <v>0.2</v>
      </c>
      <c r="B46" s="326" t="s">
        <v>87</v>
      </c>
      <c r="C46" s="301"/>
      <c r="D46" s="328" t="s">
        <v>1003</v>
      </c>
      <c r="E46" s="522">
        <v>0</v>
      </c>
      <c r="F46" s="303">
        <f t="shared" si="2"/>
        <v>0</v>
      </c>
    </row>
    <row r="47" spans="1:6" ht="15" x14ac:dyDescent="0.2">
      <c r="A47" s="333">
        <v>0</v>
      </c>
      <c r="B47" s="326" t="s">
        <v>87</v>
      </c>
      <c r="C47" s="301"/>
      <c r="D47" s="310" t="s">
        <v>1004</v>
      </c>
      <c r="E47" s="522">
        <v>0</v>
      </c>
      <c r="F47" s="303">
        <f t="shared" si="2"/>
        <v>0</v>
      </c>
    </row>
    <row r="48" spans="1:6" x14ac:dyDescent="0.2">
      <c r="A48" s="304"/>
      <c r="B48" s="305"/>
      <c r="C48" s="304"/>
      <c r="D48" s="306" t="s">
        <v>585</v>
      </c>
      <c r="E48" s="307"/>
      <c r="F48" s="308">
        <f>SUM(F36:F47)</f>
        <v>0</v>
      </c>
    </row>
    <row r="49" spans="1:6" x14ac:dyDescent="0.2">
      <c r="B49" s="294"/>
      <c r="D49" s="297"/>
      <c r="E49" s="295"/>
      <c r="F49" s="309"/>
    </row>
    <row r="50" spans="1:6" x14ac:dyDescent="0.2">
      <c r="B50" s="294"/>
      <c r="D50" s="324" t="s">
        <v>632</v>
      </c>
      <c r="E50" s="295"/>
      <c r="F50" s="309"/>
    </row>
    <row r="51" spans="1:6" x14ac:dyDescent="0.2">
      <c r="A51" s="291">
        <v>0.2</v>
      </c>
      <c r="B51" s="294" t="s">
        <v>87</v>
      </c>
      <c r="D51" s="334" t="s">
        <v>1005</v>
      </c>
      <c r="E51" s="522">
        <v>0</v>
      </c>
      <c r="F51" s="303">
        <f t="shared" ref="F51:F53" si="3">E51*A51</f>
        <v>0</v>
      </c>
    </row>
    <row r="52" spans="1:6" x14ac:dyDescent="0.2">
      <c r="A52" s="291">
        <v>0.2</v>
      </c>
      <c r="B52" s="294" t="s">
        <v>87</v>
      </c>
      <c r="D52" s="334" t="s">
        <v>861</v>
      </c>
      <c r="E52" s="522">
        <v>0</v>
      </c>
      <c r="F52" s="303">
        <f t="shared" si="3"/>
        <v>0</v>
      </c>
    </row>
    <row r="53" spans="1:6" ht="15" x14ac:dyDescent="0.25">
      <c r="A53" s="291">
        <v>2</v>
      </c>
      <c r="B53" s="326" t="s">
        <v>87</v>
      </c>
      <c r="C53" s="301"/>
      <c r="D53" s="328" t="s">
        <v>1006</v>
      </c>
      <c r="E53" s="524">
        <v>0</v>
      </c>
      <c r="F53" s="303">
        <f t="shared" si="3"/>
        <v>0</v>
      </c>
    </row>
    <row r="54" spans="1:6" x14ac:dyDescent="0.2">
      <c r="A54" s="304"/>
      <c r="B54" s="305"/>
      <c r="C54" s="304"/>
      <c r="D54" s="306" t="s">
        <v>585</v>
      </c>
      <c r="E54" s="307"/>
      <c r="F54" s="308">
        <f>SUM(F51:F53)</f>
        <v>0</v>
      </c>
    </row>
    <row r="55" spans="1:6" hidden="1" x14ac:dyDescent="0.2">
      <c r="B55" s="294"/>
      <c r="D55" s="297"/>
      <c r="E55" s="295"/>
      <c r="F55" s="309"/>
    </row>
    <row r="56" spans="1:6" ht="14.25" hidden="1" thickTop="1" thickBot="1" x14ac:dyDescent="0.25">
      <c r="A56" s="280"/>
      <c r="B56" s="280"/>
      <c r="C56" s="280"/>
      <c r="D56" s="316" t="s">
        <v>953</v>
      </c>
      <c r="E56" s="335"/>
      <c r="F56" s="317"/>
    </row>
    <row r="57" spans="1:6" hidden="1" x14ac:dyDescent="0.2">
      <c r="A57" s="280"/>
      <c r="B57" s="280"/>
      <c r="C57" s="280"/>
      <c r="D57" s="318"/>
      <c r="E57" s="335"/>
      <c r="F57" s="317"/>
    </row>
    <row r="58" spans="1:6" x14ac:dyDescent="0.2">
      <c r="A58" s="280"/>
      <c r="B58" s="280"/>
      <c r="C58" s="280"/>
      <c r="D58" s="318"/>
      <c r="E58" s="335"/>
      <c r="F58" s="317"/>
    </row>
    <row r="59" spans="1:6" ht="15" x14ac:dyDescent="0.25">
      <c r="D59" s="336" t="str">
        <f>D9</f>
        <v>Hardware</v>
      </c>
      <c r="F59" s="319">
        <f>F22</f>
        <v>0</v>
      </c>
    </row>
    <row r="60" spans="1:6" ht="15" x14ac:dyDescent="0.25">
      <c r="A60" s="280"/>
      <c r="B60" s="280"/>
      <c r="C60" s="280"/>
      <c r="D60" s="336" t="s">
        <v>990</v>
      </c>
      <c r="E60" s="335"/>
      <c r="F60" s="317">
        <f>F32</f>
        <v>0</v>
      </c>
    </row>
    <row r="61" spans="1:6" ht="15" x14ac:dyDescent="0.25">
      <c r="A61" s="280"/>
      <c r="B61" s="280"/>
      <c r="C61" s="280"/>
      <c r="D61" s="336" t="s">
        <v>390</v>
      </c>
      <c r="E61" s="335"/>
      <c r="F61" s="317">
        <f>F48</f>
        <v>0</v>
      </c>
    </row>
    <row r="62" spans="1:6" ht="15.75" thickBot="1" x14ac:dyDescent="0.3">
      <c r="A62" s="280"/>
      <c r="B62" s="280"/>
      <c r="C62" s="280"/>
      <c r="D62" s="336" t="s">
        <v>632</v>
      </c>
      <c r="E62" s="335"/>
      <c r="F62" s="317">
        <f>F54</f>
        <v>0</v>
      </c>
    </row>
    <row r="63" spans="1:6" ht="13.5" thickBot="1" x14ac:dyDescent="0.25">
      <c r="A63" s="280"/>
      <c r="B63" s="280"/>
      <c r="C63" s="280"/>
      <c r="D63" s="337" t="s">
        <v>742</v>
      </c>
      <c r="E63" s="338"/>
      <c r="F63" s="339">
        <f>SUM(F59:F62)</f>
        <v>0</v>
      </c>
    </row>
    <row r="64" spans="1:6" x14ac:dyDescent="0.2">
      <c r="F64" s="319"/>
    </row>
    <row r="70" spans="3:3" ht="15" x14ac:dyDescent="0.25">
      <c r="C70" s="1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A6F7-5EC2-4B10-B11C-AF9F0266C9E3}">
  <sheetPr>
    <tabColor theme="9" tint="0.79998168889431442"/>
  </sheetPr>
  <dimension ref="A1:H82"/>
  <sheetViews>
    <sheetView zoomScale="90" zoomScaleNormal="90" workbookViewId="0">
      <selection activeCell="M25" sqref="M25"/>
    </sheetView>
  </sheetViews>
  <sheetFormatPr defaultColWidth="9.140625" defaultRowHeight="12.75" x14ac:dyDescent="0.2"/>
  <cols>
    <col min="1" max="1" width="6.5703125" style="291" customWidth="1"/>
    <col min="2" max="2" width="4.28515625" style="291" customWidth="1"/>
    <col min="3" max="3" width="15.5703125" style="291" customWidth="1"/>
    <col min="4" max="4" width="76.5703125" style="291" customWidth="1"/>
    <col min="5" max="5" width="13.7109375" style="292" customWidth="1"/>
    <col min="6" max="6" width="14" style="293" customWidth="1"/>
    <col min="7" max="16384" width="9.140625" style="291"/>
  </cols>
  <sheetData>
    <row r="1" spans="1:6" s="280" customFormat="1" ht="18.75" customHeight="1" x14ac:dyDescent="0.25">
      <c r="A1" s="279"/>
      <c r="D1" s="320" t="s">
        <v>1014</v>
      </c>
      <c r="E1" s="650" t="s">
        <v>1053</v>
      </c>
      <c r="F1" s="281"/>
    </row>
    <row r="2" spans="1:6" s="280" customFormat="1" ht="18.75" customHeight="1" x14ac:dyDescent="0.25">
      <c r="A2" s="279"/>
      <c r="D2" s="282" t="s">
        <v>962</v>
      </c>
      <c r="E2" s="321"/>
      <c r="F2" s="283"/>
    </row>
    <row r="3" spans="1:6" s="280" customFormat="1" ht="18.75" customHeight="1" thickBot="1" x14ac:dyDescent="0.3">
      <c r="A3" s="284"/>
      <c r="B3" s="322"/>
      <c r="C3" s="322"/>
      <c r="D3" s="282" t="s">
        <v>963</v>
      </c>
      <c r="E3" s="285"/>
      <c r="F3" s="286"/>
    </row>
    <row r="4" spans="1:6" s="280" customFormat="1" ht="29.25" customHeight="1" thickBot="1" x14ac:dyDescent="0.3">
      <c r="A4" s="287" t="s">
        <v>862</v>
      </c>
      <c r="B4" s="288" t="s">
        <v>863</v>
      </c>
      <c r="C4" s="288" t="s">
        <v>57</v>
      </c>
      <c r="D4" s="288" t="s">
        <v>1</v>
      </c>
      <c r="E4" s="289" t="s">
        <v>964</v>
      </c>
      <c r="F4" s="290" t="s">
        <v>965</v>
      </c>
    </row>
    <row r="6" spans="1:6" ht="2.25" customHeight="1" thickBot="1" x14ac:dyDescent="0.25"/>
    <row r="7" spans="1:6" ht="16.5" thickTop="1" thickBot="1" x14ac:dyDescent="0.25">
      <c r="B7" s="294"/>
      <c r="D7" s="323" t="s">
        <v>966</v>
      </c>
      <c r="E7" s="295"/>
      <c r="F7" s="296"/>
    </row>
    <row r="8" spans="1:6" ht="13.5" thickTop="1" x14ac:dyDescent="0.2">
      <c r="B8" s="294"/>
      <c r="D8" s="297"/>
      <c r="E8" s="295"/>
      <c r="F8" s="296"/>
    </row>
    <row r="9" spans="1:6" x14ac:dyDescent="0.2">
      <c r="B9" s="294"/>
      <c r="D9" s="324" t="s">
        <v>967</v>
      </c>
      <c r="E9" s="298"/>
      <c r="F9" s="299"/>
    </row>
    <row r="10" spans="1:6" ht="15" x14ac:dyDescent="0.2">
      <c r="A10" s="325">
        <v>1</v>
      </c>
      <c r="B10" s="300" t="s">
        <v>93</v>
      </c>
      <c r="C10" s="301" t="s">
        <v>968</v>
      </c>
      <c r="D10" s="302" t="s">
        <v>969</v>
      </c>
      <c r="E10" s="522">
        <v>0</v>
      </c>
      <c r="F10" s="303">
        <f>E10*A10</f>
        <v>0</v>
      </c>
    </row>
    <row r="11" spans="1:6" ht="15" x14ac:dyDescent="0.2">
      <c r="A11" s="325">
        <v>3</v>
      </c>
      <c r="B11" s="300" t="s">
        <v>93</v>
      </c>
      <c r="C11" s="301" t="s">
        <v>970</v>
      </c>
      <c r="D11" s="302" t="s">
        <v>971</v>
      </c>
      <c r="E11" s="522">
        <v>0</v>
      </c>
      <c r="F11" s="303">
        <f t="shared" ref="F11:F21" si="0">E11*A11</f>
        <v>0</v>
      </c>
    </row>
    <row r="12" spans="1:6" ht="15" x14ac:dyDescent="0.2">
      <c r="A12" s="325">
        <v>2</v>
      </c>
      <c r="B12" s="300" t="s">
        <v>93</v>
      </c>
      <c r="C12" s="301" t="s">
        <v>972</v>
      </c>
      <c r="D12" s="302" t="s">
        <v>973</v>
      </c>
      <c r="E12" s="522">
        <v>0</v>
      </c>
      <c r="F12" s="303">
        <f t="shared" si="0"/>
        <v>0</v>
      </c>
    </row>
    <row r="13" spans="1:6" ht="15" x14ac:dyDescent="0.2">
      <c r="A13" s="325">
        <v>1</v>
      </c>
      <c r="B13" s="326" t="s">
        <v>93</v>
      </c>
      <c r="C13" s="301" t="s">
        <v>974</v>
      </c>
      <c r="D13" s="302" t="s">
        <v>975</v>
      </c>
      <c r="E13" s="522">
        <v>0</v>
      </c>
      <c r="F13" s="303">
        <f t="shared" si="0"/>
        <v>0</v>
      </c>
    </row>
    <row r="14" spans="1:6" ht="15" x14ac:dyDescent="0.2">
      <c r="A14" s="325">
        <v>1</v>
      </c>
      <c r="B14" s="326" t="s">
        <v>93</v>
      </c>
      <c r="C14" s="301" t="s">
        <v>976</v>
      </c>
      <c r="D14" s="302" t="s">
        <v>977</v>
      </c>
      <c r="E14" s="522">
        <v>0</v>
      </c>
      <c r="F14" s="303">
        <f t="shared" si="0"/>
        <v>0</v>
      </c>
    </row>
    <row r="15" spans="1:6" ht="15" x14ac:dyDescent="0.2">
      <c r="A15" s="325">
        <v>1</v>
      </c>
      <c r="B15" s="326" t="s">
        <v>93</v>
      </c>
      <c r="C15" s="301" t="s">
        <v>978</v>
      </c>
      <c r="D15" s="302" t="s">
        <v>979</v>
      </c>
      <c r="E15" s="522">
        <v>0</v>
      </c>
      <c r="F15" s="303">
        <f t="shared" si="0"/>
        <v>0</v>
      </c>
    </row>
    <row r="16" spans="1:6" ht="15" x14ac:dyDescent="0.25">
      <c r="A16" s="325">
        <v>1</v>
      </c>
      <c r="B16" s="326" t="s">
        <v>93</v>
      </c>
      <c r="C16" s="327" t="s">
        <v>980</v>
      </c>
      <c r="D16" s="302" t="s">
        <v>981</v>
      </c>
      <c r="E16" s="522">
        <v>0</v>
      </c>
      <c r="F16" s="303">
        <f t="shared" si="0"/>
        <v>0</v>
      </c>
    </row>
    <row r="17" spans="1:6" ht="15" x14ac:dyDescent="0.25">
      <c r="A17" s="325">
        <v>2</v>
      </c>
      <c r="B17" s="326" t="s">
        <v>93</v>
      </c>
      <c r="C17" s="301" t="s">
        <v>982</v>
      </c>
      <c r="D17" s="328" t="s">
        <v>983</v>
      </c>
      <c r="E17" s="522">
        <v>0</v>
      </c>
      <c r="F17" s="303">
        <f t="shared" si="0"/>
        <v>0</v>
      </c>
    </row>
    <row r="18" spans="1:6" ht="15" x14ac:dyDescent="0.25">
      <c r="A18" s="325">
        <v>1</v>
      </c>
      <c r="B18" s="326" t="s">
        <v>93</v>
      </c>
      <c r="C18" s="301"/>
      <c r="D18" s="328" t="s">
        <v>984</v>
      </c>
      <c r="E18" s="522">
        <v>0</v>
      </c>
      <c r="F18" s="303">
        <f t="shared" si="0"/>
        <v>0</v>
      </c>
    </row>
    <row r="19" spans="1:6" ht="15" x14ac:dyDescent="0.25">
      <c r="A19" s="325">
        <v>1</v>
      </c>
      <c r="B19" s="326" t="s">
        <v>93</v>
      </c>
      <c r="C19" s="301" t="s">
        <v>985</v>
      </c>
      <c r="D19" s="328" t="s">
        <v>986</v>
      </c>
      <c r="E19" s="522">
        <v>0</v>
      </c>
      <c r="F19" s="303">
        <f t="shared" si="0"/>
        <v>0</v>
      </c>
    </row>
    <row r="20" spans="1:6" ht="15" x14ac:dyDescent="0.25">
      <c r="A20" s="325">
        <v>40</v>
      </c>
      <c r="B20" s="326" t="s">
        <v>119</v>
      </c>
      <c r="C20" s="301" t="s">
        <v>987</v>
      </c>
      <c r="D20" s="328" t="s">
        <v>988</v>
      </c>
      <c r="E20" s="522">
        <v>0</v>
      </c>
      <c r="F20" s="303">
        <f t="shared" si="0"/>
        <v>0</v>
      </c>
    </row>
    <row r="21" spans="1:6" ht="15" x14ac:dyDescent="0.25">
      <c r="A21" s="325">
        <v>1</v>
      </c>
      <c r="B21" s="326" t="s">
        <v>87</v>
      </c>
      <c r="C21" s="301"/>
      <c r="D21" s="328" t="s">
        <v>989</v>
      </c>
      <c r="E21" s="522">
        <v>0</v>
      </c>
      <c r="F21" s="303">
        <f t="shared" si="0"/>
        <v>0</v>
      </c>
    </row>
    <row r="22" spans="1:6" x14ac:dyDescent="0.2">
      <c r="A22" s="304"/>
      <c r="B22" s="305"/>
      <c r="C22" s="304"/>
      <c r="D22" s="306" t="s">
        <v>585</v>
      </c>
      <c r="E22" s="307"/>
      <c r="F22" s="308">
        <f>SUM(F10:F21)</f>
        <v>0</v>
      </c>
    </row>
    <row r="23" spans="1:6" x14ac:dyDescent="0.2">
      <c r="B23" s="294"/>
      <c r="D23" s="297"/>
      <c r="E23" s="295"/>
      <c r="F23" s="309"/>
    </row>
    <row r="24" spans="1:6" x14ac:dyDescent="0.2">
      <c r="B24" s="294"/>
      <c r="D24" s="324" t="s">
        <v>990</v>
      </c>
      <c r="E24" s="298"/>
      <c r="F24" s="299"/>
    </row>
    <row r="25" spans="1:6" ht="15" x14ac:dyDescent="0.2">
      <c r="A25" s="325">
        <v>1</v>
      </c>
      <c r="B25" s="326" t="s">
        <v>87</v>
      </c>
      <c r="C25" s="301"/>
      <c r="D25" s="310" t="s">
        <v>991</v>
      </c>
      <c r="E25" s="522">
        <v>0</v>
      </c>
      <c r="F25" s="303">
        <f t="shared" ref="F25:F31" si="1">E25*A25</f>
        <v>0</v>
      </c>
    </row>
    <row r="26" spans="1:6" ht="15" x14ac:dyDescent="0.2">
      <c r="A26" s="325">
        <v>0.5</v>
      </c>
      <c r="B26" s="326" t="s">
        <v>87</v>
      </c>
      <c r="C26" s="301"/>
      <c r="D26" s="310" t="s">
        <v>992</v>
      </c>
      <c r="E26" s="522">
        <v>0</v>
      </c>
      <c r="F26" s="303">
        <f t="shared" si="1"/>
        <v>0</v>
      </c>
    </row>
    <row r="27" spans="1:6" ht="25.5" x14ac:dyDescent="0.2">
      <c r="A27" s="325">
        <v>0.5</v>
      </c>
      <c r="B27" s="326" t="s">
        <v>87</v>
      </c>
      <c r="C27" s="301"/>
      <c r="D27" s="310" t="s">
        <v>993</v>
      </c>
      <c r="E27" s="522">
        <v>0</v>
      </c>
      <c r="F27" s="303">
        <f t="shared" si="1"/>
        <v>0</v>
      </c>
    </row>
    <row r="28" spans="1:6" ht="15" x14ac:dyDescent="0.2">
      <c r="A28" s="325">
        <v>0.5</v>
      </c>
      <c r="B28" s="326" t="s">
        <v>87</v>
      </c>
      <c r="C28" s="301"/>
      <c r="D28" s="310" t="s">
        <v>994</v>
      </c>
      <c r="E28" s="522">
        <v>0</v>
      </c>
      <c r="F28" s="303">
        <f t="shared" si="1"/>
        <v>0</v>
      </c>
    </row>
    <row r="29" spans="1:6" ht="15" x14ac:dyDescent="0.2">
      <c r="A29" s="325">
        <v>0.5</v>
      </c>
      <c r="B29" s="326" t="s">
        <v>87</v>
      </c>
      <c r="C29" s="301"/>
      <c r="D29" s="310" t="s">
        <v>995</v>
      </c>
      <c r="E29" s="522">
        <v>0</v>
      </c>
      <c r="F29" s="303">
        <f t="shared" si="1"/>
        <v>0</v>
      </c>
    </row>
    <row r="30" spans="1:6" ht="15" x14ac:dyDescent="0.2">
      <c r="A30" s="325">
        <v>0.5</v>
      </c>
      <c r="B30" s="326" t="s">
        <v>87</v>
      </c>
      <c r="C30" s="301"/>
      <c r="D30" s="310" t="s">
        <v>996</v>
      </c>
      <c r="E30" s="522">
        <v>0</v>
      </c>
      <c r="F30" s="303">
        <f t="shared" si="1"/>
        <v>0</v>
      </c>
    </row>
    <row r="31" spans="1:6" ht="15" x14ac:dyDescent="0.2">
      <c r="A31" s="311">
        <v>1</v>
      </c>
      <c r="B31" s="329" t="s">
        <v>87</v>
      </c>
      <c r="C31" s="312"/>
      <c r="D31" s="310" t="s">
        <v>997</v>
      </c>
      <c r="E31" s="523">
        <v>0</v>
      </c>
      <c r="F31" s="313">
        <f t="shared" si="1"/>
        <v>0</v>
      </c>
    </row>
    <row r="32" spans="1:6" s="314" customFormat="1" x14ac:dyDescent="0.2">
      <c r="A32" s="291"/>
      <c r="B32" s="294"/>
      <c r="C32" s="291"/>
      <c r="D32" s="306" t="s">
        <v>585</v>
      </c>
      <c r="E32" s="295"/>
      <c r="F32" s="309">
        <f>SUM(F25:F31)</f>
        <v>0</v>
      </c>
    </row>
    <row r="33" spans="1:6" x14ac:dyDescent="0.2">
      <c r="B33" s="294"/>
      <c r="D33" s="297"/>
      <c r="E33" s="295"/>
      <c r="F33" s="309"/>
    </row>
    <row r="34" spans="1:6" x14ac:dyDescent="0.2">
      <c r="B34" s="294"/>
      <c r="D34" s="297"/>
      <c r="E34" s="295"/>
      <c r="F34" s="309"/>
    </row>
    <row r="35" spans="1:6" x14ac:dyDescent="0.2">
      <c r="B35" s="294"/>
      <c r="D35" s="324" t="s">
        <v>390</v>
      </c>
      <c r="E35" s="298"/>
      <c r="F35" s="299"/>
    </row>
    <row r="36" spans="1:6" ht="15" x14ac:dyDescent="0.25">
      <c r="A36" s="330">
        <v>1</v>
      </c>
      <c r="B36" s="331" t="s">
        <v>87</v>
      </c>
      <c r="C36" s="315"/>
      <c r="D36" s="332" t="s">
        <v>968</v>
      </c>
      <c r="E36" s="522">
        <v>0</v>
      </c>
      <c r="F36" s="303">
        <f t="shared" ref="F36:F47" si="2">E36*A36</f>
        <v>0</v>
      </c>
    </row>
    <row r="37" spans="1:6" ht="15" x14ac:dyDescent="0.25">
      <c r="A37" s="330">
        <v>3</v>
      </c>
      <c r="B37" s="326" t="s">
        <v>87</v>
      </c>
      <c r="C37" s="301"/>
      <c r="D37" s="328" t="s">
        <v>970</v>
      </c>
      <c r="E37" s="522">
        <v>0</v>
      </c>
      <c r="F37" s="303">
        <f t="shared" si="2"/>
        <v>0</v>
      </c>
    </row>
    <row r="38" spans="1:6" ht="15" x14ac:dyDescent="0.25">
      <c r="A38" s="330">
        <v>2</v>
      </c>
      <c r="B38" s="326" t="s">
        <v>87</v>
      </c>
      <c r="C38" s="301"/>
      <c r="D38" s="328" t="s">
        <v>972</v>
      </c>
      <c r="E38" s="522">
        <v>0</v>
      </c>
      <c r="F38" s="303">
        <f t="shared" si="2"/>
        <v>0</v>
      </c>
    </row>
    <row r="39" spans="1:6" ht="13.15" customHeight="1" x14ac:dyDescent="0.25">
      <c r="A39" s="330">
        <v>1</v>
      </c>
      <c r="B39" s="326" t="s">
        <v>87</v>
      </c>
      <c r="C39" s="301"/>
      <c r="D39" s="328" t="s">
        <v>974</v>
      </c>
      <c r="E39" s="522">
        <v>0</v>
      </c>
      <c r="F39" s="303">
        <f t="shared" si="2"/>
        <v>0</v>
      </c>
    </row>
    <row r="40" spans="1:6" ht="15" x14ac:dyDescent="0.25">
      <c r="A40" s="330">
        <v>1</v>
      </c>
      <c r="B40" s="326" t="s">
        <v>87</v>
      </c>
      <c r="C40" s="301"/>
      <c r="D40" s="328" t="s">
        <v>976</v>
      </c>
      <c r="E40" s="522">
        <v>0</v>
      </c>
      <c r="F40" s="303">
        <f t="shared" si="2"/>
        <v>0</v>
      </c>
    </row>
    <row r="41" spans="1:6" ht="15" x14ac:dyDescent="0.25">
      <c r="A41" s="330">
        <v>1</v>
      </c>
      <c r="B41" s="326" t="s">
        <v>87</v>
      </c>
      <c r="C41" s="301"/>
      <c r="D41" s="328" t="s">
        <v>998</v>
      </c>
      <c r="E41" s="522">
        <v>0</v>
      </c>
      <c r="F41" s="303">
        <f t="shared" si="2"/>
        <v>0</v>
      </c>
    </row>
    <row r="42" spans="1:6" ht="15" x14ac:dyDescent="0.25">
      <c r="A42" s="330">
        <v>1</v>
      </c>
      <c r="B42" s="326" t="s">
        <v>87</v>
      </c>
      <c r="C42" s="301"/>
      <c r="D42" s="328" t="s">
        <v>999</v>
      </c>
      <c r="E42" s="522">
        <v>0</v>
      </c>
      <c r="F42" s="303">
        <f t="shared" si="2"/>
        <v>0</v>
      </c>
    </row>
    <row r="43" spans="1:6" ht="15" x14ac:dyDescent="0.25">
      <c r="A43" s="330">
        <v>2</v>
      </c>
      <c r="B43" s="326" t="s">
        <v>87</v>
      </c>
      <c r="C43" s="301"/>
      <c r="D43" s="328" t="s">
        <v>1000</v>
      </c>
      <c r="E43" s="522">
        <v>0</v>
      </c>
      <c r="F43" s="303">
        <f t="shared" si="2"/>
        <v>0</v>
      </c>
    </row>
    <row r="44" spans="1:6" ht="15" x14ac:dyDescent="0.25">
      <c r="A44" s="330">
        <v>1</v>
      </c>
      <c r="B44" s="326" t="s">
        <v>87</v>
      </c>
      <c r="C44" s="301"/>
      <c r="D44" s="328" t="s">
        <v>1001</v>
      </c>
      <c r="E44" s="522">
        <v>0</v>
      </c>
      <c r="F44" s="303">
        <f t="shared" si="2"/>
        <v>0</v>
      </c>
    </row>
    <row r="45" spans="1:6" ht="15" x14ac:dyDescent="0.25">
      <c r="A45" s="330">
        <v>1</v>
      </c>
      <c r="B45" s="326" t="s">
        <v>87</v>
      </c>
      <c r="C45" s="301"/>
      <c r="D45" s="328" t="s">
        <v>1002</v>
      </c>
      <c r="E45" s="522">
        <v>0</v>
      </c>
      <c r="F45" s="303">
        <f t="shared" si="2"/>
        <v>0</v>
      </c>
    </row>
    <row r="46" spans="1:6" ht="15" x14ac:dyDescent="0.25">
      <c r="A46" s="330">
        <v>0.8</v>
      </c>
      <c r="B46" s="326" t="s">
        <v>87</v>
      </c>
      <c r="C46" s="301"/>
      <c r="D46" s="328" t="s">
        <v>1003</v>
      </c>
      <c r="E46" s="522">
        <v>0</v>
      </c>
      <c r="F46" s="303">
        <f t="shared" si="2"/>
        <v>0</v>
      </c>
    </row>
    <row r="47" spans="1:6" ht="15" x14ac:dyDescent="0.2">
      <c r="A47" s="333">
        <v>1</v>
      </c>
      <c r="B47" s="326" t="s">
        <v>87</v>
      </c>
      <c r="C47" s="301"/>
      <c r="D47" s="310" t="s">
        <v>1004</v>
      </c>
      <c r="E47" s="522">
        <v>0</v>
      </c>
      <c r="F47" s="303">
        <f t="shared" si="2"/>
        <v>0</v>
      </c>
    </row>
    <row r="48" spans="1:6" x14ac:dyDescent="0.2">
      <c r="A48" s="304"/>
      <c r="B48" s="305"/>
      <c r="C48" s="304"/>
      <c r="D48" s="306" t="s">
        <v>585</v>
      </c>
      <c r="E48" s="307"/>
      <c r="F48" s="308">
        <f>SUM(F36:F47)</f>
        <v>0</v>
      </c>
    </row>
    <row r="49" spans="1:6" x14ac:dyDescent="0.2">
      <c r="B49" s="294"/>
      <c r="D49" s="297"/>
      <c r="E49" s="295"/>
      <c r="F49" s="309"/>
    </row>
    <row r="50" spans="1:6" x14ac:dyDescent="0.2">
      <c r="B50" s="294"/>
      <c r="D50" s="324" t="s">
        <v>632</v>
      </c>
      <c r="E50" s="295"/>
      <c r="F50" s="309"/>
    </row>
    <row r="51" spans="1:6" x14ac:dyDescent="0.2">
      <c r="A51" s="291">
        <v>0.8</v>
      </c>
      <c r="B51" s="294" t="s">
        <v>87</v>
      </c>
      <c r="D51" s="334" t="s">
        <v>1005</v>
      </c>
      <c r="E51" s="522">
        <v>0</v>
      </c>
      <c r="F51" s="303">
        <f t="shared" ref="F51:F53" si="3">E51*A51</f>
        <v>0</v>
      </c>
    </row>
    <row r="52" spans="1:6" x14ac:dyDescent="0.2">
      <c r="A52" s="291">
        <v>0.8</v>
      </c>
      <c r="B52" s="294" t="s">
        <v>87</v>
      </c>
      <c r="D52" s="334" t="s">
        <v>861</v>
      </c>
      <c r="E52" s="522">
        <v>0</v>
      </c>
      <c r="F52" s="303">
        <f t="shared" si="3"/>
        <v>0</v>
      </c>
    </row>
    <row r="53" spans="1:6" ht="15" x14ac:dyDescent="0.25">
      <c r="A53" s="291">
        <v>2</v>
      </c>
      <c r="B53" s="326" t="s">
        <v>87</v>
      </c>
      <c r="C53" s="301"/>
      <c r="D53" s="328" t="s">
        <v>1006</v>
      </c>
      <c r="E53" s="524">
        <v>0</v>
      </c>
      <c r="F53" s="303">
        <f t="shared" si="3"/>
        <v>0</v>
      </c>
    </row>
    <row r="54" spans="1:6" x14ac:dyDescent="0.2">
      <c r="A54" s="304"/>
      <c r="B54" s="305"/>
      <c r="C54" s="304"/>
      <c r="D54" s="306" t="s">
        <v>585</v>
      </c>
      <c r="E54" s="307"/>
      <c r="F54" s="308">
        <f>SUM(F51:F53)</f>
        <v>0</v>
      </c>
    </row>
    <row r="55" spans="1:6" hidden="1" x14ac:dyDescent="0.2">
      <c r="B55" s="294"/>
      <c r="D55" s="297"/>
      <c r="E55" s="295"/>
      <c r="F55" s="309"/>
    </row>
    <row r="56" spans="1:6" ht="14.25" hidden="1" thickTop="1" thickBot="1" x14ac:dyDescent="0.25">
      <c r="A56" s="280"/>
      <c r="B56" s="280"/>
      <c r="C56" s="280"/>
      <c r="D56" s="316" t="s">
        <v>953</v>
      </c>
      <c r="E56" s="335"/>
      <c r="F56" s="317"/>
    </row>
    <row r="57" spans="1:6" hidden="1" x14ac:dyDescent="0.2">
      <c r="A57" s="280"/>
      <c r="B57" s="280"/>
      <c r="C57" s="280"/>
      <c r="D57" s="318"/>
      <c r="E57" s="335"/>
      <c r="F57" s="317"/>
    </row>
    <row r="58" spans="1:6" x14ac:dyDescent="0.2">
      <c r="A58" s="280"/>
      <c r="B58" s="280"/>
      <c r="C58" s="280"/>
      <c r="D58" s="318"/>
      <c r="E58" s="335"/>
      <c r="F58" s="317"/>
    </row>
    <row r="59" spans="1:6" ht="15" x14ac:dyDescent="0.25">
      <c r="D59" s="336" t="str">
        <f>D9</f>
        <v>Hardware</v>
      </c>
      <c r="F59" s="319">
        <f>F22</f>
        <v>0</v>
      </c>
    </row>
    <row r="60" spans="1:6" ht="15" x14ac:dyDescent="0.25">
      <c r="A60" s="280"/>
      <c r="B60" s="280"/>
      <c r="C60" s="280"/>
      <c r="D60" s="336" t="s">
        <v>990</v>
      </c>
      <c r="E60" s="335"/>
      <c r="F60" s="317">
        <f>F32</f>
        <v>0</v>
      </c>
    </row>
    <row r="61" spans="1:6" ht="15" x14ac:dyDescent="0.25">
      <c r="A61" s="280"/>
      <c r="B61" s="280"/>
      <c r="C61" s="280"/>
      <c r="D61" s="336" t="s">
        <v>390</v>
      </c>
      <c r="E61" s="335"/>
      <c r="F61" s="317">
        <f>F48</f>
        <v>0</v>
      </c>
    </row>
    <row r="62" spans="1:6" ht="15.75" thickBot="1" x14ac:dyDescent="0.3">
      <c r="A62" s="280"/>
      <c r="B62" s="280"/>
      <c r="C62" s="280"/>
      <c r="D62" s="336" t="s">
        <v>632</v>
      </c>
      <c r="E62" s="335"/>
      <c r="F62" s="317">
        <f>F54</f>
        <v>0</v>
      </c>
    </row>
    <row r="63" spans="1:6" ht="13.5" thickBot="1" x14ac:dyDescent="0.25">
      <c r="A63" s="280"/>
      <c r="B63" s="280"/>
      <c r="C63" s="280"/>
      <c r="D63" s="337" t="s">
        <v>742</v>
      </c>
      <c r="E63" s="338"/>
      <c r="F63" s="668">
        <f>SUM(F59:F62)</f>
        <v>0</v>
      </c>
    </row>
    <row r="64" spans="1:6" x14ac:dyDescent="0.2">
      <c r="F64" s="319"/>
    </row>
    <row r="70" spans="3:3" ht="15" x14ac:dyDescent="0.25">
      <c r="C70" s="12"/>
    </row>
    <row r="82" spans="8:8" ht="15" x14ac:dyDescent="0.25">
      <c r="H82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BC7D-D96D-455A-811B-D9EC0B7A5F84}">
  <sheetPr>
    <tabColor theme="9" tint="0.79998168889431442"/>
    <pageSetUpPr fitToPage="1"/>
  </sheetPr>
  <dimension ref="A1:E71"/>
  <sheetViews>
    <sheetView zoomScale="90" zoomScaleNormal="90" workbookViewId="0">
      <pane ySplit="3" topLeftCell="A34" activePane="bottomLeft" state="frozen"/>
      <selection activeCell="I68" sqref="I68"/>
      <selection pane="bottomLeft" activeCell="A66" sqref="A66"/>
    </sheetView>
  </sheetViews>
  <sheetFormatPr defaultColWidth="9.140625" defaultRowHeight="12" x14ac:dyDescent="0.2"/>
  <cols>
    <col min="1" max="1" width="74.5703125" style="27" customWidth="1"/>
    <col min="2" max="2" width="4.140625" style="39" customWidth="1"/>
    <col min="3" max="3" width="8.85546875" style="39" customWidth="1"/>
    <col min="4" max="4" width="10.7109375" style="69" customWidth="1"/>
    <col min="5" max="5" width="13.28515625" style="69" customWidth="1"/>
    <col min="6" max="16384" width="9.140625" style="27"/>
  </cols>
  <sheetData>
    <row r="1" spans="1:5" s="21" customFormat="1" ht="12" customHeight="1" x14ac:dyDescent="0.2">
      <c r="A1" s="40" t="s">
        <v>1078</v>
      </c>
      <c r="B1" s="656" t="s">
        <v>1010</v>
      </c>
      <c r="C1" s="23"/>
      <c r="D1" s="24"/>
      <c r="E1" s="24"/>
    </row>
    <row r="2" spans="1:5" x14ac:dyDescent="0.2">
      <c r="A2" s="25" t="s">
        <v>223</v>
      </c>
      <c r="B2" s="25" t="s">
        <v>224</v>
      </c>
      <c r="C2" s="25" t="s">
        <v>225</v>
      </c>
      <c r="D2" s="26" t="s">
        <v>787</v>
      </c>
      <c r="E2" s="26" t="s">
        <v>788</v>
      </c>
    </row>
    <row r="3" spans="1:5" x14ac:dyDescent="0.2">
      <c r="A3" s="28"/>
      <c r="B3" s="29"/>
      <c r="C3" s="29" t="s">
        <v>741</v>
      </c>
      <c r="D3" s="30"/>
      <c r="E3" s="30"/>
    </row>
    <row r="4" spans="1:5" x14ac:dyDescent="0.2">
      <c r="A4" s="31" t="s">
        <v>497</v>
      </c>
      <c r="B4" s="32"/>
      <c r="C4" s="33"/>
      <c r="D4" s="34"/>
      <c r="E4" s="34"/>
    </row>
    <row r="5" spans="1:5" x14ac:dyDescent="0.2">
      <c r="A5" s="35" t="s">
        <v>789</v>
      </c>
      <c r="B5" s="32" t="s">
        <v>119</v>
      </c>
      <c r="C5" s="33">
        <v>5500</v>
      </c>
      <c r="D5" s="525">
        <v>0</v>
      </c>
      <c r="E5" s="34">
        <f t="shared" ref="E5:E58" si="0">C5*D5</f>
        <v>0</v>
      </c>
    </row>
    <row r="6" spans="1:5" x14ac:dyDescent="0.2">
      <c r="A6" s="35" t="s">
        <v>498</v>
      </c>
      <c r="B6" s="32" t="s">
        <v>119</v>
      </c>
      <c r="C6" s="33">
        <v>1000</v>
      </c>
      <c r="D6" s="525">
        <v>0</v>
      </c>
      <c r="E6" s="34">
        <f t="shared" si="0"/>
        <v>0</v>
      </c>
    </row>
    <row r="7" spans="1:5" ht="24" x14ac:dyDescent="0.2">
      <c r="A7" s="36" t="s">
        <v>790</v>
      </c>
      <c r="B7" s="32" t="s">
        <v>93</v>
      </c>
      <c r="C7" s="33">
        <v>13</v>
      </c>
      <c r="D7" s="525">
        <v>0</v>
      </c>
      <c r="E7" s="34">
        <f t="shared" si="0"/>
        <v>0</v>
      </c>
    </row>
    <row r="8" spans="1:5" x14ac:dyDescent="0.2">
      <c r="A8" s="36" t="s">
        <v>791</v>
      </c>
      <c r="B8" s="32" t="s">
        <v>93</v>
      </c>
      <c r="C8" s="33">
        <v>7</v>
      </c>
      <c r="D8" s="525">
        <v>0</v>
      </c>
      <c r="E8" s="34">
        <f t="shared" si="0"/>
        <v>0</v>
      </c>
    </row>
    <row r="9" spans="1:5" ht="24" x14ac:dyDescent="0.2">
      <c r="A9" s="37" t="s">
        <v>499</v>
      </c>
      <c r="B9" s="32" t="s">
        <v>93</v>
      </c>
      <c r="C9" s="33">
        <v>6</v>
      </c>
      <c r="D9" s="525">
        <v>0</v>
      </c>
      <c r="E9" s="34">
        <f t="shared" si="0"/>
        <v>0</v>
      </c>
    </row>
    <row r="10" spans="1:5" x14ac:dyDescent="0.2">
      <c r="A10" s="37" t="s">
        <v>792</v>
      </c>
      <c r="B10" s="32" t="s">
        <v>93</v>
      </c>
      <c r="C10" s="33">
        <v>2</v>
      </c>
      <c r="D10" s="525">
        <v>0</v>
      </c>
      <c r="E10" s="34">
        <f t="shared" si="0"/>
        <v>0</v>
      </c>
    </row>
    <row r="11" spans="1:5" x14ac:dyDescent="0.2">
      <c r="A11" s="38" t="s">
        <v>793</v>
      </c>
      <c r="B11" s="39" t="s">
        <v>93</v>
      </c>
      <c r="C11" s="33">
        <v>100</v>
      </c>
      <c r="D11" s="525">
        <v>0</v>
      </c>
      <c r="E11" s="34">
        <f t="shared" si="0"/>
        <v>0</v>
      </c>
    </row>
    <row r="12" spans="1:5" x14ac:dyDescent="0.2">
      <c r="A12" s="38" t="s">
        <v>794</v>
      </c>
      <c r="B12" s="39" t="s">
        <v>93</v>
      </c>
      <c r="C12" s="33">
        <v>100</v>
      </c>
      <c r="D12" s="525">
        <v>0</v>
      </c>
      <c r="E12" s="34">
        <f t="shared" si="0"/>
        <v>0</v>
      </c>
    </row>
    <row r="13" spans="1:5" x14ac:dyDescent="0.2">
      <c r="A13" s="27" t="s">
        <v>795</v>
      </c>
      <c r="B13" s="39" t="s">
        <v>93</v>
      </c>
      <c r="C13" s="33">
        <v>100</v>
      </c>
      <c r="D13" s="525">
        <v>0</v>
      </c>
      <c r="E13" s="34">
        <f t="shared" si="0"/>
        <v>0</v>
      </c>
    </row>
    <row r="14" spans="1:5" x14ac:dyDescent="0.2">
      <c r="A14" s="27" t="s">
        <v>796</v>
      </c>
      <c r="B14" s="39" t="s">
        <v>93</v>
      </c>
      <c r="C14" s="33">
        <v>27</v>
      </c>
      <c r="D14" s="525">
        <v>0</v>
      </c>
      <c r="E14" s="34">
        <f t="shared" si="0"/>
        <v>0</v>
      </c>
    </row>
    <row r="15" spans="1:5" x14ac:dyDescent="0.2">
      <c r="A15" s="27" t="s">
        <v>797</v>
      </c>
      <c r="B15" s="39" t="s">
        <v>93</v>
      </c>
      <c r="C15" s="33">
        <v>0</v>
      </c>
      <c r="D15" s="525">
        <v>0</v>
      </c>
      <c r="E15" s="34">
        <f t="shared" si="0"/>
        <v>0</v>
      </c>
    </row>
    <row r="16" spans="1:5" x14ac:dyDescent="0.2">
      <c r="A16" s="31" t="s">
        <v>300</v>
      </c>
      <c r="B16" s="32"/>
      <c r="C16" s="33"/>
      <c r="D16" s="34"/>
      <c r="E16" s="34"/>
    </row>
    <row r="17" spans="1:5" x14ac:dyDescent="0.2">
      <c r="A17" s="21" t="s">
        <v>302</v>
      </c>
      <c r="B17" s="22" t="s">
        <v>119</v>
      </c>
      <c r="C17" s="33">
        <v>260</v>
      </c>
      <c r="D17" s="525">
        <v>0</v>
      </c>
      <c r="E17" s="34">
        <f t="shared" si="0"/>
        <v>0</v>
      </c>
    </row>
    <row r="18" spans="1:5" x14ac:dyDescent="0.2">
      <c r="A18" s="21" t="s">
        <v>798</v>
      </c>
      <c r="B18" s="22" t="s">
        <v>93</v>
      </c>
      <c r="C18" s="33">
        <v>52</v>
      </c>
      <c r="D18" s="525">
        <v>0</v>
      </c>
      <c r="E18" s="34">
        <f t="shared" si="0"/>
        <v>0</v>
      </c>
    </row>
    <row r="19" spans="1:5" x14ac:dyDescent="0.2">
      <c r="A19" s="40" t="s">
        <v>336</v>
      </c>
      <c r="B19" s="22"/>
      <c r="C19" s="33"/>
      <c r="D19" s="34"/>
      <c r="E19" s="34">
        <f t="shared" si="0"/>
        <v>0</v>
      </c>
    </row>
    <row r="20" spans="1:5" x14ac:dyDescent="0.2">
      <c r="A20" s="21" t="s">
        <v>799</v>
      </c>
      <c r="B20" s="22" t="s">
        <v>93</v>
      </c>
      <c r="C20" s="33">
        <v>5</v>
      </c>
      <c r="D20" s="525">
        <v>0</v>
      </c>
      <c r="E20" s="34">
        <f>D20*C20</f>
        <v>0</v>
      </c>
    </row>
    <row r="21" spans="1:5" x14ac:dyDescent="0.2">
      <c r="A21" s="21" t="s">
        <v>531</v>
      </c>
      <c r="B21" s="22" t="s">
        <v>93</v>
      </c>
      <c r="C21" s="33">
        <v>1</v>
      </c>
      <c r="D21" s="525">
        <v>0</v>
      </c>
      <c r="E21" s="34">
        <f t="shared" ref="E21:E25" si="1">D21*C21</f>
        <v>0</v>
      </c>
    </row>
    <row r="22" spans="1:5" x14ac:dyDescent="0.2">
      <c r="A22" s="21" t="s">
        <v>532</v>
      </c>
      <c r="B22" s="22" t="s">
        <v>93</v>
      </c>
      <c r="C22" s="33">
        <v>13</v>
      </c>
      <c r="D22" s="525">
        <v>0</v>
      </c>
      <c r="E22" s="34">
        <f t="shared" si="1"/>
        <v>0</v>
      </c>
    </row>
    <row r="23" spans="1:5" x14ac:dyDescent="0.2">
      <c r="A23" s="21" t="s">
        <v>525</v>
      </c>
      <c r="B23" s="22" t="s">
        <v>93</v>
      </c>
      <c r="C23" s="33">
        <v>2</v>
      </c>
      <c r="D23" s="525">
        <v>0</v>
      </c>
      <c r="E23" s="34">
        <f t="shared" si="1"/>
        <v>0</v>
      </c>
    </row>
    <row r="24" spans="1:5" x14ac:dyDescent="0.2">
      <c r="A24" s="41" t="s">
        <v>533</v>
      </c>
      <c r="B24" s="39" t="s">
        <v>93</v>
      </c>
      <c r="C24" s="33">
        <v>1</v>
      </c>
      <c r="D24" s="525">
        <v>0</v>
      </c>
      <c r="E24" s="34">
        <f t="shared" si="1"/>
        <v>0</v>
      </c>
    </row>
    <row r="25" spans="1:5" x14ac:dyDescent="0.2">
      <c r="A25" s="42" t="s">
        <v>534</v>
      </c>
      <c r="B25" s="39" t="s">
        <v>93</v>
      </c>
      <c r="C25" s="33">
        <v>13</v>
      </c>
      <c r="D25" s="525">
        <v>0</v>
      </c>
      <c r="E25" s="34">
        <f t="shared" si="1"/>
        <v>0</v>
      </c>
    </row>
    <row r="26" spans="1:5" x14ac:dyDescent="0.2">
      <c r="A26" s="42" t="s">
        <v>350</v>
      </c>
      <c r="B26" s="39" t="s">
        <v>119</v>
      </c>
      <c r="C26" s="33">
        <v>6</v>
      </c>
      <c r="D26" s="525">
        <v>0</v>
      </c>
      <c r="E26" s="34">
        <f t="shared" si="0"/>
        <v>0</v>
      </c>
    </row>
    <row r="27" spans="1:5" x14ac:dyDescent="0.2">
      <c r="A27" s="43" t="s">
        <v>353</v>
      </c>
      <c r="B27" s="44" t="s">
        <v>119</v>
      </c>
      <c r="C27" s="33">
        <v>6</v>
      </c>
      <c r="D27" s="525">
        <v>0</v>
      </c>
      <c r="E27" s="34">
        <f t="shared" si="0"/>
        <v>0</v>
      </c>
    </row>
    <row r="28" spans="1:5" x14ac:dyDescent="0.2">
      <c r="A28" s="21" t="s">
        <v>800</v>
      </c>
      <c r="B28" s="22" t="s">
        <v>93</v>
      </c>
      <c r="C28" s="33">
        <v>2</v>
      </c>
      <c r="D28" s="525">
        <v>0</v>
      </c>
      <c r="E28" s="34">
        <f t="shared" si="0"/>
        <v>0</v>
      </c>
    </row>
    <row r="29" spans="1:5" x14ac:dyDescent="0.2">
      <c r="A29" s="21" t="s">
        <v>359</v>
      </c>
      <c r="B29" s="22" t="s">
        <v>93</v>
      </c>
      <c r="C29" s="33">
        <v>1</v>
      </c>
      <c r="D29" s="525">
        <v>0</v>
      </c>
      <c r="E29" s="34">
        <f t="shared" si="0"/>
        <v>0</v>
      </c>
    </row>
    <row r="30" spans="1:5" x14ac:dyDescent="0.2">
      <c r="A30" s="21" t="s">
        <v>536</v>
      </c>
      <c r="B30" s="22" t="s">
        <v>119</v>
      </c>
      <c r="C30" s="33">
        <v>60</v>
      </c>
      <c r="D30" s="525">
        <v>0</v>
      </c>
      <c r="E30" s="34">
        <f t="shared" si="0"/>
        <v>0</v>
      </c>
    </row>
    <row r="31" spans="1:5" x14ac:dyDescent="0.2">
      <c r="A31" s="21" t="s">
        <v>537</v>
      </c>
      <c r="B31" s="22" t="s">
        <v>119</v>
      </c>
      <c r="C31" s="33">
        <v>446</v>
      </c>
      <c r="D31" s="525">
        <v>0</v>
      </c>
      <c r="E31" s="34">
        <f t="shared" si="0"/>
        <v>0</v>
      </c>
    </row>
    <row r="32" spans="1:5" x14ac:dyDescent="0.2">
      <c r="A32" s="21" t="s">
        <v>541</v>
      </c>
      <c r="B32" s="22" t="s">
        <v>93</v>
      </c>
      <c r="C32" s="33">
        <v>4</v>
      </c>
      <c r="D32" s="525">
        <v>0</v>
      </c>
      <c r="E32" s="34">
        <f t="shared" si="0"/>
        <v>0</v>
      </c>
    </row>
    <row r="33" spans="1:5" x14ac:dyDescent="0.2">
      <c r="A33" s="21" t="s">
        <v>801</v>
      </c>
      <c r="B33" s="22" t="s">
        <v>93</v>
      </c>
      <c r="C33" s="33">
        <v>15</v>
      </c>
      <c r="D33" s="525">
        <v>0</v>
      </c>
      <c r="E33" s="34">
        <f t="shared" si="0"/>
        <v>0</v>
      </c>
    </row>
    <row r="34" spans="1:5" x14ac:dyDescent="0.2">
      <c r="A34" s="21" t="s">
        <v>543</v>
      </c>
      <c r="B34" s="22" t="s">
        <v>93</v>
      </c>
      <c r="C34" s="33">
        <v>184</v>
      </c>
      <c r="D34" s="525">
        <v>0</v>
      </c>
      <c r="E34" s="34">
        <f t="shared" si="0"/>
        <v>0</v>
      </c>
    </row>
    <row r="35" spans="1:5" x14ac:dyDescent="0.2">
      <c r="A35" s="21" t="s">
        <v>544</v>
      </c>
      <c r="B35" s="22" t="s">
        <v>93</v>
      </c>
      <c r="C35" s="33">
        <v>245</v>
      </c>
      <c r="D35" s="525">
        <v>0</v>
      </c>
      <c r="E35" s="34">
        <f t="shared" si="0"/>
        <v>0</v>
      </c>
    </row>
    <row r="36" spans="1:5" x14ac:dyDescent="0.2">
      <c r="A36" s="21" t="s">
        <v>802</v>
      </c>
      <c r="B36" s="22" t="s">
        <v>93</v>
      </c>
      <c r="C36" s="33">
        <v>245</v>
      </c>
      <c r="D36" s="525">
        <v>0</v>
      </c>
      <c r="E36" s="34">
        <f t="shared" si="0"/>
        <v>0</v>
      </c>
    </row>
    <row r="37" spans="1:5" x14ac:dyDescent="0.2">
      <c r="A37" s="21" t="s">
        <v>546</v>
      </c>
      <c r="B37" s="22" t="s">
        <v>93</v>
      </c>
      <c r="C37" s="33">
        <v>60</v>
      </c>
      <c r="D37" s="525">
        <v>0</v>
      </c>
      <c r="E37" s="34">
        <f t="shared" si="0"/>
        <v>0</v>
      </c>
    </row>
    <row r="38" spans="1:5" x14ac:dyDescent="0.2">
      <c r="A38" s="21" t="s">
        <v>547</v>
      </c>
      <c r="B38" s="22" t="s">
        <v>93</v>
      </c>
      <c r="C38" s="33">
        <v>200</v>
      </c>
      <c r="D38" s="525">
        <v>0</v>
      </c>
      <c r="E38" s="34">
        <f t="shared" si="0"/>
        <v>0</v>
      </c>
    </row>
    <row r="39" spans="1:5" x14ac:dyDescent="0.2">
      <c r="A39" s="21" t="s">
        <v>803</v>
      </c>
      <c r="B39" s="22" t="s">
        <v>93</v>
      </c>
      <c r="C39" s="33">
        <v>140</v>
      </c>
      <c r="D39" s="525">
        <v>0</v>
      </c>
      <c r="E39" s="34">
        <f t="shared" si="0"/>
        <v>0</v>
      </c>
    </row>
    <row r="40" spans="1:5" x14ac:dyDescent="0.2">
      <c r="A40" s="21" t="s">
        <v>550</v>
      </c>
      <c r="B40" s="22" t="s">
        <v>93</v>
      </c>
      <c r="C40" s="33">
        <v>1</v>
      </c>
      <c r="D40" s="525">
        <v>0</v>
      </c>
      <c r="E40" s="34">
        <f t="shared" si="0"/>
        <v>0</v>
      </c>
    </row>
    <row r="41" spans="1:5" x14ac:dyDescent="0.2">
      <c r="A41" s="21" t="s">
        <v>551</v>
      </c>
      <c r="B41" s="22" t="s">
        <v>93</v>
      </c>
      <c r="C41" s="33">
        <v>1</v>
      </c>
      <c r="D41" s="525">
        <v>0</v>
      </c>
      <c r="E41" s="34">
        <f t="shared" si="0"/>
        <v>0</v>
      </c>
    </row>
    <row r="42" spans="1:5" x14ac:dyDescent="0.2">
      <c r="A42" s="21" t="s">
        <v>804</v>
      </c>
      <c r="B42" s="22" t="s">
        <v>93</v>
      </c>
      <c r="C42" s="33">
        <v>198</v>
      </c>
      <c r="D42" s="525">
        <v>0</v>
      </c>
      <c r="E42" s="34">
        <f t="shared" si="0"/>
        <v>0</v>
      </c>
    </row>
    <row r="43" spans="1:5" x14ac:dyDescent="0.2">
      <c r="A43" s="21" t="s">
        <v>805</v>
      </c>
      <c r="B43" s="22" t="s">
        <v>93</v>
      </c>
      <c r="C43" s="33">
        <v>100</v>
      </c>
      <c r="D43" s="525">
        <v>0</v>
      </c>
      <c r="E43" s="34">
        <f t="shared" si="0"/>
        <v>0</v>
      </c>
    </row>
    <row r="44" spans="1:5" x14ac:dyDescent="0.2">
      <c r="A44" s="21" t="s">
        <v>566</v>
      </c>
      <c r="B44" s="22" t="s">
        <v>119</v>
      </c>
      <c r="C44" s="33">
        <v>303</v>
      </c>
      <c r="D44" s="525">
        <v>0</v>
      </c>
      <c r="E44" s="34">
        <f t="shared" si="0"/>
        <v>0</v>
      </c>
    </row>
    <row r="45" spans="1:5" x14ac:dyDescent="0.2">
      <c r="A45" s="21" t="s">
        <v>806</v>
      </c>
      <c r="B45" s="22" t="s">
        <v>119</v>
      </c>
      <c r="C45" s="33">
        <v>33</v>
      </c>
      <c r="D45" s="525">
        <v>0</v>
      </c>
      <c r="E45" s="34">
        <f t="shared" si="0"/>
        <v>0</v>
      </c>
    </row>
    <row r="46" spans="1:5" x14ac:dyDescent="0.2">
      <c r="A46" s="21" t="s">
        <v>567</v>
      </c>
      <c r="B46" s="22" t="s">
        <v>119</v>
      </c>
      <c r="C46" s="33">
        <v>101</v>
      </c>
      <c r="D46" s="525">
        <v>0</v>
      </c>
      <c r="E46" s="34">
        <f t="shared" si="0"/>
        <v>0</v>
      </c>
    </row>
    <row r="47" spans="1:5" x14ac:dyDescent="0.2">
      <c r="A47" s="21" t="s">
        <v>568</v>
      </c>
      <c r="B47" s="22" t="s">
        <v>93</v>
      </c>
      <c r="C47" s="33">
        <v>424</v>
      </c>
      <c r="D47" s="525">
        <v>0</v>
      </c>
      <c r="E47" s="34">
        <f t="shared" si="0"/>
        <v>0</v>
      </c>
    </row>
    <row r="48" spans="1:5" x14ac:dyDescent="0.2">
      <c r="A48" s="21" t="s">
        <v>807</v>
      </c>
      <c r="B48" s="22" t="s">
        <v>93</v>
      </c>
      <c r="C48" s="33">
        <v>33</v>
      </c>
      <c r="D48" s="525">
        <v>0</v>
      </c>
      <c r="E48" s="34">
        <f t="shared" si="0"/>
        <v>0</v>
      </c>
    </row>
    <row r="49" spans="1:5" x14ac:dyDescent="0.2">
      <c r="A49" s="21" t="s">
        <v>808</v>
      </c>
      <c r="B49" s="22" t="s">
        <v>93</v>
      </c>
      <c r="C49" s="33">
        <v>1100</v>
      </c>
      <c r="D49" s="525">
        <v>0</v>
      </c>
      <c r="E49" s="34">
        <f t="shared" si="0"/>
        <v>0</v>
      </c>
    </row>
    <row r="50" spans="1:5" x14ac:dyDescent="0.2">
      <c r="A50" s="21" t="s">
        <v>809</v>
      </c>
      <c r="B50" s="22" t="s">
        <v>93</v>
      </c>
      <c r="C50" s="33">
        <v>1100</v>
      </c>
      <c r="D50" s="525">
        <v>0</v>
      </c>
      <c r="E50" s="34">
        <f t="shared" si="0"/>
        <v>0</v>
      </c>
    </row>
    <row r="51" spans="1:5" x14ac:dyDescent="0.2">
      <c r="A51" s="45" t="s">
        <v>810</v>
      </c>
      <c r="B51" s="22" t="s">
        <v>93</v>
      </c>
      <c r="C51" s="33">
        <v>90</v>
      </c>
      <c r="D51" s="525">
        <v>0</v>
      </c>
      <c r="E51" s="34">
        <f t="shared" si="0"/>
        <v>0</v>
      </c>
    </row>
    <row r="52" spans="1:5" x14ac:dyDescent="0.2">
      <c r="A52" s="27" t="s">
        <v>570</v>
      </c>
      <c r="B52" s="39" t="s">
        <v>93</v>
      </c>
      <c r="C52" s="33">
        <v>14</v>
      </c>
      <c r="D52" s="525">
        <v>0</v>
      </c>
      <c r="E52" s="34">
        <f t="shared" si="0"/>
        <v>0</v>
      </c>
    </row>
    <row r="53" spans="1:5" x14ac:dyDescent="0.2">
      <c r="A53" s="27" t="s">
        <v>811</v>
      </c>
      <c r="B53" s="39" t="s">
        <v>72</v>
      </c>
      <c r="C53" s="33">
        <v>30</v>
      </c>
      <c r="D53" s="525">
        <v>0</v>
      </c>
      <c r="E53" s="34">
        <f t="shared" si="0"/>
        <v>0</v>
      </c>
    </row>
    <row r="54" spans="1:5" x14ac:dyDescent="0.2">
      <c r="A54" s="27" t="s">
        <v>383</v>
      </c>
      <c r="B54" s="39" t="s">
        <v>93</v>
      </c>
      <c r="C54" s="33">
        <v>1</v>
      </c>
      <c r="D54" s="525">
        <v>0</v>
      </c>
      <c r="E54" s="34">
        <f t="shared" si="0"/>
        <v>0</v>
      </c>
    </row>
    <row r="55" spans="1:5" x14ac:dyDescent="0.2">
      <c r="A55" s="46" t="s">
        <v>571</v>
      </c>
      <c r="C55" s="33"/>
      <c r="D55" s="33"/>
      <c r="E55" s="34"/>
    </row>
    <row r="56" spans="1:5" x14ac:dyDescent="0.2">
      <c r="A56" s="21" t="s">
        <v>385</v>
      </c>
      <c r="B56" s="22" t="s">
        <v>93</v>
      </c>
      <c r="C56" s="33">
        <v>7</v>
      </c>
      <c r="D56" s="525">
        <v>0</v>
      </c>
      <c r="E56" s="34">
        <f t="shared" si="0"/>
        <v>0</v>
      </c>
    </row>
    <row r="57" spans="1:5" x14ac:dyDescent="0.2">
      <c r="A57" s="27" t="s">
        <v>386</v>
      </c>
      <c r="B57" s="39" t="s">
        <v>93</v>
      </c>
      <c r="C57" s="33">
        <v>130</v>
      </c>
      <c r="D57" s="525">
        <v>0</v>
      </c>
      <c r="E57" s="34">
        <f t="shared" si="0"/>
        <v>0</v>
      </c>
    </row>
    <row r="58" spans="1:5" x14ac:dyDescent="0.2">
      <c r="A58" s="27" t="s">
        <v>387</v>
      </c>
      <c r="B58" s="39" t="s">
        <v>72</v>
      </c>
      <c r="C58" s="33">
        <v>12</v>
      </c>
      <c r="D58" s="525">
        <v>0</v>
      </c>
      <c r="E58" s="34">
        <f t="shared" si="0"/>
        <v>0</v>
      </c>
    </row>
    <row r="59" spans="1:5" x14ac:dyDescent="0.2">
      <c r="A59" s="38" t="s">
        <v>388</v>
      </c>
      <c r="B59" s="39" t="s">
        <v>93</v>
      </c>
      <c r="C59" s="33">
        <v>102</v>
      </c>
      <c r="D59" s="525">
        <v>0</v>
      </c>
      <c r="E59" s="34">
        <f>C59*D59</f>
        <v>0</v>
      </c>
    </row>
    <row r="60" spans="1:5" s="21" customFormat="1" ht="12" customHeight="1" x14ac:dyDescent="0.2">
      <c r="A60" s="48"/>
      <c r="B60" s="49"/>
      <c r="C60" s="50"/>
      <c r="D60" s="50"/>
      <c r="E60" s="51"/>
    </row>
    <row r="61" spans="1:5" s="21" customFormat="1" ht="12" customHeight="1" x14ac:dyDescent="0.2">
      <c r="A61" s="52"/>
      <c r="B61" s="53"/>
      <c r="C61" s="54"/>
      <c r="D61" s="54"/>
      <c r="E61" s="55"/>
    </row>
    <row r="62" spans="1:5" s="21" customFormat="1" ht="12" customHeight="1" x14ac:dyDescent="0.2">
      <c r="A62" s="56" t="s">
        <v>389</v>
      </c>
      <c r="B62" s="57"/>
      <c r="C62" s="58"/>
      <c r="D62" s="58"/>
      <c r="E62" s="59">
        <f>SUM(E5:E59)</f>
        <v>0</v>
      </c>
    </row>
    <row r="63" spans="1:5" s="21" customFormat="1" ht="12" customHeight="1" x14ac:dyDescent="0.2">
      <c r="A63" s="56"/>
      <c r="B63" s="57"/>
      <c r="C63" s="58"/>
      <c r="D63" s="58"/>
      <c r="E63" s="59"/>
    </row>
    <row r="64" spans="1:5" s="21" customFormat="1" ht="12" customHeight="1" x14ac:dyDescent="0.2">
      <c r="A64" s="56"/>
      <c r="B64" s="57"/>
      <c r="C64" s="58"/>
      <c r="D64" s="58"/>
      <c r="E64" s="59"/>
    </row>
    <row r="65" spans="1:5" s="21" customFormat="1" ht="12" customHeight="1" x14ac:dyDescent="0.2">
      <c r="A65" s="60" t="s">
        <v>390</v>
      </c>
      <c r="B65" s="44"/>
      <c r="C65" s="61"/>
      <c r="D65" s="47"/>
      <c r="E65" s="24"/>
    </row>
    <row r="66" spans="1:5" s="21" customFormat="1" ht="36" x14ac:dyDescent="0.2">
      <c r="A66" s="213" t="s">
        <v>1080</v>
      </c>
      <c r="B66" s="44"/>
      <c r="C66" s="61">
        <v>1</v>
      </c>
      <c r="D66" s="525">
        <v>0</v>
      </c>
      <c r="E66" s="24">
        <f>D66*C66</f>
        <v>0</v>
      </c>
    </row>
    <row r="67" spans="1:5" s="21" customFormat="1" ht="12" customHeight="1" x14ac:dyDescent="0.2">
      <c r="A67" s="52"/>
      <c r="B67" s="53"/>
      <c r="C67" s="54"/>
      <c r="D67" s="54"/>
      <c r="E67" s="55"/>
    </row>
    <row r="68" spans="1:5" s="21" customFormat="1" ht="12" customHeight="1" x14ac:dyDescent="0.2">
      <c r="A68" s="56" t="s">
        <v>495</v>
      </c>
      <c r="B68" s="57"/>
      <c r="C68" s="56"/>
      <c r="D68" s="56"/>
      <c r="E68" s="59">
        <f>SUM(E66:E67)</f>
        <v>0</v>
      </c>
    </row>
    <row r="69" spans="1:5" s="21" customFormat="1" ht="12" customHeight="1" thickBot="1" x14ac:dyDescent="0.25">
      <c r="B69" s="62"/>
      <c r="C69" s="61"/>
      <c r="D69" s="47"/>
      <c r="E69" s="24"/>
    </row>
    <row r="70" spans="1:5" s="21" customFormat="1" ht="16.899999999999999" customHeight="1" thickBot="1" x14ac:dyDescent="0.25">
      <c r="A70" s="63" t="s">
        <v>496</v>
      </c>
      <c r="B70" s="64"/>
      <c r="C70" s="63"/>
      <c r="D70" s="63"/>
      <c r="E70" s="661">
        <f>ROUND(E68+E62,2)</f>
        <v>0</v>
      </c>
    </row>
    <row r="71" spans="1:5" x14ac:dyDescent="0.2">
      <c r="A71" s="42"/>
      <c r="B71" s="65"/>
      <c r="C71" s="66"/>
      <c r="D71" s="67"/>
      <c r="E71" s="68"/>
    </row>
  </sheetData>
  <pageMargins left="0.7" right="0.7" top="0.75" bottom="0.75" header="0.3" footer="0.3"/>
  <pageSetup paperSize="9" scale="7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18D8-A78F-41D3-9884-96E55EA46D94}">
  <sheetPr>
    <tabColor theme="9" tint="0.79998168889431442"/>
    <pageSetUpPr fitToPage="1"/>
  </sheetPr>
  <dimension ref="A1:E71"/>
  <sheetViews>
    <sheetView zoomScale="90" zoomScaleNormal="90" workbookViewId="0">
      <pane ySplit="3" topLeftCell="A37" activePane="bottomLeft" state="frozen"/>
      <selection activeCell="I68" sqref="I68"/>
      <selection pane="bottomLeft" activeCell="E68" sqref="E68"/>
    </sheetView>
  </sheetViews>
  <sheetFormatPr defaultColWidth="9.140625" defaultRowHeight="12" x14ac:dyDescent="0.2"/>
  <cols>
    <col min="1" max="1" width="74.5703125" style="27" customWidth="1"/>
    <col min="2" max="2" width="4.140625" style="39" customWidth="1"/>
    <col min="3" max="3" width="8.85546875" style="39" customWidth="1"/>
    <col min="4" max="4" width="10.7109375" style="69" customWidth="1"/>
    <col min="5" max="5" width="13.28515625" style="69" customWidth="1"/>
    <col min="6" max="16384" width="9.140625" style="27"/>
  </cols>
  <sheetData>
    <row r="1" spans="1:5" s="21" customFormat="1" ht="12" customHeight="1" x14ac:dyDescent="0.2">
      <c r="A1" s="40" t="s">
        <v>1067</v>
      </c>
      <c r="B1" s="656" t="s">
        <v>1061</v>
      </c>
      <c r="C1" s="23"/>
      <c r="D1" s="24"/>
      <c r="E1" s="24"/>
    </row>
    <row r="2" spans="1:5" x14ac:dyDescent="0.2">
      <c r="A2" s="25" t="s">
        <v>223</v>
      </c>
      <c r="B2" s="25" t="s">
        <v>224</v>
      </c>
      <c r="C2" s="25" t="s">
        <v>225</v>
      </c>
      <c r="D2" s="26" t="s">
        <v>787</v>
      </c>
      <c r="E2" s="26" t="s">
        <v>788</v>
      </c>
    </row>
    <row r="3" spans="1:5" x14ac:dyDescent="0.2">
      <c r="A3" s="28"/>
      <c r="B3" s="29"/>
      <c r="C3" s="29" t="s">
        <v>741</v>
      </c>
      <c r="D3" s="30"/>
      <c r="E3" s="30"/>
    </row>
    <row r="4" spans="1:5" x14ac:dyDescent="0.2">
      <c r="A4" s="31" t="s">
        <v>497</v>
      </c>
      <c r="B4" s="32"/>
      <c r="C4" s="33"/>
      <c r="D4" s="34"/>
      <c r="E4" s="34"/>
    </row>
    <row r="5" spans="1:5" x14ac:dyDescent="0.2">
      <c r="A5" s="35" t="s">
        <v>789</v>
      </c>
      <c r="B5" s="32" t="s">
        <v>119</v>
      </c>
      <c r="C5" s="33">
        <v>5500</v>
      </c>
      <c r="D5" s="525">
        <v>0</v>
      </c>
      <c r="E5" s="34">
        <f t="shared" ref="E5:E58" si="0">C5*D5</f>
        <v>0</v>
      </c>
    </row>
    <row r="6" spans="1:5" x14ac:dyDescent="0.2">
      <c r="A6" s="35" t="s">
        <v>498</v>
      </c>
      <c r="B6" s="32" t="s">
        <v>119</v>
      </c>
      <c r="C6" s="33">
        <v>1000</v>
      </c>
      <c r="D6" s="525">
        <v>0</v>
      </c>
      <c r="E6" s="34">
        <f t="shared" si="0"/>
        <v>0</v>
      </c>
    </row>
    <row r="7" spans="1:5" ht="24" x14ac:dyDescent="0.2">
      <c r="A7" s="36" t="s">
        <v>790</v>
      </c>
      <c r="B7" s="32" t="s">
        <v>93</v>
      </c>
      <c r="C7" s="33">
        <v>12</v>
      </c>
      <c r="D7" s="525">
        <v>0</v>
      </c>
      <c r="E7" s="34">
        <f t="shared" si="0"/>
        <v>0</v>
      </c>
    </row>
    <row r="8" spans="1:5" x14ac:dyDescent="0.2">
      <c r="A8" s="36" t="s">
        <v>791</v>
      </c>
      <c r="B8" s="32" t="s">
        <v>93</v>
      </c>
      <c r="C8" s="33">
        <v>7</v>
      </c>
      <c r="D8" s="525">
        <v>0</v>
      </c>
      <c r="E8" s="34">
        <f t="shared" si="0"/>
        <v>0</v>
      </c>
    </row>
    <row r="9" spans="1:5" ht="24" x14ac:dyDescent="0.2">
      <c r="A9" s="37" t="s">
        <v>499</v>
      </c>
      <c r="B9" s="32" t="s">
        <v>93</v>
      </c>
      <c r="C9" s="33">
        <v>5</v>
      </c>
      <c r="D9" s="525">
        <v>0</v>
      </c>
      <c r="E9" s="34">
        <f t="shared" si="0"/>
        <v>0</v>
      </c>
    </row>
    <row r="10" spans="1:5" x14ac:dyDescent="0.2">
      <c r="A10" s="37" t="s">
        <v>792</v>
      </c>
      <c r="B10" s="32" t="s">
        <v>93</v>
      </c>
      <c r="C10" s="33">
        <v>1</v>
      </c>
      <c r="D10" s="525">
        <v>0</v>
      </c>
      <c r="E10" s="34">
        <f t="shared" si="0"/>
        <v>0</v>
      </c>
    </row>
    <row r="11" spans="1:5" x14ac:dyDescent="0.2">
      <c r="A11" s="38" t="s">
        <v>793</v>
      </c>
      <c r="B11" s="39" t="s">
        <v>93</v>
      </c>
      <c r="C11" s="33">
        <v>0</v>
      </c>
      <c r="D11" s="525">
        <v>0</v>
      </c>
      <c r="E11" s="34">
        <f t="shared" si="0"/>
        <v>0</v>
      </c>
    </row>
    <row r="12" spans="1:5" x14ac:dyDescent="0.2">
      <c r="A12" s="38" t="s">
        <v>794</v>
      </c>
      <c r="B12" s="39" t="s">
        <v>93</v>
      </c>
      <c r="C12" s="33">
        <v>0</v>
      </c>
      <c r="D12" s="525">
        <v>0</v>
      </c>
      <c r="E12" s="34">
        <f t="shared" si="0"/>
        <v>0</v>
      </c>
    </row>
    <row r="13" spans="1:5" x14ac:dyDescent="0.2">
      <c r="A13" s="27" t="s">
        <v>795</v>
      </c>
      <c r="B13" s="39" t="s">
        <v>93</v>
      </c>
      <c r="C13" s="33">
        <v>0</v>
      </c>
      <c r="D13" s="525">
        <v>0</v>
      </c>
      <c r="E13" s="34">
        <f t="shared" si="0"/>
        <v>0</v>
      </c>
    </row>
    <row r="14" spans="1:5" x14ac:dyDescent="0.2">
      <c r="A14" s="27" t="s">
        <v>796</v>
      </c>
      <c r="B14" s="39" t="s">
        <v>93</v>
      </c>
      <c r="C14" s="33">
        <v>26</v>
      </c>
      <c r="D14" s="525">
        <v>0</v>
      </c>
      <c r="E14" s="34">
        <f t="shared" si="0"/>
        <v>0</v>
      </c>
    </row>
    <row r="15" spans="1:5" x14ac:dyDescent="0.2">
      <c r="A15" s="27" t="s">
        <v>797</v>
      </c>
      <c r="B15" s="39" t="s">
        <v>93</v>
      </c>
      <c r="C15" s="33">
        <v>1272</v>
      </c>
      <c r="D15" s="525">
        <v>0</v>
      </c>
      <c r="E15" s="34">
        <f t="shared" si="0"/>
        <v>0</v>
      </c>
    </row>
    <row r="16" spans="1:5" x14ac:dyDescent="0.2">
      <c r="A16" s="31" t="s">
        <v>300</v>
      </c>
      <c r="B16" s="32"/>
      <c r="C16" s="33"/>
      <c r="D16" s="34"/>
      <c r="E16" s="34"/>
    </row>
    <row r="17" spans="1:5" x14ac:dyDescent="0.2">
      <c r="A17" s="21" t="s">
        <v>302</v>
      </c>
      <c r="B17" s="22" t="s">
        <v>119</v>
      </c>
      <c r="C17" s="33">
        <v>260</v>
      </c>
      <c r="D17" s="525">
        <v>0</v>
      </c>
      <c r="E17" s="34">
        <f t="shared" si="0"/>
        <v>0</v>
      </c>
    </row>
    <row r="18" spans="1:5" x14ac:dyDescent="0.2">
      <c r="A18" s="21" t="s">
        <v>798</v>
      </c>
      <c r="B18" s="22" t="s">
        <v>93</v>
      </c>
      <c r="C18" s="33">
        <v>52</v>
      </c>
      <c r="D18" s="525">
        <v>0</v>
      </c>
      <c r="E18" s="34">
        <f t="shared" si="0"/>
        <v>0</v>
      </c>
    </row>
    <row r="19" spans="1:5" x14ac:dyDescent="0.2">
      <c r="A19" s="40" t="s">
        <v>336</v>
      </c>
      <c r="B19" s="22"/>
      <c r="C19" s="33"/>
      <c r="D19" s="34"/>
      <c r="E19" s="34">
        <f t="shared" si="0"/>
        <v>0</v>
      </c>
    </row>
    <row r="20" spans="1:5" x14ac:dyDescent="0.2">
      <c r="A20" s="21" t="s">
        <v>799</v>
      </c>
      <c r="B20" s="22" t="s">
        <v>93</v>
      </c>
      <c r="C20" s="33">
        <v>5</v>
      </c>
      <c r="D20" s="525">
        <v>0</v>
      </c>
      <c r="E20" s="34">
        <f>D20*C20</f>
        <v>0</v>
      </c>
    </row>
    <row r="21" spans="1:5" x14ac:dyDescent="0.2">
      <c r="A21" s="21" t="s">
        <v>531</v>
      </c>
      <c r="B21" s="22" t="s">
        <v>93</v>
      </c>
      <c r="C21" s="33">
        <v>1</v>
      </c>
      <c r="D21" s="525">
        <v>0</v>
      </c>
      <c r="E21" s="34">
        <f t="shared" ref="E21:E25" si="1">D21*C21</f>
        <v>0</v>
      </c>
    </row>
    <row r="22" spans="1:5" x14ac:dyDescent="0.2">
      <c r="A22" s="21" t="s">
        <v>532</v>
      </c>
      <c r="B22" s="22" t="s">
        <v>93</v>
      </c>
      <c r="C22" s="33">
        <v>12</v>
      </c>
      <c r="D22" s="525">
        <v>0</v>
      </c>
      <c r="E22" s="34">
        <f t="shared" si="1"/>
        <v>0</v>
      </c>
    </row>
    <row r="23" spans="1:5" x14ac:dyDescent="0.2">
      <c r="A23" s="21" t="s">
        <v>525</v>
      </c>
      <c r="B23" s="22" t="s">
        <v>93</v>
      </c>
      <c r="C23" s="33">
        <v>2</v>
      </c>
      <c r="D23" s="525">
        <v>0</v>
      </c>
      <c r="E23" s="34">
        <f t="shared" si="1"/>
        <v>0</v>
      </c>
    </row>
    <row r="24" spans="1:5" x14ac:dyDescent="0.2">
      <c r="A24" s="41" t="s">
        <v>533</v>
      </c>
      <c r="B24" s="39" t="s">
        <v>93</v>
      </c>
      <c r="C24" s="33">
        <v>1</v>
      </c>
      <c r="D24" s="525">
        <v>0</v>
      </c>
      <c r="E24" s="34">
        <f t="shared" si="1"/>
        <v>0</v>
      </c>
    </row>
    <row r="25" spans="1:5" x14ac:dyDescent="0.2">
      <c r="A25" s="42" t="s">
        <v>534</v>
      </c>
      <c r="B25" s="39" t="s">
        <v>93</v>
      </c>
      <c r="C25" s="33">
        <v>12</v>
      </c>
      <c r="D25" s="525">
        <v>0</v>
      </c>
      <c r="E25" s="34">
        <f t="shared" si="1"/>
        <v>0</v>
      </c>
    </row>
    <row r="26" spans="1:5" x14ac:dyDescent="0.2">
      <c r="A26" s="42" t="s">
        <v>350</v>
      </c>
      <c r="B26" s="39" t="s">
        <v>119</v>
      </c>
      <c r="C26" s="33">
        <v>6</v>
      </c>
      <c r="D26" s="525">
        <v>0</v>
      </c>
      <c r="E26" s="34">
        <f t="shared" si="0"/>
        <v>0</v>
      </c>
    </row>
    <row r="27" spans="1:5" x14ac:dyDescent="0.2">
      <c r="A27" s="43" t="s">
        <v>353</v>
      </c>
      <c r="B27" s="44" t="s">
        <v>119</v>
      </c>
      <c r="C27" s="33">
        <v>6</v>
      </c>
      <c r="D27" s="525">
        <v>0</v>
      </c>
      <c r="E27" s="34">
        <f t="shared" si="0"/>
        <v>0</v>
      </c>
    </row>
    <row r="28" spans="1:5" x14ac:dyDescent="0.2">
      <c r="A28" s="21" t="s">
        <v>800</v>
      </c>
      <c r="B28" s="22" t="s">
        <v>93</v>
      </c>
      <c r="C28" s="33">
        <v>2</v>
      </c>
      <c r="D28" s="525">
        <v>0</v>
      </c>
      <c r="E28" s="34">
        <f t="shared" si="0"/>
        <v>0</v>
      </c>
    </row>
    <row r="29" spans="1:5" x14ac:dyDescent="0.2">
      <c r="A29" s="21" t="s">
        <v>359</v>
      </c>
      <c r="B29" s="22" t="s">
        <v>93</v>
      </c>
      <c r="C29" s="33">
        <v>1</v>
      </c>
      <c r="D29" s="525">
        <v>0</v>
      </c>
      <c r="E29" s="34">
        <f t="shared" si="0"/>
        <v>0</v>
      </c>
    </row>
    <row r="30" spans="1:5" x14ac:dyDescent="0.2">
      <c r="A30" s="21" t="s">
        <v>536</v>
      </c>
      <c r="B30" s="22" t="s">
        <v>119</v>
      </c>
      <c r="C30" s="33">
        <v>60</v>
      </c>
      <c r="D30" s="525">
        <v>0</v>
      </c>
      <c r="E30" s="34">
        <f t="shared" si="0"/>
        <v>0</v>
      </c>
    </row>
    <row r="31" spans="1:5" x14ac:dyDescent="0.2">
      <c r="A31" s="21" t="s">
        <v>537</v>
      </c>
      <c r="B31" s="22" t="s">
        <v>119</v>
      </c>
      <c r="C31" s="33">
        <v>446</v>
      </c>
      <c r="D31" s="525">
        <v>0</v>
      </c>
      <c r="E31" s="34">
        <f t="shared" si="0"/>
        <v>0</v>
      </c>
    </row>
    <row r="32" spans="1:5" x14ac:dyDescent="0.2">
      <c r="A32" s="21" t="s">
        <v>541</v>
      </c>
      <c r="B32" s="22" t="s">
        <v>93</v>
      </c>
      <c r="C32" s="33">
        <v>4</v>
      </c>
      <c r="D32" s="525">
        <v>0</v>
      </c>
      <c r="E32" s="34">
        <f t="shared" si="0"/>
        <v>0</v>
      </c>
    </row>
    <row r="33" spans="1:5" x14ac:dyDescent="0.2">
      <c r="A33" s="21" t="s">
        <v>801</v>
      </c>
      <c r="B33" s="22" t="s">
        <v>93</v>
      </c>
      <c r="C33" s="33">
        <v>14</v>
      </c>
      <c r="D33" s="525">
        <v>0</v>
      </c>
      <c r="E33" s="34">
        <f t="shared" si="0"/>
        <v>0</v>
      </c>
    </row>
    <row r="34" spans="1:5" x14ac:dyDescent="0.2">
      <c r="A34" s="21" t="s">
        <v>543</v>
      </c>
      <c r="B34" s="22" t="s">
        <v>93</v>
      </c>
      <c r="C34" s="33">
        <v>184</v>
      </c>
      <c r="D34" s="525">
        <v>0</v>
      </c>
      <c r="E34" s="34">
        <f t="shared" si="0"/>
        <v>0</v>
      </c>
    </row>
    <row r="35" spans="1:5" x14ac:dyDescent="0.2">
      <c r="A35" s="21" t="s">
        <v>544</v>
      </c>
      <c r="B35" s="22" t="s">
        <v>93</v>
      </c>
      <c r="C35" s="33">
        <v>245</v>
      </c>
      <c r="D35" s="525">
        <v>0</v>
      </c>
      <c r="E35" s="34">
        <f t="shared" si="0"/>
        <v>0</v>
      </c>
    </row>
    <row r="36" spans="1:5" x14ac:dyDescent="0.2">
      <c r="A36" s="21" t="s">
        <v>802</v>
      </c>
      <c r="B36" s="22" t="s">
        <v>93</v>
      </c>
      <c r="C36" s="33">
        <v>245</v>
      </c>
      <c r="D36" s="525">
        <v>0</v>
      </c>
      <c r="E36" s="34">
        <f t="shared" si="0"/>
        <v>0</v>
      </c>
    </row>
    <row r="37" spans="1:5" x14ac:dyDescent="0.2">
      <c r="A37" s="21" t="s">
        <v>546</v>
      </c>
      <c r="B37" s="22" t="s">
        <v>93</v>
      </c>
      <c r="C37" s="33">
        <v>60</v>
      </c>
      <c r="D37" s="525">
        <v>0</v>
      </c>
      <c r="E37" s="34">
        <f t="shared" si="0"/>
        <v>0</v>
      </c>
    </row>
    <row r="38" spans="1:5" x14ac:dyDescent="0.2">
      <c r="A38" s="21" t="s">
        <v>547</v>
      </c>
      <c r="B38" s="22" t="s">
        <v>93</v>
      </c>
      <c r="C38" s="33">
        <v>200</v>
      </c>
      <c r="D38" s="525">
        <v>0</v>
      </c>
      <c r="E38" s="34">
        <f t="shared" si="0"/>
        <v>0</v>
      </c>
    </row>
    <row r="39" spans="1:5" x14ac:dyDescent="0.2">
      <c r="A39" s="21" t="s">
        <v>803</v>
      </c>
      <c r="B39" s="22" t="s">
        <v>93</v>
      </c>
      <c r="C39" s="33">
        <v>140</v>
      </c>
      <c r="D39" s="525">
        <v>0</v>
      </c>
      <c r="E39" s="34">
        <f t="shared" si="0"/>
        <v>0</v>
      </c>
    </row>
    <row r="40" spans="1:5" x14ac:dyDescent="0.2">
      <c r="A40" s="21" t="s">
        <v>550</v>
      </c>
      <c r="B40" s="22" t="s">
        <v>93</v>
      </c>
      <c r="C40" s="33">
        <v>1</v>
      </c>
      <c r="D40" s="525">
        <v>0</v>
      </c>
      <c r="E40" s="34">
        <f t="shared" si="0"/>
        <v>0</v>
      </c>
    </row>
    <row r="41" spans="1:5" x14ac:dyDescent="0.2">
      <c r="A41" s="21" t="s">
        <v>551</v>
      </c>
      <c r="B41" s="22" t="s">
        <v>93</v>
      </c>
      <c r="C41" s="33">
        <v>1</v>
      </c>
      <c r="D41" s="525">
        <v>0</v>
      </c>
      <c r="E41" s="34">
        <f t="shared" si="0"/>
        <v>0</v>
      </c>
    </row>
    <row r="42" spans="1:5" x14ac:dyDescent="0.2">
      <c r="A42" s="21" t="s">
        <v>804</v>
      </c>
      <c r="B42" s="22" t="s">
        <v>93</v>
      </c>
      <c r="C42" s="33">
        <v>197</v>
      </c>
      <c r="D42" s="525">
        <v>0</v>
      </c>
      <c r="E42" s="34">
        <f t="shared" si="0"/>
        <v>0</v>
      </c>
    </row>
    <row r="43" spans="1:5" x14ac:dyDescent="0.2">
      <c r="A43" s="21" t="s">
        <v>805</v>
      </c>
      <c r="B43" s="22" t="s">
        <v>93</v>
      </c>
      <c r="C43" s="33">
        <v>100</v>
      </c>
      <c r="D43" s="525">
        <v>0</v>
      </c>
      <c r="E43" s="34">
        <f t="shared" si="0"/>
        <v>0</v>
      </c>
    </row>
    <row r="44" spans="1:5" x14ac:dyDescent="0.2">
      <c r="A44" s="21" t="s">
        <v>566</v>
      </c>
      <c r="B44" s="22" t="s">
        <v>119</v>
      </c>
      <c r="C44" s="33">
        <v>302</v>
      </c>
      <c r="D44" s="525">
        <v>0</v>
      </c>
      <c r="E44" s="34">
        <f t="shared" si="0"/>
        <v>0</v>
      </c>
    </row>
    <row r="45" spans="1:5" x14ac:dyDescent="0.2">
      <c r="A45" s="21" t="s">
        <v>806</v>
      </c>
      <c r="B45" s="22" t="s">
        <v>119</v>
      </c>
      <c r="C45" s="33">
        <v>32</v>
      </c>
      <c r="D45" s="525">
        <v>0</v>
      </c>
      <c r="E45" s="34">
        <f t="shared" si="0"/>
        <v>0</v>
      </c>
    </row>
    <row r="46" spans="1:5" x14ac:dyDescent="0.2">
      <c r="A46" s="21" t="s">
        <v>567</v>
      </c>
      <c r="B46" s="22" t="s">
        <v>119</v>
      </c>
      <c r="C46" s="33">
        <v>101</v>
      </c>
      <c r="D46" s="525">
        <v>0</v>
      </c>
      <c r="E46" s="34">
        <f t="shared" si="0"/>
        <v>0</v>
      </c>
    </row>
    <row r="47" spans="1:5" x14ac:dyDescent="0.2">
      <c r="A47" s="21" t="s">
        <v>568</v>
      </c>
      <c r="B47" s="22" t="s">
        <v>93</v>
      </c>
      <c r="C47" s="33">
        <v>423</v>
      </c>
      <c r="D47" s="525">
        <v>0</v>
      </c>
      <c r="E47" s="34">
        <f t="shared" si="0"/>
        <v>0</v>
      </c>
    </row>
    <row r="48" spans="1:5" x14ac:dyDescent="0.2">
      <c r="A48" s="21" t="s">
        <v>807</v>
      </c>
      <c r="B48" s="22" t="s">
        <v>93</v>
      </c>
      <c r="C48" s="33">
        <v>32</v>
      </c>
      <c r="D48" s="525">
        <v>0</v>
      </c>
      <c r="E48" s="34">
        <f t="shared" si="0"/>
        <v>0</v>
      </c>
    </row>
    <row r="49" spans="1:5" x14ac:dyDescent="0.2">
      <c r="A49" s="21" t="s">
        <v>808</v>
      </c>
      <c r="B49" s="22" t="s">
        <v>93</v>
      </c>
      <c r="C49" s="33">
        <v>1100</v>
      </c>
      <c r="D49" s="525">
        <v>0</v>
      </c>
      <c r="E49" s="34">
        <f t="shared" si="0"/>
        <v>0</v>
      </c>
    </row>
    <row r="50" spans="1:5" x14ac:dyDescent="0.2">
      <c r="A50" s="21" t="s">
        <v>809</v>
      </c>
      <c r="B50" s="22" t="s">
        <v>93</v>
      </c>
      <c r="C50" s="33">
        <v>1100</v>
      </c>
      <c r="D50" s="525">
        <v>0</v>
      </c>
      <c r="E50" s="34">
        <f t="shared" si="0"/>
        <v>0</v>
      </c>
    </row>
    <row r="51" spans="1:5" x14ac:dyDescent="0.2">
      <c r="A51" s="45" t="s">
        <v>810</v>
      </c>
      <c r="B51" s="22" t="s">
        <v>93</v>
      </c>
      <c r="C51" s="33">
        <v>90</v>
      </c>
      <c r="D51" s="525">
        <v>0</v>
      </c>
      <c r="E51" s="34">
        <f t="shared" si="0"/>
        <v>0</v>
      </c>
    </row>
    <row r="52" spans="1:5" x14ac:dyDescent="0.2">
      <c r="A52" s="27" t="s">
        <v>570</v>
      </c>
      <c r="B52" s="39" t="s">
        <v>93</v>
      </c>
      <c r="C52" s="33">
        <v>14</v>
      </c>
      <c r="D52" s="525">
        <v>0</v>
      </c>
      <c r="E52" s="34">
        <f t="shared" si="0"/>
        <v>0</v>
      </c>
    </row>
    <row r="53" spans="1:5" x14ac:dyDescent="0.2">
      <c r="A53" s="27" t="s">
        <v>811</v>
      </c>
      <c r="B53" s="39" t="s">
        <v>72</v>
      </c>
      <c r="C53" s="33">
        <v>30</v>
      </c>
      <c r="D53" s="525">
        <v>0</v>
      </c>
      <c r="E53" s="34">
        <f t="shared" si="0"/>
        <v>0</v>
      </c>
    </row>
    <row r="54" spans="1:5" x14ac:dyDescent="0.2">
      <c r="A54" s="27" t="s">
        <v>383</v>
      </c>
      <c r="B54" s="39" t="s">
        <v>93</v>
      </c>
      <c r="C54" s="33">
        <v>1</v>
      </c>
      <c r="D54" s="525">
        <v>0</v>
      </c>
      <c r="E54" s="34">
        <f t="shared" si="0"/>
        <v>0</v>
      </c>
    </row>
    <row r="55" spans="1:5" x14ac:dyDescent="0.2">
      <c r="A55" s="46" t="s">
        <v>571</v>
      </c>
      <c r="C55" s="33"/>
      <c r="D55" s="33"/>
      <c r="E55" s="34"/>
    </row>
    <row r="56" spans="1:5" x14ac:dyDescent="0.2">
      <c r="A56" s="21" t="s">
        <v>385</v>
      </c>
      <c r="B56" s="22" t="s">
        <v>93</v>
      </c>
      <c r="C56" s="33">
        <v>7</v>
      </c>
      <c r="D56" s="525">
        <v>0</v>
      </c>
      <c r="E56" s="34">
        <f t="shared" si="0"/>
        <v>0</v>
      </c>
    </row>
    <row r="57" spans="1:5" x14ac:dyDescent="0.2">
      <c r="A57" s="27" t="s">
        <v>386</v>
      </c>
      <c r="B57" s="39" t="s">
        <v>93</v>
      </c>
      <c r="C57" s="33">
        <v>130</v>
      </c>
      <c r="D57" s="525">
        <v>0</v>
      </c>
      <c r="E57" s="34">
        <f t="shared" si="0"/>
        <v>0</v>
      </c>
    </row>
    <row r="58" spans="1:5" x14ac:dyDescent="0.2">
      <c r="A58" s="27" t="s">
        <v>387</v>
      </c>
      <c r="B58" s="39" t="s">
        <v>72</v>
      </c>
      <c r="C58" s="33">
        <v>11</v>
      </c>
      <c r="D58" s="525">
        <v>0</v>
      </c>
      <c r="E58" s="34">
        <f t="shared" si="0"/>
        <v>0</v>
      </c>
    </row>
    <row r="59" spans="1:5" x14ac:dyDescent="0.2">
      <c r="A59" s="38" t="s">
        <v>388</v>
      </c>
      <c r="B59" s="39" t="s">
        <v>93</v>
      </c>
      <c r="C59" s="33">
        <v>102</v>
      </c>
      <c r="D59" s="525">
        <v>0</v>
      </c>
      <c r="E59" s="34">
        <f>C59*D59</f>
        <v>0</v>
      </c>
    </row>
    <row r="60" spans="1:5" s="21" customFormat="1" ht="12" customHeight="1" x14ac:dyDescent="0.2">
      <c r="A60" s="48"/>
      <c r="B60" s="49"/>
      <c r="C60" s="50"/>
      <c r="D60" s="50"/>
      <c r="E60" s="51"/>
    </row>
    <row r="61" spans="1:5" s="21" customFormat="1" ht="12" customHeight="1" x14ac:dyDescent="0.2">
      <c r="A61" s="52"/>
      <c r="B61" s="53"/>
      <c r="C61" s="54"/>
      <c r="D61" s="54"/>
      <c r="E61" s="55"/>
    </row>
    <row r="62" spans="1:5" s="21" customFormat="1" ht="12" customHeight="1" x14ac:dyDescent="0.2">
      <c r="A62" s="56" t="s">
        <v>389</v>
      </c>
      <c r="B62" s="57"/>
      <c r="C62" s="58"/>
      <c r="D62" s="58"/>
      <c r="E62" s="59">
        <f>SUM(E5:E59)</f>
        <v>0</v>
      </c>
    </row>
    <row r="63" spans="1:5" s="21" customFormat="1" ht="12" customHeight="1" x14ac:dyDescent="0.2">
      <c r="A63" s="56"/>
      <c r="B63" s="57"/>
      <c r="C63" s="58"/>
      <c r="D63" s="58"/>
      <c r="E63" s="59"/>
    </row>
    <row r="64" spans="1:5" s="21" customFormat="1" ht="12" customHeight="1" x14ac:dyDescent="0.2">
      <c r="A64" s="56"/>
      <c r="B64" s="57"/>
      <c r="C64" s="58"/>
      <c r="D64" s="58"/>
      <c r="E64" s="59"/>
    </row>
    <row r="65" spans="1:5" s="21" customFormat="1" x14ac:dyDescent="0.2">
      <c r="A65" s="60" t="s">
        <v>390</v>
      </c>
      <c r="B65" s="44"/>
      <c r="C65" s="61"/>
      <c r="D65" s="47"/>
      <c r="E65" s="24"/>
    </row>
    <row r="66" spans="1:5" s="21" customFormat="1" ht="24" x14ac:dyDescent="0.2">
      <c r="A66" s="213" t="s">
        <v>1081</v>
      </c>
      <c r="B66" s="44"/>
      <c r="C66" s="61">
        <v>1</v>
      </c>
      <c r="D66" s="525">
        <v>0</v>
      </c>
      <c r="E66" s="24">
        <f>D66*C66</f>
        <v>0</v>
      </c>
    </row>
    <row r="67" spans="1:5" s="21" customFormat="1" ht="12" customHeight="1" x14ac:dyDescent="0.2">
      <c r="A67" s="52"/>
      <c r="B67" s="53"/>
      <c r="C67" s="54"/>
      <c r="D67" s="54"/>
      <c r="E67" s="55"/>
    </row>
    <row r="68" spans="1:5" s="21" customFormat="1" ht="12" customHeight="1" x14ac:dyDescent="0.2">
      <c r="A68" s="56" t="s">
        <v>495</v>
      </c>
      <c r="B68" s="57"/>
      <c r="C68" s="56"/>
      <c r="D68" s="56"/>
      <c r="E68" s="59">
        <f>SUM(E66:E67)</f>
        <v>0</v>
      </c>
    </row>
    <row r="69" spans="1:5" s="21" customFormat="1" ht="12" customHeight="1" thickBot="1" x14ac:dyDescent="0.25">
      <c r="B69" s="62"/>
      <c r="C69" s="61"/>
      <c r="D69" s="47"/>
      <c r="E69" s="24"/>
    </row>
    <row r="70" spans="1:5" s="21" customFormat="1" ht="16.899999999999999" customHeight="1" thickBot="1" x14ac:dyDescent="0.25">
      <c r="A70" s="63" t="s">
        <v>496</v>
      </c>
      <c r="B70" s="64"/>
      <c r="C70" s="63"/>
      <c r="D70" s="63"/>
      <c r="E70" s="661">
        <f>ROUND(E68+E62,2)</f>
        <v>0</v>
      </c>
    </row>
    <row r="71" spans="1:5" x14ac:dyDescent="0.2">
      <c r="A71" s="42"/>
      <c r="B71" s="65"/>
      <c r="C71" s="66"/>
      <c r="D71" s="67"/>
      <c r="E71" s="68"/>
    </row>
  </sheetData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3E39-2F96-4A7F-8E7C-9F130BFDE5E2}">
  <sheetPr>
    <tabColor theme="9" tint="0.79998168889431442"/>
  </sheetPr>
  <dimension ref="B1:L104"/>
  <sheetViews>
    <sheetView zoomScale="90" zoomScaleNormal="90" workbookViewId="0">
      <selection activeCell="G1" sqref="G1"/>
    </sheetView>
  </sheetViews>
  <sheetFormatPr defaultColWidth="7.28515625" defaultRowHeight="15" x14ac:dyDescent="0.25"/>
  <cols>
    <col min="1" max="1" width="6.42578125" customWidth="1"/>
    <col min="2" max="2" width="0.85546875" customWidth="1"/>
    <col min="3" max="4" width="3.28515625" customWidth="1"/>
    <col min="5" max="5" width="13.28515625" customWidth="1"/>
    <col min="6" max="6" width="39.5703125" customWidth="1"/>
    <col min="7" max="7" width="5.7109375" customWidth="1"/>
    <col min="8" max="8" width="10.85546875" customWidth="1"/>
    <col min="9" max="9" width="12.28515625" customWidth="1"/>
    <col min="10" max="10" width="17.28515625" customWidth="1"/>
    <col min="11" max="11" width="11.7109375" customWidth="1"/>
    <col min="12" max="12" width="28.28515625" bestFit="1" customWidth="1"/>
  </cols>
  <sheetData>
    <row r="1" spans="2:12" x14ac:dyDescent="0.25">
      <c r="C1" s="20" t="s">
        <v>1044</v>
      </c>
      <c r="G1" s="20" t="s">
        <v>1012</v>
      </c>
      <c r="L1" s="70"/>
    </row>
    <row r="2" spans="2:12" x14ac:dyDescent="0.25">
      <c r="L2" s="627"/>
    </row>
    <row r="3" spans="2:12" s="255" customFormat="1" ht="6.95" customHeight="1" x14ac:dyDescent="0.25">
      <c r="B3" s="259"/>
      <c r="C3" s="260"/>
      <c r="D3" s="260"/>
      <c r="E3" s="260"/>
      <c r="F3" s="260"/>
      <c r="G3" s="260"/>
      <c r="H3" s="260"/>
      <c r="I3" s="260"/>
      <c r="J3" s="628"/>
    </row>
    <row r="4" spans="2:12" s="255" customFormat="1" ht="24.95" customHeight="1" x14ac:dyDescent="0.25">
      <c r="B4" s="256"/>
      <c r="C4" s="577" t="s">
        <v>29</v>
      </c>
      <c r="J4" s="629"/>
    </row>
    <row r="5" spans="2:12" s="255" customFormat="1" ht="6.95" customHeight="1" x14ac:dyDescent="0.25">
      <c r="B5" s="256"/>
      <c r="J5" s="629"/>
    </row>
    <row r="6" spans="2:12" s="255" customFormat="1" ht="12" customHeight="1" x14ac:dyDescent="0.25">
      <c r="B6" s="256"/>
      <c r="C6" s="578" t="s">
        <v>30</v>
      </c>
      <c r="J6" s="629"/>
    </row>
    <row r="7" spans="2:12" s="255" customFormat="1" ht="16.5" customHeight="1" x14ac:dyDescent="0.25">
      <c r="B7" s="256"/>
      <c r="E7" s="682" t="s">
        <v>31</v>
      </c>
      <c r="F7" s="683"/>
      <c r="G7" s="683"/>
      <c r="H7" s="683"/>
      <c r="J7" s="629"/>
    </row>
    <row r="8" spans="2:12" s="255" customFormat="1" ht="6.95" customHeight="1" x14ac:dyDescent="0.25">
      <c r="B8" s="256"/>
      <c r="J8" s="629"/>
    </row>
    <row r="9" spans="2:12" s="255" customFormat="1" ht="12" customHeight="1" x14ac:dyDescent="0.25">
      <c r="B9" s="256"/>
      <c r="C9" s="578" t="s">
        <v>32</v>
      </c>
      <c r="F9" s="579" t="s">
        <v>33</v>
      </c>
      <c r="I9" s="578" t="s">
        <v>34</v>
      </c>
      <c r="J9" s="630"/>
    </row>
    <row r="10" spans="2:12" s="255" customFormat="1" ht="6.95" customHeight="1" x14ac:dyDescent="0.25">
      <c r="B10" s="256"/>
      <c r="J10" s="629"/>
    </row>
    <row r="11" spans="2:12" s="255" customFormat="1" ht="15.2" customHeight="1" x14ac:dyDescent="0.25">
      <c r="B11" s="256"/>
      <c r="C11" s="578" t="s">
        <v>35</v>
      </c>
      <c r="F11" s="579" t="s">
        <v>36</v>
      </c>
      <c r="I11" s="578" t="s">
        <v>37</v>
      </c>
      <c r="J11" s="631"/>
    </row>
    <row r="12" spans="2:12" s="255" customFormat="1" ht="15.2" customHeight="1" x14ac:dyDescent="0.25">
      <c r="B12" s="256"/>
      <c r="C12" s="578" t="s">
        <v>38</v>
      </c>
      <c r="F12" s="579"/>
      <c r="I12" s="578" t="s">
        <v>39</v>
      </c>
      <c r="J12" s="631"/>
    </row>
    <row r="13" spans="2:12" s="255" customFormat="1" ht="10.35" customHeight="1" x14ac:dyDescent="0.25">
      <c r="B13" s="256"/>
      <c r="J13" s="629"/>
    </row>
    <row r="14" spans="2:12" s="255" customFormat="1" ht="29.25" customHeight="1" x14ac:dyDescent="0.25">
      <c r="B14" s="256"/>
      <c r="C14" s="582" t="s">
        <v>40</v>
      </c>
      <c r="J14" s="632" t="s">
        <v>41</v>
      </c>
    </row>
    <row r="15" spans="2:12" s="255" customFormat="1" ht="10.35" customHeight="1" x14ac:dyDescent="0.25">
      <c r="B15" s="256"/>
      <c r="J15" s="629"/>
    </row>
    <row r="16" spans="2:12" s="255" customFormat="1" ht="22.9" customHeight="1" x14ac:dyDescent="0.25">
      <c r="B16" s="256"/>
      <c r="C16" s="584" t="s">
        <v>42</v>
      </c>
      <c r="J16" s="633">
        <f>J48</f>
        <v>0</v>
      </c>
    </row>
    <row r="17" spans="2:10" s="587" customFormat="1" ht="24.95" customHeight="1" x14ac:dyDescent="0.25">
      <c r="B17" s="586"/>
      <c r="D17" s="588" t="s">
        <v>43</v>
      </c>
      <c r="E17" s="589"/>
      <c r="F17" s="589"/>
      <c r="G17" s="589"/>
      <c r="H17" s="589"/>
      <c r="I17" s="589"/>
      <c r="J17" s="634">
        <f>J49</f>
        <v>0</v>
      </c>
    </row>
    <row r="18" spans="2:10" s="592" customFormat="1" ht="19.899999999999999" customHeight="1" x14ac:dyDescent="0.25">
      <c r="B18" s="591"/>
      <c r="D18" s="593" t="s">
        <v>44</v>
      </c>
      <c r="E18" s="594"/>
      <c r="F18" s="594"/>
      <c r="G18" s="594"/>
      <c r="H18" s="594"/>
      <c r="I18" s="594"/>
      <c r="J18" s="635">
        <f>J50</f>
        <v>0</v>
      </c>
    </row>
    <row r="19" spans="2:10" s="592" customFormat="1" ht="19.899999999999999" customHeight="1" x14ac:dyDescent="0.25">
      <c r="B19" s="591"/>
      <c r="D19" s="593" t="s">
        <v>45</v>
      </c>
      <c r="E19" s="594"/>
      <c r="F19" s="594"/>
      <c r="G19" s="594"/>
      <c r="H19" s="594"/>
      <c r="I19" s="594"/>
      <c r="J19" s="635">
        <f>J52</f>
        <v>0</v>
      </c>
    </row>
    <row r="20" spans="2:10" s="592" customFormat="1" ht="19.899999999999999" customHeight="1" x14ac:dyDescent="0.25">
      <c r="B20" s="591"/>
      <c r="D20" s="593" t="s">
        <v>46</v>
      </c>
      <c r="E20" s="594"/>
      <c r="F20" s="594"/>
      <c r="G20" s="594"/>
      <c r="H20" s="594"/>
      <c r="I20" s="594"/>
      <c r="J20" s="635">
        <f>J60</f>
        <v>0</v>
      </c>
    </row>
    <row r="21" spans="2:10" s="592" customFormat="1" ht="19.899999999999999" customHeight="1" x14ac:dyDescent="0.25">
      <c r="B21" s="591"/>
      <c r="D21" s="593" t="s">
        <v>47</v>
      </c>
      <c r="E21" s="594"/>
      <c r="F21" s="594"/>
      <c r="G21" s="594"/>
      <c r="H21" s="594"/>
      <c r="I21" s="594"/>
      <c r="J21" s="635">
        <f>J77</f>
        <v>0</v>
      </c>
    </row>
    <row r="22" spans="2:10" s="587" customFormat="1" ht="24.95" customHeight="1" x14ac:dyDescent="0.25">
      <c r="B22" s="586"/>
      <c r="D22" s="588" t="s">
        <v>48</v>
      </c>
      <c r="E22" s="589"/>
      <c r="F22" s="589"/>
      <c r="G22" s="589"/>
      <c r="H22" s="589"/>
      <c r="I22" s="589"/>
      <c r="J22" s="634">
        <f>J80</f>
        <v>0</v>
      </c>
    </row>
    <row r="23" spans="2:10" s="592" customFormat="1" ht="19.899999999999999" customHeight="1" x14ac:dyDescent="0.25">
      <c r="B23" s="591"/>
      <c r="D23" s="593" t="s">
        <v>49</v>
      </c>
      <c r="E23" s="594"/>
      <c r="F23" s="594"/>
      <c r="G23" s="594"/>
      <c r="H23" s="594"/>
      <c r="I23" s="594"/>
      <c r="J23" s="635">
        <f>J81</f>
        <v>0</v>
      </c>
    </row>
    <row r="24" spans="2:10" s="592" customFormat="1" ht="19.899999999999999" customHeight="1" x14ac:dyDescent="0.25">
      <c r="B24" s="591"/>
      <c r="D24" s="593" t="s">
        <v>50</v>
      </c>
      <c r="E24" s="594"/>
      <c r="F24" s="594"/>
      <c r="G24" s="594"/>
      <c r="H24" s="594"/>
      <c r="I24" s="594"/>
      <c r="J24" s="635">
        <f>J87</f>
        <v>0</v>
      </c>
    </row>
    <row r="25" spans="2:10" s="592" customFormat="1" ht="19.899999999999999" customHeight="1" x14ac:dyDescent="0.25">
      <c r="B25" s="591"/>
      <c r="D25" s="593" t="s">
        <v>51</v>
      </c>
      <c r="E25" s="594"/>
      <c r="F25" s="594"/>
      <c r="G25" s="594"/>
      <c r="H25" s="594"/>
      <c r="I25" s="594"/>
      <c r="J25" s="635">
        <f>J99</f>
        <v>0</v>
      </c>
    </row>
    <row r="26" spans="2:10" s="592" customFormat="1" ht="19.899999999999999" customHeight="1" x14ac:dyDescent="0.25">
      <c r="B26" s="591"/>
      <c r="D26" s="593" t="s">
        <v>52</v>
      </c>
      <c r="E26" s="594"/>
      <c r="F26" s="594"/>
      <c r="G26" s="594"/>
      <c r="H26" s="594"/>
      <c r="I26" s="594"/>
      <c r="J26" s="635">
        <f>J102</f>
        <v>0</v>
      </c>
    </row>
    <row r="27" spans="2:10" s="255" customFormat="1" ht="21.75" customHeight="1" x14ac:dyDescent="0.25">
      <c r="B27" s="256"/>
      <c r="J27" s="629"/>
    </row>
    <row r="28" spans="2:10" s="255" customFormat="1" ht="6.95" customHeight="1" x14ac:dyDescent="0.25">
      <c r="B28" s="256"/>
      <c r="J28" s="629"/>
    </row>
    <row r="29" spans="2:10" s="255" customFormat="1" ht="29.25" customHeight="1" x14ac:dyDescent="0.25">
      <c r="B29" s="256"/>
      <c r="C29" s="584" t="s">
        <v>53</v>
      </c>
      <c r="J29" s="636">
        <v>0</v>
      </c>
    </row>
    <row r="30" spans="2:10" s="255" customFormat="1" ht="18" customHeight="1" x14ac:dyDescent="0.25">
      <c r="B30" s="256"/>
      <c r="J30" s="629"/>
    </row>
    <row r="31" spans="2:10" s="255" customFormat="1" ht="29.25" customHeight="1" x14ac:dyDescent="0.25">
      <c r="B31" s="256"/>
      <c r="C31" s="597" t="s">
        <v>54</v>
      </c>
      <c r="J31" s="633">
        <f>ROUND(J16+J29,2)</f>
        <v>0</v>
      </c>
    </row>
    <row r="32" spans="2:10" s="255" customFormat="1" ht="6.95" customHeight="1" x14ac:dyDescent="0.25">
      <c r="B32" s="257"/>
      <c r="C32" s="258"/>
      <c r="D32" s="258"/>
      <c r="E32" s="258"/>
      <c r="F32" s="258"/>
      <c r="G32" s="258"/>
      <c r="H32" s="258"/>
      <c r="I32" s="258"/>
      <c r="J32" s="637"/>
    </row>
    <row r="36" spans="2:10" s="255" customFormat="1" ht="6.95" customHeight="1" x14ac:dyDescent="0.25">
      <c r="B36" s="259"/>
      <c r="C36" s="260"/>
      <c r="D36" s="260"/>
      <c r="E36" s="260"/>
      <c r="F36" s="260"/>
      <c r="G36" s="260"/>
      <c r="H36" s="260"/>
      <c r="I36" s="260"/>
      <c r="J36" s="628"/>
    </row>
    <row r="37" spans="2:10" s="255" customFormat="1" ht="24.95" customHeight="1" x14ac:dyDescent="0.25">
      <c r="B37" s="256"/>
      <c r="C37" s="577" t="s">
        <v>55</v>
      </c>
      <c r="J37" s="629"/>
    </row>
    <row r="38" spans="2:10" s="255" customFormat="1" ht="6.95" customHeight="1" x14ac:dyDescent="0.25">
      <c r="B38" s="256"/>
      <c r="J38" s="629"/>
    </row>
    <row r="39" spans="2:10" s="255" customFormat="1" ht="12" customHeight="1" x14ac:dyDescent="0.25">
      <c r="B39" s="256"/>
      <c r="C39" s="578" t="s">
        <v>30</v>
      </c>
      <c r="J39" s="629"/>
    </row>
    <row r="40" spans="2:10" s="255" customFormat="1" ht="16.5" customHeight="1" x14ac:dyDescent="0.25">
      <c r="B40" s="256"/>
      <c r="E40" s="682" t="str">
        <f>E7</f>
        <v>Modernizácia primárneho dátového centra NBS</v>
      </c>
      <c r="F40" s="683"/>
      <c r="G40" s="683"/>
      <c r="H40" s="683"/>
      <c r="J40" s="629"/>
    </row>
    <row r="41" spans="2:10" s="255" customFormat="1" ht="6.95" customHeight="1" x14ac:dyDescent="0.25">
      <c r="B41" s="256"/>
      <c r="J41" s="629"/>
    </row>
    <row r="42" spans="2:10" s="255" customFormat="1" ht="12" customHeight="1" x14ac:dyDescent="0.25">
      <c r="B42" s="256"/>
      <c r="C42" s="578" t="s">
        <v>32</v>
      </c>
      <c r="F42" s="579" t="str">
        <f>F9</f>
        <v>Imricha Karvaša 1, 813 25 Bratislava</v>
      </c>
      <c r="I42" s="578" t="s">
        <v>34</v>
      </c>
      <c r="J42" s="630"/>
    </row>
    <row r="43" spans="2:10" s="255" customFormat="1" ht="6.95" customHeight="1" x14ac:dyDescent="0.25">
      <c r="B43" s="256"/>
      <c r="J43" s="629"/>
    </row>
    <row r="44" spans="2:10" s="255" customFormat="1" ht="15.2" customHeight="1" x14ac:dyDescent="0.25">
      <c r="B44" s="256"/>
      <c r="C44" s="578" t="s">
        <v>35</v>
      </c>
      <c r="F44" s="579" t="str">
        <f>F11</f>
        <v>Národná banka Slovenska</v>
      </c>
      <c r="I44" s="578" t="s">
        <v>37</v>
      </c>
      <c r="J44" s="631"/>
    </row>
    <row r="45" spans="2:10" s="255" customFormat="1" ht="15.2" customHeight="1" x14ac:dyDescent="0.25">
      <c r="B45" s="256"/>
      <c r="C45" s="578" t="s">
        <v>38</v>
      </c>
      <c r="F45" s="579">
        <f>F12</f>
        <v>0</v>
      </c>
      <c r="I45" s="578" t="s">
        <v>39</v>
      </c>
      <c r="J45" s="631"/>
    </row>
    <row r="46" spans="2:10" s="255" customFormat="1" ht="10.35" customHeight="1" x14ac:dyDescent="0.25">
      <c r="B46" s="256"/>
      <c r="J46" s="629"/>
    </row>
    <row r="47" spans="2:10" s="261" customFormat="1" ht="29.25" customHeight="1" x14ac:dyDescent="0.25">
      <c r="B47" s="262"/>
      <c r="C47" s="598" t="s">
        <v>56</v>
      </c>
      <c r="D47" s="599" t="s">
        <v>57</v>
      </c>
      <c r="E47" s="599" t="s">
        <v>58</v>
      </c>
      <c r="F47" s="599" t="s">
        <v>1</v>
      </c>
      <c r="G47" s="599" t="s">
        <v>59</v>
      </c>
      <c r="H47" s="599" t="s">
        <v>60</v>
      </c>
      <c r="I47" s="599" t="s">
        <v>61</v>
      </c>
      <c r="J47" s="638" t="s">
        <v>41</v>
      </c>
    </row>
    <row r="48" spans="2:10" s="255" customFormat="1" ht="22.9" customHeight="1" x14ac:dyDescent="0.25">
      <c r="B48" s="256"/>
      <c r="C48" s="597" t="s">
        <v>62</v>
      </c>
      <c r="J48" s="639">
        <f>SUM(J49,J80)</f>
        <v>0</v>
      </c>
    </row>
    <row r="49" spans="2:10" s="603" customFormat="1" ht="25.9" customHeight="1" x14ac:dyDescent="0.2">
      <c r="B49" s="602"/>
      <c r="D49" s="604" t="s">
        <v>63</v>
      </c>
      <c r="E49" s="605" t="s">
        <v>64</v>
      </c>
      <c r="F49" s="605" t="s">
        <v>65</v>
      </c>
      <c r="J49" s="640">
        <f>SUM(J50,J52,J60,J77)</f>
        <v>0</v>
      </c>
    </row>
    <row r="50" spans="2:10" s="603" customFormat="1" ht="22.9" customHeight="1" x14ac:dyDescent="0.2">
      <c r="B50" s="602"/>
      <c r="D50" s="604" t="s">
        <v>63</v>
      </c>
      <c r="E50" s="607" t="s">
        <v>66</v>
      </c>
      <c r="F50" s="607" t="s">
        <v>67</v>
      </c>
      <c r="J50" s="641">
        <f>SUM(J51)</f>
        <v>0</v>
      </c>
    </row>
    <row r="51" spans="2:10" s="255" customFormat="1" ht="24.2" customHeight="1" x14ac:dyDescent="0.25">
      <c r="B51" s="263"/>
      <c r="C51" s="609" t="s">
        <v>68</v>
      </c>
      <c r="D51" s="609" t="s">
        <v>69</v>
      </c>
      <c r="E51" s="610" t="s">
        <v>70</v>
      </c>
      <c r="F51" s="611" t="s">
        <v>71</v>
      </c>
      <c r="G51" s="612" t="s">
        <v>72</v>
      </c>
      <c r="H51" s="613">
        <v>0</v>
      </c>
      <c r="I51" s="614"/>
      <c r="J51" s="642">
        <f>ROUND(I51*H51,2)</f>
        <v>0</v>
      </c>
    </row>
    <row r="52" spans="2:10" s="603" customFormat="1" ht="22.9" customHeight="1" x14ac:dyDescent="0.2">
      <c r="B52" s="602"/>
      <c r="D52" s="604" t="s">
        <v>63</v>
      </c>
      <c r="E52" s="607" t="s">
        <v>77</v>
      </c>
      <c r="F52" s="607" t="s">
        <v>78</v>
      </c>
      <c r="J52" s="641">
        <f>SUM(J53:J59)</f>
        <v>0</v>
      </c>
    </row>
    <row r="53" spans="2:10" s="255" customFormat="1" ht="24.2" customHeight="1" x14ac:dyDescent="0.25">
      <c r="B53" s="263"/>
      <c r="C53" s="609" t="s">
        <v>79</v>
      </c>
      <c r="D53" s="609" t="s">
        <v>69</v>
      </c>
      <c r="E53" s="610" t="s">
        <v>80</v>
      </c>
      <c r="F53" s="611" t="s">
        <v>81</v>
      </c>
      <c r="G53" s="612" t="s">
        <v>72</v>
      </c>
      <c r="H53" s="613">
        <v>158.52199999999999</v>
      </c>
      <c r="I53" s="614"/>
      <c r="J53" s="642">
        <f t="shared" ref="J53:J59" si="0">ROUND(I53*H53,2)</f>
        <v>0</v>
      </c>
    </row>
    <row r="54" spans="2:10" s="255" customFormat="1" ht="24.2" customHeight="1" x14ac:dyDescent="0.25">
      <c r="B54" s="263"/>
      <c r="C54" s="609" t="s">
        <v>66</v>
      </c>
      <c r="D54" s="609" t="s">
        <v>69</v>
      </c>
      <c r="E54" s="610" t="s">
        <v>82</v>
      </c>
      <c r="F54" s="611" t="s">
        <v>83</v>
      </c>
      <c r="G54" s="612" t="s">
        <v>72</v>
      </c>
      <c r="H54" s="613">
        <v>158.52199999999999</v>
      </c>
      <c r="I54" s="614"/>
      <c r="J54" s="642">
        <f t="shared" si="0"/>
        <v>0</v>
      </c>
    </row>
    <row r="55" spans="2:10" s="255" customFormat="1" ht="16.5" customHeight="1" x14ac:dyDescent="0.25">
      <c r="B55" s="263"/>
      <c r="C55" s="609" t="s">
        <v>84</v>
      </c>
      <c r="D55" s="609" t="s">
        <v>69</v>
      </c>
      <c r="E55" s="610" t="s">
        <v>85</v>
      </c>
      <c r="F55" s="611" t="s">
        <v>86</v>
      </c>
      <c r="G55" s="612" t="s">
        <v>87</v>
      </c>
      <c r="H55" s="613">
        <v>1</v>
      </c>
      <c r="I55" s="614"/>
      <c r="J55" s="642">
        <f t="shared" si="0"/>
        <v>0</v>
      </c>
    </row>
    <row r="56" spans="2:10" s="255" customFormat="1" ht="24.2" customHeight="1" x14ac:dyDescent="0.25">
      <c r="B56" s="263"/>
      <c r="C56" s="609" t="s">
        <v>88</v>
      </c>
      <c r="D56" s="609" t="s">
        <v>69</v>
      </c>
      <c r="E56" s="610" t="s">
        <v>89</v>
      </c>
      <c r="F56" s="611" t="s">
        <v>90</v>
      </c>
      <c r="G56" s="612" t="s">
        <v>72</v>
      </c>
      <c r="H56" s="613">
        <v>111.94</v>
      </c>
      <c r="I56" s="614"/>
      <c r="J56" s="642">
        <f t="shared" si="0"/>
        <v>0</v>
      </c>
    </row>
    <row r="57" spans="2:10" s="255" customFormat="1" ht="16.5" customHeight="1" x14ac:dyDescent="0.25">
      <c r="B57" s="263"/>
      <c r="C57" s="609" t="s">
        <v>77</v>
      </c>
      <c r="D57" s="609" t="s">
        <v>69</v>
      </c>
      <c r="E57" s="610" t="s">
        <v>91</v>
      </c>
      <c r="F57" s="611" t="s">
        <v>92</v>
      </c>
      <c r="G57" s="612" t="s">
        <v>93</v>
      </c>
      <c r="H57" s="613">
        <v>2</v>
      </c>
      <c r="I57" s="614"/>
      <c r="J57" s="642">
        <f t="shared" si="0"/>
        <v>0</v>
      </c>
    </row>
    <row r="58" spans="2:10" s="255" customFormat="1" ht="78" customHeight="1" x14ac:dyDescent="0.25">
      <c r="B58" s="263"/>
      <c r="C58" s="609" t="s">
        <v>94</v>
      </c>
      <c r="D58" s="609" t="s">
        <v>69</v>
      </c>
      <c r="E58" s="610" t="s">
        <v>95</v>
      </c>
      <c r="F58" s="611" t="s">
        <v>96</v>
      </c>
      <c r="G58" s="612" t="s">
        <v>93</v>
      </c>
      <c r="H58" s="613">
        <v>2</v>
      </c>
      <c r="I58" s="614"/>
      <c r="J58" s="642">
        <f t="shared" si="0"/>
        <v>0</v>
      </c>
    </row>
    <row r="59" spans="2:10" s="255" customFormat="1" ht="55.5" customHeight="1" x14ac:dyDescent="0.25">
      <c r="B59" s="263"/>
      <c r="C59" s="609" t="s">
        <v>97</v>
      </c>
      <c r="D59" s="609" t="s">
        <v>69</v>
      </c>
      <c r="E59" s="610" t="s">
        <v>98</v>
      </c>
      <c r="F59" s="611" t="s">
        <v>99</v>
      </c>
      <c r="G59" s="612" t="s">
        <v>93</v>
      </c>
      <c r="H59" s="613">
        <v>0</v>
      </c>
      <c r="I59" s="614"/>
      <c r="J59" s="642">
        <f t="shared" si="0"/>
        <v>0</v>
      </c>
    </row>
    <row r="60" spans="2:10" s="603" customFormat="1" ht="22.9" customHeight="1" x14ac:dyDescent="0.2">
      <c r="B60" s="602"/>
      <c r="D60" s="604" t="s">
        <v>63</v>
      </c>
      <c r="E60" s="607" t="s">
        <v>100</v>
      </c>
      <c r="F60" s="607" t="s">
        <v>101</v>
      </c>
      <c r="J60" s="641">
        <f>SUM(J61:J76)</f>
        <v>0</v>
      </c>
    </row>
    <row r="61" spans="2:10" s="255" customFormat="1" ht="24.2" customHeight="1" x14ac:dyDescent="0.25">
      <c r="B61" s="263"/>
      <c r="C61" s="609" t="s">
        <v>100</v>
      </c>
      <c r="D61" s="609" t="s">
        <v>69</v>
      </c>
      <c r="E61" s="610" t="s">
        <v>102</v>
      </c>
      <c r="F61" s="611" t="s">
        <v>103</v>
      </c>
      <c r="G61" s="612" t="s">
        <v>72</v>
      </c>
      <c r="H61" s="613">
        <v>158.1</v>
      </c>
      <c r="I61" s="614"/>
      <c r="J61" s="642">
        <f>ROUND(I61*H61,2)</f>
        <v>0</v>
      </c>
    </row>
    <row r="62" spans="2:10" s="255" customFormat="1" ht="24.2" customHeight="1" x14ac:dyDescent="0.25">
      <c r="B62" s="263"/>
      <c r="C62" s="609" t="s">
        <v>104</v>
      </c>
      <c r="D62" s="609" t="s">
        <v>69</v>
      </c>
      <c r="E62" s="610" t="s">
        <v>105</v>
      </c>
      <c r="F62" s="611" t="s">
        <v>106</v>
      </c>
      <c r="G62" s="612" t="s">
        <v>72</v>
      </c>
      <c r="H62" s="613">
        <v>0</v>
      </c>
      <c r="I62" s="614"/>
      <c r="J62" s="642">
        <f>ROUND(I62*H62,2)</f>
        <v>0</v>
      </c>
    </row>
    <row r="63" spans="2:10" s="255" customFormat="1" ht="24.2" customHeight="1" x14ac:dyDescent="0.25">
      <c r="B63" s="263"/>
      <c r="C63" s="609" t="s">
        <v>108</v>
      </c>
      <c r="D63" s="609" t="s">
        <v>69</v>
      </c>
      <c r="E63" s="610" t="s">
        <v>109</v>
      </c>
      <c r="F63" s="611" t="s">
        <v>110</v>
      </c>
      <c r="G63" s="612" t="s">
        <v>72</v>
      </c>
      <c r="H63" s="613">
        <v>9.9</v>
      </c>
      <c r="I63" s="614"/>
      <c r="J63" s="642">
        <f>ROUND(I63*H63,2)</f>
        <v>0</v>
      </c>
    </row>
    <row r="64" spans="2:10" s="617" customFormat="1" ht="11.25" x14ac:dyDescent="0.25">
      <c r="B64" s="616"/>
      <c r="D64" s="618" t="s">
        <v>73</v>
      </c>
      <c r="E64" s="619" t="s">
        <v>74</v>
      </c>
      <c r="F64" s="620" t="s">
        <v>112</v>
      </c>
      <c r="H64" s="621">
        <v>9.9</v>
      </c>
      <c r="J64" s="643"/>
    </row>
    <row r="65" spans="2:10" s="623" customFormat="1" ht="11.25" x14ac:dyDescent="0.25">
      <c r="B65" s="622"/>
      <c r="D65" s="618" t="s">
        <v>73</v>
      </c>
      <c r="E65" s="624" t="s">
        <v>74</v>
      </c>
      <c r="F65" s="625" t="s">
        <v>76</v>
      </c>
      <c r="H65" s="626">
        <v>9.9</v>
      </c>
      <c r="J65" s="644"/>
    </row>
    <row r="66" spans="2:10" s="255" customFormat="1" ht="24.2" customHeight="1" x14ac:dyDescent="0.25">
      <c r="B66" s="263"/>
      <c r="C66" s="609" t="s">
        <v>113</v>
      </c>
      <c r="D66" s="609" t="s">
        <v>69</v>
      </c>
      <c r="E66" s="610" t="s">
        <v>114</v>
      </c>
      <c r="F66" s="611" t="s">
        <v>115</v>
      </c>
      <c r="G66" s="612" t="s">
        <v>87</v>
      </c>
      <c r="H66" s="613">
        <v>9</v>
      </c>
      <c r="I66" s="614"/>
      <c r="J66" s="642">
        <f>ROUND(I66*H66,2)</f>
        <v>0</v>
      </c>
    </row>
    <row r="67" spans="2:10" s="255" customFormat="1" ht="37.9" customHeight="1" x14ac:dyDescent="0.25">
      <c r="B67" s="263"/>
      <c r="C67" s="609" t="s">
        <v>116</v>
      </c>
      <c r="D67" s="609" t="s">
        <v>69</v>
      </c>
      <c r="E67" s="610" t="s">
        <v>117</v>
      </c>
      <c r="F67" s="611" t="s">
        <v>118</v>
      </c>
      <c r="G67" s="612" t="s">
        <v>119</v>
      </c>
      <c r="H67" s="613">
        <v>19.899999999999999</v>
      </c>
      <c r="I67" s="614"/>
      <c r="J67" s="642">
        <f>ROUND(I67*H67,2)</f>
        <v>0</v>
      </c>
    </row>
    <row r="68" spans="2:10" s="617" customFormat="1" ht="11.25" x14ac:dyDescent="0.25">
      <c r="B68" s="616"/>
      <c r="D68" s="618" t="s">
        <v>73</v>
      </c>
      <c r="E68" s="619" t="s">
        <v>74</v>
      </c>
      <c r="F68" s="620" t="s">
        <v>120</v>
      </c>
      <c r="H68" s="621">
        <v>19.899999999999999</v>
      </c>
      <c r="J68" s="643"/>
    </row>
    <row r="69" spans="2:10" s="623" customFormat="1" ht="11.25" x14ac:dyDescent="0.25">
      <c r="B69" s="622"/>
      <c r="D69" s="618" t="s">
        <v>73</v>
      </c>
      <c r="E69" s="624" t="s">
        <v>74</v>
      </c>
      <c r="F69" s="625" t="s">
        <v>76</v>
      </c>
      <c r="H69" s="626">
        <v>19.899999999999999</v>
      </c>
      <c r="J69" s="644"/>
    </row>
    <row r="70" spans="2:10" s="255" customFormat="1" ht="24.2" customHeight="1" x14ac:dyDescent="0.25">
      <c r="B70" s="263"/>
      <c r="C70" s="609" t="s">
        <v>122</v>
      </c>
      <c r="D70" s="609" t="s">
        <v>69</v>
      </c>
      <c r="E70" s="610" t="s">
        <v>123</v>
      </c>
      <c r="F70" s="611" t="s">
        <v>124</v>
      </c>
      <c r="G70" s="612" t="s">
        <v>87</v>
      </c>
      <c r="H70" s="613">
        <v>1</v>
      </c>
      <c r="I70" s="614"/>
      <c r="J70" s="642">
        <f t="shared" ref="J70:J76" si="1">ROUND(I70*H70,2)</f>
        <v>0</v>
      </c>
    </row>
    <row r="71" spans="2:10" s="255" customFormat="1" ht="24.2" customHeight="1" x14ac:dyDescent="0.25">
      <c r="B71" s="263"/>
      <c r="C71" s="609" t="s">
        <v>125</v>
      </c>
      <c r="D71" s="609" t="s">
        <v>69</v>
      </c>
      <c r="E71" s="610" t="s">
        <v>126</v>
      </c>
      <c r="F71" s="611" t="s">
        <v>127</v>
      </c>
      <c r="G71" s="612" t="s">
        <v>128</v>
      </c>
      <c r="H71" s="613">
        <v>1.8759999999999999</v>
      </c>
      <c r="I71" s="614"/>
      <c r="J71" s="642">
        <f t="shared" si="1"/>
        <v>0</v>
      </c>
    </row>
    <row r="72" spans="2:10" s="255" customFormat="1" ht="24.2" customHeight="1" x14ac:dyDescent="0.25">
      <c r="B72" s="263"/>
      <c r="C72" s="609" t="s">
        <v>129</v>
      </c>
      <c r="D72" s="609" t="s">
        <v>69</v>
      </c>
      <c r="E72" s="610" t="s">
        <v>130</v>
      </c>
      <c r="F72" s="611" t="s">
        <v>131</v>
      </c>
      <c r="G72" s="612" t="s">
        <v>128</v>
      </c>
      <c r="H72" s="613">
        <v>1.8759999999999999</v>
      </c>
      <c r="I72" s="614"/>
      <c r="J72" s="642">
        <f t="shared" si="1"/>
        <v>0</v>
      </c>
    </row>
    <row r="73" spans="2:10" s="255" customFormat="1" ht="24.2" customHeight="1" x14ac:dyDescent="0.25">
      <c r="B73" s="263"/>
      <c r="C73" s="609" t="s">
        <v>132</v>
      </c>
      <c r="D73" s="609" t="s">
        <v>69</v>
      </c>
      <c r="E73" s="610" t="s">
        <v>133</v>
      </c>
      <c r="F73" s="611" t="s">
        <v>134</v>
      </c>
      <c r="G73" s="612" t="s">
        <v>128</v>
      </c>
      <c r="H73" s="613">
        <v>1.8759999999999999</v>
      </c>
      <c r="I73" s="614"/>
      <c r="J73" s="642">
        <f t="shared" si="1"/>
        <v>0</v>
      </c>
    </row>
    <row r="74" spans="2:10" s="255" customFormat="1" ht="24.2" customHeight="1" x14ac:dyDescent="0.25">
      <c r="B74" s="263"/>
      <c r="C74" s="609" t="s">
        <v>135</v>
      </c>
      <c r="D74" s="609" t="s">
        <v>69</v>
      </c>
      <c r="E74" s="610" t="s">
        <v>136</v>
      </c>
      <c r="F74" s="611" t="s">
        <v>137</v>
      </c>
      <c r="G74" s="612" t="s">
        <v>128</v>
      </c>
      <c r="H74" s="613">
        <v>9.3800000000000008</v>
      </c>
      <c r="I74" s="614"/>
      <c r="J74" s="642">
        <f t="shared" si="1"/>
        <v>0</v>
      </c>
    </row>
    <row r="75" spans="2:10" s="255" customFormat="1" ht="24.2" customHeight="1" x14ac:dyDescent="0.25">
      <c r="B75" s="263"/>
      <c r="C75" s="609" t="s">
        <v>138</v>
      </c>
      <c r="D75" s="609" t="s">
        <v>69</v>
      </c>
      <c r="E75" s="610" t="s">
        <v>139</v>
      </c>
      <c r="F75" s="611" t="s">
        <v>140</v>
      </c>
      <c r="G75" s="612" t="s">
        <v>128</v>
      </c>
      <c r="H75" s="613">
        <v>1.8759999999999999</v>
      </c>
      <c r="I75" s="614"/>
      <c r="J75" s="642">
        <f t="shared" si="1"/>
        <v>0</v>
      </c>
    </row>
    <row r="76" spans="2:10" s="255" customFormat="1" ht="44.25" customHeight="1" x14ac:dyDescent="0.25">
      <c r="B76" s="263"/>
      <c r="C76" s="609" t="s">
        <v>141</v>
      </c>
      <c r="D76" s="609" t="s">
        <v>69</v>
      </c>
      <c r="E76" s="610" t="s">
        <v>142</v>
      </c>
      <c r="F76" s="611" t="s">
        <v>143</v>
      </c>
      <c r="G76" s="612" t="s">
        <v>87</v>
      </c>
      <c r="H76" s="613">
        <v>2</v>
      </c>
      <c r="I76" s="614"/>
      <c r="J76" s="642">
        <f t="shared" si="1"/>
        <v>0</v>
      </c>
    </row>
    <row r="77" spans="2:10" s="603" customFormat="1" ht="22.9" customHeight="1" x14ac:dyDescent="0.2">
      <c r="B77" s="602"/>
      <c r="D77" s="604" t="s">
        <v>63</v>
      </c>
      <c r="E77" s="607" t="s">
        <v>144</v>
      </c>
      <c r="F77" s="607" t="s">
        <v>145</v>
      </c>
      <c r="J77" s="641">
        <f>SUM(J78:J79)</f>
        <v>0</v>
      </c>
    </row>
    <row r="78" spans="2:10" s="255" customFormat="1" ht="24.2" customHeight="1" x14ac:dyDescent="0.25">
      <c r="B78" s="263"/>
      <c r="C78" s="609" t="s">
        <v>146</v>
      </c>
      <c r="D78" s="609" t="s">
        <v>69</v>
      </c>
      <c r="E78" s="610" t="s">
        <v>147</v>
      </c>
      <c r="F78" s="611" t="s">
        <v>148</v>
      </c>
      <c r="G78" s="612" t="s">
        <v>128</v>
      </c>
      <c r="H78" s="613">
        <v>5.407</v>
      </c>
      <c r="I78" s="614"/>
      <c r="J78" s="642">
        <f>ROUND(I78*H78,2)</f>
        <v>0</v>
      </c>
    </row>
    <row r="79" spans="2:10" s="255" customFormat="1" ht="24.2" customHeight="1" x14ac:dyDescent="0.25">
      <c r="B79" s="263"/>
      <c r="C79" s="609" t="s">
        <v>149</v>
      </c>
      <c r="D79" s="609" t="s">
        <v>69</v>
      </c>
      <c r="E79" s="610" t="s">
        <v>150</v>
      </c>
      <c r="F79" s="611" t="s">
        <v>151</v>
      </c>
      <c r="G79" s="612" t="s">
        <v>128</v>
      </c>
      <c r="H79" s="613">
        <v>5.407</v>
      </c>
      <c r="I79" s="614"/>
      <c r="J79" s="642">
        <f>ROUND(I79*H79,2)</f>
        <v>0</v>
      </c>
    </row>
    <row r="80" spans="2:10" s="603" customFormat="1" ht="25.9" customHeight="1" x14ac:dyDescent="0.2">
      <c r="B80" s="602"/>
      <c r="D80" s="604" t="s">
        <v>63</v>
      </c>
      <c r="E80" s="605" t="s">
        <v>152</v>
      </c>
      <c r="F80" s="605" t="s">
        <v>153</v>
      </c>
      <c r="J80" s="640">
        <f>SUM(J81,J87,J99,J102)</f>
        <v>0</v>
      </c>
    </row>
    <row r="81" spans="2:10" s="603" customFormat="1" ht="22.9" customHeight="1" x14ac:dyDescent="0.2">
      <c r="B81" s="602"/>
      <c r="D81" s="604" t="s">
        <v>63</v>
      </c>
      <c r="E81" s="607" t="s">
        <v>154</v>
      </c>
      <c r="F81" s="607" t="s">
        <v>155</v>
      </c>
      <c r="J81" s="641">
        <f>SUM(J82:J86)</f>
        <v>0</v>
      </c>
    </row>
    <row r="82" spans="2:10" s="255" customFormat="1" ht="33" customHeight="1" x14ac:dyDescent="0.25">
      <c r="B82" s="263"/>
      <c r="C82" s="609" t="s">
        <v>156</v>
      </c>
      <c r="D82" s="609" t="s">
        <v>69</v>
      </c>
      <c r="E82" s="610" t="s">
        <v>157</v>
      </c>
      <c r="F82" s="611" t="s">
        <v>158</v>
      </c>
      <c r="G82" s="612" t="s">
        <v>72</v>
      </c>
      <c r="H82" s="613">
        <v>35.073</v>
      </c>
      <c r="I82" s="614"/>
      <c r="J82" s="642">
        <f>ROUND(I82*H82,2)</f>
        <v>0</v>
      </c>
    </row>
    <row r="83" spans="2:10" s="255" customFormat="1" ht="37.9" customHeight="1" x14ac:dyDescent="0.25">
      <c r="B83" s="263"/>
      <c r="C83" s="609" t="s">
        <v>159</v>
      </c>
      <c r="D83" s="609" t="s">
        <v>69</v>
      </c>
      <c r="E83" s="610" t="s">
        <v>160</v>
      </c>
      <c r="F83" s="611" t="s">
        <v>161</v>
      </c>
      <c r="G83" s="612" t="s">
        <v>72</v>
      </c>
      <c r="H83" s="613">
        <v>17.79</v>
      </c>
      <c r="I83" s="614"/>
      <c r="J83" s="642">
        <f>ROUND(I83*H83,2)</f>
        <v>0</v>
      </c>
    </row>
    <row r="84" spans="2:10" s="255" customFormat="1" ht="37.9" customHeight="1" x14ac:dyDescent="0.25">
      <c r="B84" s="263"/>
      <c r="C84" s="609" t="s">
        <v>162</v>
      </c>
      <c r="D84" s="609" t="s">
        <v>69</v>
      </c>
      <c r="E84" s="610" t="s">
        <v>163</v>
      </c>
      <c r="F84" s="611" t="s">
        <v>164</v>
      </c>
      <c r="G84" s="612" t="s">
        <v>72</v>
      </c>
      <c r="H84" s="613">
        <v>158.1</v>
      </c>
      <c r="I84" s="614"/>
      <c r="J84" s="642">
        <f>ROUND(I84*H84,2)</f>
        <v>0</v>
      </c>
    </row>
    <row r="85" spans="2:10" s="255" customFormat="1" ht="16.5" customHeight="1" x14ac:dyDescent="0.25">
      <c r="B85" s="263"/>
      <c r="C85" s="609" t="s">
        <v>165</v>
      </c>
      <c r="D85" s="609" t="s">
        <v>69</v>
      </c>
      <c r="E85" s="610" t="s">
        <v>166</v>
      </c>
      <c r="F85" s="611" t="s">
        <v>167</v>
      </c>
      <c r="G85" s="612" t="s">
        <v>93</v>
      </c>
      <c r="H85" s="613">
        <v>0</v>
      </c>
      <c r="I85" s="614"/>
      <c r="J85" s="642">
        <f>ROUND(I85*H85,2)</f>
        <v>0</v>
      </c>
    </row>
    <row r="86" spans="2:10" s="255" customFormat="1" ht="24.2" customHeight="1" x14ac:dyDescent="0.25">
      <c r="B86" s="263"/>
      <c r="C86" s="609" t="s">
        <v>168</v>
      </c>
      <c r="D86" s="609" t="s">
        <v>69</v>
      </c>
      <c r="E86" s="610" t="s">
        <v>169</v>
      </c>
      <c r="F86" s="611" t="s">
        <v>170</v>
      </c>
      <c r="G86" s="612" t="s">
        <v>171</v>
      </c>
      <c r="H86" s="613">
        <v>68.835999999999999</v>
      </c>
      <c r="I86" s="614"/>
      <c r="J86" s="642">
        <f>ROUND(I86*H86,2)</f>
        <v>0</v>
      </c>
    </row>
    <row r="87" spans="2:10" s="603" customFormat="1" ht="22.9" customHeight="1" x14ac:dyDescent="0.2">
      <c r="B87" s="602"/>
      <c r="D87" s="604" t="s">
        <v>63</v>
      </c>
      <c r="E87" s="607" t="s">
        <v>172</v>
      </c>
      <c r="F87" s="607" t="s">
        <v>173</v>
      </c>
      <c r="J87" s="641">
        <f>SUM(J88:J98)</f>
        <v>0</v>
      </c>
    </row>
    <row r="88" spans="2:10" s="255" customFormat="1" ht="21.75" customHeight="1" x14ac:dyDescent="0.25">
      <c r="B88" s="263"/>
      <c r="C88" s="609" t="s">
        <v>174</v>
      </c>
      <c r="D88" s="609" t="s">
        <v>69</v>
      </c>
      <c r="E88" s="610" t="s">
        <v>175</v>
      </c>
      <c r="F88" s="611" t="s">
        <v>176</v>
      </c>
      <c r="G88" s="612" t="s">
        <v>72</v>
      </c>
      <c r="H88" s="613">
        <v>0</v>
      </c>
      <c r="I88" s="614"/>
      <c r="J88" s="642">
        <f>ROUND(I88*H88,2)</f>
        <v>0</v>
      </c>
    </row>
    <row r="89" spans="2:10" s="255" customFormat="1" ht="24.2" customHeight="1" x14ac:dyDescent="0.25">
      <c r="B89" s="263"/>
      <c r="C89" s="609" t="s">
        <v>178</v>
      </c>
      <c r="D89" s="609" t="s">
        <v>69</v>
      </c>
      <c r="E89" s="610" t="s">
        <v>179</v>
      </c>
      <c r="F89" s="611" t="s">
        <v>180</v>
      </c>
      <c r="G89" s="612" t="s">
        <v>72</v>
      </c>
      <c r="H89" s="613">
        <v>111.94</v>
      </c>
      <c r="I89" s="614"/>
      <c r="J89" s="642">
        <f>ROUND(I89*H89,2)</f>
        <v>0</v>
      </c>
    </row>
    <row r="90" spans="2:10" s="255" customFormat="1" ht="24.2" customHeight="1" x14ac:dyDescent="0.25">
      <c r="B90" s="263"/>
      <c r="C90" s="609" t="s">
        <v>181</v>
      </c>
      <c r="D90" s="609" t="s">
        <v>69</v>
      </c>
      <c r="E90" s="610" t="s">
        <v>182</v>
      </c>
      <c r="F90" s="611" t="s">
        <v>183</v>
      </c>
      <c r="G90" s="612" t="s">
        <v>72</v>
      </c>
      <c r="H90" s="613">
        <v>111.94</v>
      </c>
      <c r="I90" s="614"/>
      <c r="J90" s="642">
        <f>ROUND(I90*H90,2)</f>
        <v>0</v>
      </c>
    </row>
    <row r="91" spans="2:10" s="255" customFormat="1" ht="62.65" customHeight="1" x14ac:dyDescent="0.25">
      <c r="B91" s="263"/>
      <c r="C91" s="609" t="s">
        <v>184</v>
      </c>
      <c r="D91" s="609" t="s">
        <v>69</v>
      </c>
      <c r="E91" s="610" t="s">
        <v>185</v>
      </c>
      <c r="F91" s="611" t="s">
        <v>186</v>
      </c>
      <c r="G91" s="612" t="s">
        <v>72</v>
      </c>
      <c r="H91" s="613">
        <v>111.94</v>
      </c>
      <c r="I91" s="614"/>
      <c r="J91" s="642">
        <f>ROUND(I91*H91,2)</f>
        <v>0</v>
      </c>
    </row>
    <row r="92" spans="2:10" s="255" customFormat="1" ht="49.15" customHeight="1" x14ac:dyDescent="0.25">
      <c r="B92" s="263"/>
      <c r="C92" s="609" t="s">
        <v>187</v>
      </c>
      <c r="D92" s="609" t="s">
        <v>69</v>
      </c>
      <c r="E92" s="610" t="s">
        <v>188</v>
      </c>
      <c r="F92" s="611" t="s">
        <v>189</v>
      </c>
      <c r="G92" s="612" t="s">
        <v>93</v>
      </c>
      <c r="H92" s="613">
        <v>30</v>
      </c>
      <c r="I92" s="614"/>
      <c r="J92" s="642">
        <f t="shared" ref="J92:J98" si="2">ROUND(I92*H92,2)</f>
        <v>0</v>
      </c>
    </row>
    <row r="93" spans="2:10" s="255" customFormat="1" ht="21.75" customHeight="1" x14ac:dyDescent="0.25">
      <c r="B93" s="263"/>
      <c r="C93" s="609" t="s">
        <v>190</v>
      </c>
      <c r="D93" s="609" t="s">
        <v>69</v>
      </c>
      <c r="E93" s="610" t="s">
        <v>191</v>
      </c>
      <c r="F93" s="611" t="s">
        <v>192</v>
      </c>
      <c r="G93" s="612" t="s">
        <v>87</v>
      </c>
      <c r="H93" s="613">
        <v>0</v>
      </c>
      <c r="I93" s="614"/>
      <c r="J93" s="642">
        <f t="shared" si="2"/>
        <v>0</v>
      </c>
    </row>
    <row r="94" spans="2:10" s="255" customFormat="1" ht="16.5" customHeight="1" x14ac:dyDescent="0.25">
      <c r="B94" s="263"/>
      <c r="C94" s="609" t="s">
        <v>193</v>
      </c>
      <c r="D94" s="609" t="s">
        <v>69</v>
      </c>
      <c r="E94" s="610" t="s">
        <v>194</v>
      </c>
      <c r="F94" s="611" t="s">
        <v>195</v>
      </c>
      <c r="G94" s="612" t="s">
        <v>87</v>
      </c>
      <c r="H94" s="613">
        <v>0</v>
      </c>
      <c r="I94" s="614"/>
      <c r="J94" s="642">
        <f t="shared" si="2"/>
        <v>0</v>
      </c>
    </row>
    <row r="95" spans="2:10" s="255" customFormat="1" ht="21.75" customHeight="1" x14ac:dyDescent="0.25">
      <c r="B95" s="263"/>
      <c r="C95" s="609" t="s">
        <v>196</v>
      </c>
      <c r="D95" s="609" t="s">
        <v>69</v>
      </c>
      <c r="E95" s="610" t="s">
        <v>197</v>
      </c>
      <c r="F95" s="611" t="s">
        <v>198</v>
      </c>
      <c r="G95" s="612" t="s">
        <v>119</v>
      </c>
      <c r="H95" s="613">
        <v>56.57</v>
      </c>
      <c r="I95" s="614"/>
      <c r="J95" s="642">
        <f t="shared" si="2"/>
        <v>0</v>
      </c>
    </row>
    <row r="96" spans="2:10" s="255" customFormat="1" ht="16.5" customHeight="1" x14ac:dyDescent="0.25">
      <c r="B96" s="263"/>
      <c r="C96" s="609" t="s">
        <v>199</v>
      </c>
      <c r="D96" s="609" t="s">
        <v>69</v>
      </c>
      <c r="E96" s="610" t="s">
        <v>200</v>
      </c>
      <c r="F96" s="611" t="s">
        <v>201</v>
      </c>
      <c r="G96" s="612" t="s">
        <v>93</v>
      </c>
      <c r="H96" s="613">
        <v>0</v>
      </c>
      <c r="I96" s="614"/>
      <c r="J96" s="642">
        <f t="shared" si="2"/>
        <v>0</v>
      </c>
    </row>
    <row r="97" spans="2:10" s="255" customFormat="1" ht="21.75" customHeight="1" x14ac:dyDescent="0.25">
      <c r="B97" s="263"/>
      <c r="C97" s="609" t="s">
        <v>202</v>
      </c>
      <c r="D97" s="609" t="s">
        <v>69</v>
      </c>
      <c r="E97" s="610" t="s">
        <v>203</v>
      </c>
      <c r="F97" s="611" t="s">
        <v>204</v>
      </c>
      <c r="G97" s="612" t="s">
        <v>93</v>
      </c>
      <c r="H97" s="613">
        <v>1</v>
      </c>
      <c r="I97" s="614"/>
      <c r="J97" s="642">
        <f t="shared" si="2"/>
        <v>0</v>
      </c>
    </row>
    <row r="98" spans="2:10" s="255" customFormat="1" ht="24.2" customHeight="1" x14ac:dyDescent="0.25">
      <c r="B98" s="263"/>
      <c r="C98" s="609" t="s">
        <v>205</v>
      </c>
      <c r="D98" s="609" t="s">
        <v>69</v>
      </c>
      <c r="E98" s="610" t="s">
        <v>206</v>
      </c>
      <c r="F98" s="611" t="s">
        <v>207</v>
      </c>
      <c r="G98" s="612" t="s">
        <v>171</v>
      </c>
      <c r="H98" s="613">
        <v>170.68700000000001</v>
      </c>
      <c r="I98" s="614"/>
      <c r="J98" s="642">
        <f t="shared" si="2"/>
        <v>0</v>
      </c>
    </row>
    <row r="99" spans="2:10" s="603" customFormat="1" ht="22.9" customHeight="1" x14ac:dyDescent="0.2">
      <c r="B99" s="602"/>
      <c r="D99" s="604" t="s">
        <v>63</v>
      </c>
      <c r="E99" s="607" t="s">
        <v>208</v>
      </c>
      <c r="F99" s="607" t="s">
        <v>209</v>
      </c>
      <c r="J99" s="641">
        <f>SUM(J100:J101)</f>
        <v>0</v>
      </c>
    </row>
    <row r="100" spans="2:10" s="255" customFormat="1" ht="16.5" customHeight="1" x14ac:dyDescent="0.25">
      <c r="B100" s="263"/>
      <c r="C100" s="609" t="s">
        <v>210</v>
      </c>
      <c r="D100" s="609" t="s">
        <v>69</v>
      </c>
      <c r="E100" s="610" t="s">
        <v>211</v>
      </c>
      <c r="F100" s="611" t="s">
        <v>212</v>
      </c>
      <c r="G100" s="612" t="s">
        <v>72</v>
      </c>
      <c r="H100" s="613">
        <v>111.94</v>
      </c>
      <c r="I100" s="614"/>
      <c r="J100" s="642">
        <f>ROUND(I100*H100,2)</f>
        <v>0</v>
      </c>
    </row>
    <row r="101" spans="2:10" s="255" customFormat="1" ht="16.5" customHeight="1" x14ac:dyDescent="0.25">
      <c r="B101" s="263"/>
      <c r="C101" s="609" t="s">
        <v>213</v>
      </c>
      <c r="D101" s="609" t="s">
        <v>69</v>
      </c>
      <c r="E101" s="610" t="s">
        <v>214</v>
      </c>
      <c r="F101" s="611" t="s">
        <v>215</v>
      </c>
      <c r="G101" s="612" t="s">
        <v>72</v>
      </c>
      <c r="H101" s="613">
        <v>111.94</v>
      </c>
      <c r="I101" s="614"/>
      <c r="J101" s="642">
        <f>ROUND(I101*H101,2)</f>
        <v>0</v>
      </c>
    </row>
    <row r="102" spans="2:10" s="603" customFormat="1" ht="22.9" customHeight="1" x14ac:dyDescent="0.2">
      <c r="B102" s="602"/>
      <c r="D102" s="604" t="s">
        <v>63</v>
      </c>
      <c r="E102" s="607" t="s">
        <v>216</v>
      </c>
      <c r="F102" s="607" t="s">
        <v>217</v>
      </c>
      <c r="J102" s="641">
        <f>SUM(J103)</f>
        <v>0</v>
      </c>
    </row>
    <row r="103" spans="2:10" s="255" customFormat="1" ht="37.9" customHeight="1" x14ac:dyDescent="0.25">
      <c r="B103" s="263"/>
      <c r="C103" s="609" t="s">
        <v>218</v>
      </c>
      <c r="D103" s="609" t="s">
        <v>69</v>
      </c>
      <c r="E103" s="610" t="s">
        <v>219</v>
      </c>
      <c r="F103" s="611" t="s">
        <v>220</v>
      </c>
      <c r="G103" s="612" t="s">
        <v>72</v>
      </c>
      <c r="H103" s="613">
        <v>387.2</v>
      </c>
      <c r="I103" s="614"/>
      <c r="J103" s="642">
        <f>ROUND(I103*H103,2)</f>
        <v>0</v>
      </c>
    </row>
    <row r="104" spans="2:10" s="255" customFormat="1" ht="6.95" customHeight="1" x14ac:dyDescent="0.25">
      <c r="B104" s="257"/>
      <c r="C104" s="258"/>
      <c r="D104" s="258"/>
      <c r="E104" s="258"/>
      <c r="F104" s="258"/>
      <c r="G104" s="258"/>
      <c r="H104" s="258"/>
      <c r="I104" s="258"/>
      <c r="J104" s="637"/>
    </row>
  </sheetData>
  <mergeCells count="2">
    <mergeCell ref="E7:H7"/>
    <mergeCell ref="E40:H4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C97C-9882-4477-8E93-E3AC69F6A53D}">
  <sheetPr>
    <tabColor theme="9" tint="0.79998168889431442"/>
    <pageSetUpPr fitToPage="1"/>
  </sheetPr>
  <dimension ref="A1:E1048512"/>
  <sheetViews>
    <sheetView zoomScale="90" zoomScaleNormal="90" workbookViewId="0">
      <pane ySplit="3" topLeftCell="A4" activePane="bottomLeft" state="frozen"/>
      <selection activeCell="I68" sqref="I68"/>
      <selection pane="bottomLeft" activeCell="A20" sqref="A20"/>
    </sheetView>
  </sheetViews>
  <sheetFormatPr defaultColWidth="9.140625" defaultRowHeight="12" x14ac:dyDescent="0.2"/>
  <cols>
    <col min="1" max="1" width="74.5703125" style="27" customWidth="1"/>
    <col min="2" max="2" width="4.140625" style="39" customWidth="1"/>
    <col min="3" max="3" width="8.85546875" style="39" customWidth="1"/>
    <col min="4" max="4" width="10.7109375" style="69" customWidth="1"/>
    <col min="5" max="5" width="13.28515625" style="69" customWidth="1"/>
    <col min="6" max="16384" width="9.140625" style="27"/>
  </cols>
  <sheetData>
    <row r="1" spans="1:5" s="21" customFormat="1" ht="12" customHeight="1" x14ac:dyDescent="0.2">
      <c r="A1" s="40" t="s">
        <v>1079</v>
      </c>
      <c r="B1" s="656" t="s">
        <v>1012</v>
      </c>
      <c r="C1" s="23"/>
      <c r="D1" s="24"/>
      <c r="E1" s="24"/>
    </row>
    <row r="2" spans="1:5" x14ac:dyDescent="0.2">
      <c r="A2" s="25" t="s">
        <v>223</v>
      </c>
      <c r="B2" s="25" t="s">
        <v>224</v>
      </c>
      <c r="C2" s="25" t="s">
        <v>225</v>
      </c>
      <c r="D2" s="26" t="s">
        <v>787</v>
      </c>
      <c r="E2" s="26" t="s">
        <v>788</v>
      </c>
    </row>
    <row r="3" spans="1:5" x14ac:dyDescent="0.2">
      <c r="A3" s="28"/>
      <c r="B3" s="29"/>
      <c r="C3" s="29" t="s">
        <v>741</v>
      </c>
      <c r="D3" s="30"/>
      <c r="E3" s="30"/>
    </row>
    <row r="4" spans="1:5" s="21" customFormat="1" ht="12" customHeight="1" x14ac:dyDescent="0.2">
      <c r="A4" s="56"/>
      <c r="B4" s="57"/>
      <c r="C4" s="58"/>
      <c r="D4" s="58"/>
      <c r="E4" s="59"/>
    </row>
    <row r="5" spans="1:5" s="21" customFormat="1" ht="12" customHeight="1" x14ac:dyDescent="0.2">
      <c r="A5" s="60" t="s">
        <v>390</v>
      </c>
      <c r="B5" s="44"/>
      <c r="C5" s="61"/>
      <c r="D5" s="47"/>
      <c r="E5" s="24"/>
    </row>
    <row r="6" spans="1:5" s="21" customFormat="1" ht="12" customHeight="1" x14ac:dyDescent="0.2">
      <c r="A6" s="21" t="s">
        <v>1068</v>
      </c>
      <c r="B6" s="44"/>
      <c r="C6" s="61">
        <v>1</v>
      </c>
      <c r="D6" s="525">
        <v>0</v>
      </c>
      <c r="E6" s="24">
        <f>D6*C6</f>
        <v>0</v>
      </c>
    </row>
    <row r="7" spans="1:5" s="21" customFormat="1" ht="12" customHeight="1" x14ac:dyDescent="0.2">
      <c r="A7" s="52"/>
      <c r="B7" s="53"/>
      <c r="C7" s="54"/>
      <c r="D7" s="54"/>
      <c r="E7" s="55"/>
    </row>
    <row r="8" spans="1:5" s="21" customFormat="1" ht="12" customHeight="1" x14ac:dyDescent="0.2">
      <c r="A8" s="56" t="s">
        <v>495</v>
      </c>
      <c r="B8" s="57"/>
      <c r="C8" s="56"/>
      <c r="D8" s="56"/>
      <c r="E8" s="59">
        <f>SUM(E6:E7)</f>
        <v>0</v>
      </c>
    </row>
    <row r="9" spans="1:5" s="21" customFormat="1" ht="12" customHeight="1" thickBot="1" x14ac:dyDescent="0.25">
      <c r="B9" s="62"/>
      <c r="C9" s="61"/>
      <c r="D9" s="47"/>
      <c r="E9" s="24"/>
    </row>
    <row r="10" spans="1:5" s="21" customFormat="1" ht="16.899999999999999" customHeight="1" thickBot="1" x14ac:dyDescent="0.25">
      <c r="A10" s="63" t="s">
        <v>496</v>
      </c>
      <c r="B10" s="64"/>
      <c r="C10" s="63"/>
      <c r="D10" s="63"/>
      <c r="E10" s="661">
        <f>E8</f>
        <v>0</v>
      </c>
    </row>
    <row r="11" spans="1:5" x14ac:dyDescent="0.2">
      <c r="A11" s="42"/>
      <c r="B11" s="65"/>
      <c r="C11" s="66"/>
      <c r="D11" s="67"/>
      <c r="E11" s="68"/>
    </row>
    <row r="1048512" spans="1:5" s="39" customFormat="1" x14ac:dyDescent="0.2">
      <c r="A1048512" s="27"/>
      <c r="D1048512" s="69"/>
      <c r="E1048512" s="69"/>
    </row>
  </sheetData>
  <pageMargins left="0.7" right="0.7" top="0.75" bottom="0.75" header="0.3" footer="0.3"/>
  <pageSetup paperSize="9" scale="7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07F0-F01B-4351-B17B-D32521FCCB33}">
  <sheetPr>
    <tabColor theme="9" tint="0.79998168889431442"/>
    <pageSetUpPr fitToPage="1"/>
  </sheetPr>
  <dimension ref="A1:F32"/>
  <sheetViews>
    <sheetView zoomScale="90" zoomScaleNormal="90" workbookViewId="0">
      <selection activeCell="A31" sqref="A31"/>
    </sheetView>
  </sheetViews>
  <sheetFormatPr defaultColWidth="8.85546875" defaultRowHeight="15" x14ac:dyDescent="0.25"/>
  <cols>
    <col min="1" max="1" width="60.7109375" style="12" customWidth="1"/>
    <col min="2" max="2" width="4.7109375" style="15" bestFit="1" customWidth="1"/>
    <col min="3" max="3" width="19.5703125" style="15" customWidth="1"/>
    <col min="4" max="4" width="14.85546875" style="16" customWidth="1"/>
    <col min="5" max="5" width="18.85546875" style="16" bestFit="1" customWidth="1"/>
    <col min="6" max="16384" width="8.85546875" style="12"/>
  </cols>
  <sheetData>
    <row r="1" spans="1:6" x14ac:dyDescent="0.25">
      <c r="A1" s="526" t="s">
        <v>1055</v>
      </c>
      <c r="B1" s="651" t="s">
        <v>1012</v>
      </c>
      <c r="F1" s="70"/>
    </row>
    <row r="2" spans="1:6" s="7" customFormat="1" ht="38.25" x14ac:dyDescent="0.25">
      <c r="A2" s="4" t="s">
        <v>812</v>
      </c>
      <c r="B2" s="5" t="s">
        <v>93</v>
      </c>
      <c r="C2" s="6" t="s">
        <v>813</v>
      </c>
      <c r="D2" s="6" t="s">
        <v>814</v>
      </c>
      <c r="E2" s="6" t="s">
        <v>815</v>
      </c>
    </row>
    <row r="3" spans="1:6" ht="189.75" x14ac:dyDescent="0.25">
      <c r="A3" s="8" t="s">
        <v>816</v>
      </c>
      <c r="B3" s="9">
        <v>4</v>
      </c>
      <c r="C3" s="10"/>
      <c r="D3" s="527">
        <v>0</v>
      </c>
      <c r="E3" s="11">
        <f t="shared" ref="E3:E31" si="0">D3*B3</f>
        <v>0</v>
      </c>
    </row>
    <row r="4" spans="1:6" ht="178.5" x14ac:dyDescent="0.25">
      <c r="A4" s="8" t="s">
        <v>817</v>
      </c>
      <c r="B4" s="9">
        <v>2</v>
      </c>
      <c r="C4" s="10"/>
      <c r="D4" s="527">
        <v>0</v>
      </c>
      <c r="E4" s="11">
        <f t="shared" si="0"/>
        <v>0</v>
      </c>
    </row>
    <row r="5" spans="1:6" ht="187.5" x14ac:dyDescent="0.25">
      <c r="A5" s="8" t="s">
        <v>818</v>
      </c>
      <c r="B5" s="9">
        <v>12</v>
      </c>
      <c r="C5" s="10"/>
      <c r="D5" s="527">
        <v>0</v>
      </c>
      <c r="E5" s="11">
        <f t="shared" si="0"/>
        <v>0</v>
      </c>
    </row>
    <row r="6" spans="1:6" ht="80.25" x14ac:dyDescent="0.25">
      <c r="A6" s="8" t="s">
        <v>819</v>
      </c>
      <c r="B6" s="9">
        <v>1</v>
      </c>
      <c r="C6" s="10"/>
      <c r="D6" s="527">
        <v>0</v>
      </c>
      <c r="E6" s="11">
        <f t="shared" si="0"/>
        <v>0</v>
      </c>
    </row>
    <row r="7" spans="1:6" ht="75" x14ac:dyDescent="0.25">
      <c r="A7" s="13" t="s">
        <v>820</v>
      </c>
      <c r="B7" s="9">
        <v>18</v>
      </c>
      <c r="C7" s="10"/>
      <c r="D7" s="527">
        <v>0</v>
      </c>
      <c r="E7" s="11">
        <f t="shared" si="0"/>
        <v>0</v>
      </c>
    </row>
    <row r="8" spans="1:6" ht="30" x14ac:dyDescent="0.25">
      <c r="A8" s="13" t="s">
        <v>821</v>
      </c>
      <c r="B8" s="9">
        <v>0</v>
      </c>
      <c r="C8" s="10"/>
      <c r="D8" s="527">
        <v>0</v>
      </c>
      <c r="E8" s="11">
        <f t="shared" si="0"/>
        <v>0</v>
      </c>
    </row>
    <row r="9" spans="1:6" ht="30" x14ac:dyDescent="0.25">
      <c r="A9" s="13" t="s">
        <v>822</v>
      </c>
      <c r="B9" s="9">
        <v>0</v>
      </c>
      <c r="C9" s="10"/>
      <c r="D9" s="527">
        <v>0</v>
      </c>
      <c r="E9" s="11">
        <f t="shared" si="0"/>
        <v>0</v>
      </c>
    </row>
    <row r="10" spans="1:6" x14ac:dyDescent="0.25">
      <c r="A10" s="2" t="s">
        <v>823</v>
      </c>
      <c r="B10" s="9"/>
      <c r="C10" s="10"/>
      <c r="D10" s="527">
        <v>0</v>
      </c>
      <c r="E10" s="11">
        <f t="shared" si="0"/>
        <v>0</v>
      </c>
    </row>
    <row r="11" spans="1:6" x14ac:dyDescent="0.25">
      <c r="A11" s="13" t="s">
        <v>824</v>
      </c>
      <c r="B11" s="9">
        <v>18</v>
      </c>
      <c r="C11" s="10"/>
      <c r="D11" s="527">
        <v>0</v>
      </c>
      <c r="E11" s="11">
        <f t="shared" si="0"/>
        <v>0</v>
      </c>
    </row>
    <row r="12" spans="1:6" ht="150" x14ac:dyDescent="0.25">
      <c r="A12" s="13" t="s">
        <v>825</v>
      </c>
      <c r="B12" s="9">
        <v>18</v>
      </c>
      <c r="C12" s="10"/>
      <c r="D12" s="527">
        <v>0</v>
      </c>
      <c r="E12" s="11">
        <f t="shared" si="0"/>
        <v>0</v>
      </c>
    </row>
    <row r="13" spans="1:6" ht="30" x14ac:dyDescent="0.25">
      <c r="A13" s="13" t="s">
        <v>826</v>
      </c>
      <c r="B13" s="9">
        <v>0</v>
      </c>
      <c r="C13" s="10"/>
      <c r="D13" s="527">
        <v>0</v>
      </c>
      <c r="E13" s="11">
        <f t="shared" si="0"/>
        <v>0</v>
      </c>
    </row>
    <row r="14" spans="1:6" ht="30" x14ac:dyDescent="0.25">
      <c r="A14" s="13" t="s">
        <v>827</v>
      </c>
      <c r="B14" s="9">
        <v>0</v>
      </c>
      <c r="C14" s="10"/>
      <c r="D14" s="527">
        <v>0</v>
      </c>
      <c r="E14" s="11">
        <f t="shared" si="0"/>
        <v>0</v>
      </c>
    </row>
    <row r="15" spans="1:6" ht="30" x14ac:dyDescent="0.25">
      <c r="A15" s="13" t="s">
        <v>828</v>
      </c>
      <c r="B15" s="9">
        <v>0</v>
      </c>
      <c r="C15" s="10"/>
      <c r="D15" s="527">
        <v>0</v>
      </c>
      <c r="E15" s="11">
        <f t="shared" si="0"/>
        <v>0</v>
      </c>
    </row>
    <row r="16" spans="1:6" ht="30" x14ac:dyDescent="0.25">
      <c r="A16" s="13" t="s">
        <v>829</v>
      </c>
      <c r="B16" s="9">
        <v>0</v>
      </c>
      <c r="C16" s="10"/>
      <c r="D16" s="527">
        <v>0</v>
      </c>
      <c r="E16" s="11">
        <f t="shared" si="0"/>
        <v>0</v>
      </c>
    </row>
    <row r="17" spans="1:5" ht="30" x14ac:dyDescent="0.25">
      <c r="A17" s="13" t="s">
        <v>830</v>
      </c>
      <c r="B17" s="9">
        <v>0</v>
      </c>
      <c r="C17" s="10"/>
      <c r="D17" s="527">
        <v>0</v>
      </c>
      <c r="E17" s="11">
        <f t="shared" si="0"/>
        <v>0</v>
      </c>
    </row>
    <row r="18" spans="1:5" ht="30" x14ac:dyDescent="0.25">
      <c r="A18" s="13" t="s">
        <v>831</v>
      </c>
      <c r="B18" s="9">
        <v>0</v>
      </c>
      <c r="C18" s="10"/>
      <c r="D18" s="527">
        <v>0</v>
      </c>
      <c r="E18" s="11">
        <f t="shared" si="0"/>
        <v>0</v>
      </c>
    </row>
    <row r="19" spans="1:5" ht="150" x14ac:dyDescent="0.25">
      <c r="A19" s="13" t="s">
        <v>832</v>
      </c>
      <c r="B19" s="9">
        <v>18</v>
      </c>
      <c r="C19" s="10"/>
      <c r="D19" s="527">
        <v>0</v>
      </c>
      <c r="E19" s="11">
        <f t="shared" si="0"/>
        <v>0</v>
      </c>
    </row>
    <row r="20" spans="1:5" ht="30" x14ac:dyDescent="0.25">
      <c r="A20" s="13" t="s">
        <v>833</v>
      </c>
      <c r="B20" s="9">
        <v>0</v>
      </c>
      <c r="C20" s="10"/>
      <c r="D20" s="527">
        <v>0</v>
      </c>
      <c r="E20" s="11">
        <f t="shared" si="0"/>
        <v>0</v>
      </c>
    </row>
    <row r="21" spans="1:5" ht="30" x14ac:dyDescent="0.25">
      <c r="A21" s="13" t="s">
        <v>834</v>
      </c>
      <c r="B21" s="9">
        <v>0</v>
      </c>
      <c r="C21" s="10"/>
      <c r="D21" s="527">
        <v>0</v>
      </c>
      <c r="E21" s="11">
        <f t="shared" si="0"/>
        <v>0</v>
      </c>
    </row>
    <row r="22" spans="1:5" ht="30" x14ac:dyDescent="0.25">
      <c r="A22" s="13" t="s">
        <v>835</v>
      </c>
      <c r="B22" s="9">
        <v>0</v>
      </c>
      <c r="C22" s="10"/>
      <c r="D22" s="527">
        <v>0</v>
      </c>
      <c r="E22" s="11">
        <f t="shared" si="0"/>
        <v>0</v>
      </c>
    </row>
    <row r="23" spans="1:5" ht="30" x14ac:dyDescent="0.25">
      <c r="A23" s="13" t="s">
        <v>836</v>
      </c>
      <c r="B23" s="9">
        <v>0</v>
      </c>
      <c r="C23" s="10"/>
      <c r="D23" s="527">
        <v>0</v>
      </c>
      <c r="E23" s="11">
        <f t="shared" si="0"/>
        <v>0</v>
      </c>
    </row>
    <row r="24" spans="1:5" ht="30" x14ac:dyDescent="0.25">
      <c r="A24" s="13" t="s">
        <v>837</v>
      </c>
      <c r="B24" s="9">
        <v>0</v>
      </c>
      <c r="C24" s="10"/>
      <c r="D24" s="527">
        <v>0</v>
      </c>
      <c r="E24" s="11">
        <f t="shared" si="0"/>
        <v>0</v>
      </c>
    </row>
    <row r="25" spans="1:5" ht="30" x14ac:dyDescent="0.25">
      <c r="A25" s="13" t="s">
        <v>838</v>
      </c>
      <c r="B25" s="9">
        <v>0</v>
      </c>
      <c r="C25" s="10"/>
      <c r="D25" s="527">
        <v>0</v>
      </c>
      <c r="E25" s="11">
        <f t="shared" si="0"/>
        <v>0</v>
      </c>
    </row>
    <row r="26" spans="1:5" ht="30" x14ac:dyDescent="0.25">
      <c r="A26" s="13" t="s">
        <v>1046</v>
      </c>
      <c r="B26" s="9">
        <v>36</v>
      </c>
      <c r="C26" s="10"/>
      <c r="D26" s="527">
        <v>0</v>
      </c>
      <c r="E26" s="11">
        <f t="shared" si="0"/>
        <v>0</v>
      </c>
    </row>
    <row r="27" spans="1:5" x14ac:dyDescent="0.25">
      <c r="A27" s="13" t="s">
        <v>1047</v>
      </c>
      <c r="B27" s="9">
        <v>18</v>
      </c>
      <c r="C27" s="10"/>
      <c r="D27" s="527">
        <v>0</v>
      </c>
      <c r="E27" s="11">
        <f t="shared" si="0"/>
        <v>0</v>
      </c>
    </row>
    <row r="28" spans="1:5" x14ac:dyDescent="0.25">
      <c r="A28" s="13" t="s">
        <v>1048</v>
      </c>
      <c r="B28" s="9">
        <v>18</v>
      </c>
      <c r="C28" s="10"/>
      <c r="D28" s="527">
        <v>0</v>
      </c>
      <c r="E28" s="11">
        <f t="shared" si="0"/>
        <v>0</v>
      </c>
    </row>
    <row r="29" spans="1:5" x14ac:dyDescent="0.25">
      <c r="A29" s="13" t="s">
        <v>1049</v>
      </c>
      <c r="B29" s="9">
        <v>18</v>
      </c>
      <c r="C29" s="10"/>
      <c r="D29" s="527">
        <v>0</v>
      </c>
      <c r="E29" s="11">
        <f t="shared" si="0"/>
        <v>0</v>
      </c>
    </row>
    <row r="30" spans="1:5" x14ac:dyDescent="0.25">
      <c r="A30" s="13" t="s">
        <v>1050</v>
      </c>
      <c r="B30" s="9">
        <v>1</v>
      </c>
      <c r="C30" s="10"/>
      <c r="D30" s="527">
        <v>0</v>
      </c>
      <c r="E30" s="11">
        <f t="shared" si="0"/>
        <v>0</v>
      </c>
    </row>
    <row r="31" spans="1:5" x14ac:dyDescent="0.25">
      <c r="A31" s="13" t="s">
        <v>1051</v>
      </c>
      <c r="B31" s="10">
        <v>1</v>
      </c>
      <c r="C31" s="10"/>
      <c r="D31" s="527">
        <v>0</v>
      </c>
      <c r="E31" s="11">
        <f t="shared" si="0"/>
        <v>0</v>
      </c>
    </row>
    <row r="32" spans="1:5" x14ac:dyDescent="0.25">
      <c r="A32" s="14" t="s">
        <v>585</v>
      </c>
      <c r="B32" s="10"/>
      <c r="C32" s="10"/>
      <c r="D32" s="11"/>
      <c r="E32" s="669">
        <f>SUM(E3:E31)</f>
        <v>0</v>
      </c>
    </row>
  </sheetData>
  <pageMargins left="0.7" right="0.7" top="0.75" bottom="0.75" header="0.3" footer="0.3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07E37-8FE6-4E09-B604-0BF66436DB88}">
  <sheetPr>
    <tabColor theme="9" tint="0.79998168889431442"/>
    <pageSetUpPr fitToPage="1"/>
  </sheetPr>
  <dimension ref="A1:F32"/>
  <sheetViews>
    <sheetView zoomScale="90" zoomScaleNormal="90" workbookViewId="0">
      <selection activeCell="A35" sqref="A35"/>
    </sheetView>
  </sheetViews>
  <sheetFormatPr defaultColWidth="8.85546875" defaultRowHeight="15" x14ac:dyDescent="0.25"/>
  <cols>
    <col min="1" max="1" width="60.7109375" style="12" customWidth="1"/>
    <col min="2" max="2" width="4.7109375" style="15" bestFit="1" customWidth="1"/>
    <col min="3" max="3" width="19.5703125" style="15" customWidth="1"/>
    <col min="4" max="4" width="14.85546875" style="16" customWidth="1"/>
    <col min="5" max="5" width="18.85546875" style="16" bestFit="1" customWidth="1"/>
    <col min="6" max="16384" width="8.85546875" style="12"/>
  </cols>
  <sheetData>
    <row r="1" spans="1:6" x14ac:dyDescent="0.25">
      <c r="A1" s="526" t="s">
        <v>1054</v>
      </c>
      <c r="B1" s="651" t="s">
        <v>1053</v>
      </c>
      <c r="F1" s="70"/>
    </row>
    <row r="2" spans="1:6" s="7" customFormat="1" ht="38.25" x14ac:dyDescent="0.25">
      <c r="A2" s="4" t="s">
        <v>812</v>
      </c>
      <c r="B2" s="5" t="s">
        <v>93</v>
      </c>
      <c r="C2" s="6" t="s">
        <v>813</v>
      </c>
      <c r="D2" s="6" t="s">
        <v>814</v>
      </c>
      <c r="E2" s="6" t="s">
        <v>815</v>
      </c>
    </row>
    <row r="3" spans="1:6" ht="189.75" x14ac:dyDescent="0.25">
      <c r="A3" s="8" t="s">
        <v>816</v>
      </c>
      <c r="B3" s="9">
        <v>4</v>
      </c>
      <c r="C3" s="10"/>
      <c r="D3" s="527">
        <v>0</v>
      </c>
      <c r="E3" s="11">
        <f t="shared" ref="E3:E31" si="0">D3*B3</f>
        <v>0</v>
      </c>
    </row>
    <row r="4" spans="1:6" ht="178.5" x14ac:dyDescent="0.25">
      <c r="A4" s="8" t="s">
        <v>817</v>
      </c>
      <c r="B4" s="9">
        <v>2</v>
      </c>
      <c r="C4" s="10"/>
      <c r="D4" s="527">
        <v>0</v>
      </c>
      <c r="E4" s="11">
        <f t="shared" si="0"/>
        <v>0</v>
      </c>
    </row>
    <row r="5" spans="1:6" ht="187.5" x14ac:dyDescent="0.25">
      <c r="A5" s="8" t="s">
        <v>818</v>
      </c>
      <c r="B5" s="9">
        <v>12</v>
      </c>
      <c r="C5" s="10"/>
      <c r="D5" s="527">
        <v>0</v>
      </c>
      <c r="E5" s="11">
        <f t="shared" si="0"/>
        <v>0</v>
      </c>
    </row>
    <row r="6" spans="1:6" ht="80.25" x14ac:dyDescent="0.25">
      <c r="A6" s="8" t="s">
        <v>819</v>
      </c>
      <c r="B6" s="9">
        <v>1</v>
      </c>
      <c r="C6" s="10"/>
      <c r="D6" s="527">
        <v>0</v>
      </c>
      <c r="E6" s="11">
        <f t="shared" si="0"/>
        <v>0</v>
      </c>
    </row>
    <row r="7" spans="1:6" ht="75" x14ac:dyDescent="0.25">
      <c r="A7" s="13" t="s">
        <v>820</v>
      </c>
      <c r="B7" s="9">
        <v>18</v>
      </c>
      <c r="C7" s="10"/>
      <c r="D7" s="527">
        <v>0</v>
      </c>
      <c r="E7" s="11">
        <f t="shared" si="0"/>
        <v>0</v>
      </c>
    </row>
    <row r="8" spans="1:6" ht="30" x14ac:dyDescent="0.25">
      <c r="A8" s="13" t="s">
        <v>821</v>
      </c>
      <c r="B8" s="9">
        <v>6</v>
      </c>
      <c r="C8" s="10"/>
      <c r="D8" s="527">
        <v>0</v>
      </c>
      <c r="E8" s="11">
        <f t="shared" si="0"/>
        <v>0</v>
      </c>
    </row>
    <row r="9" spans="1:6" ht="30" x14ac:dyDescent="0.25">
      <c r="A9" s="13" t="s">
        <v>822</v>
      </c>
      <c r="B9" s="9">
        <v>12</v>
      </c>
      <c r="C9" s="10"/>
      <c r="D9" s="527">
        <v>0</v>
      </c>
      <c r="E9" s="11">
        <f t="shared" si="0"/>
        <v>0</v>
      </c>
    </row>
    <row r="10" spans="1:6" x14ac:dyDescent="0.25">
      <c r="A10" s="2" t="s">
        <v>823</v>
      </c>
      <c r="B10" s="9">
        <v>36</v>
      </c>
      <c r="C10" s="10"/>
      <c r="D10" s="527">
        <v>0</v>
      </c>
      <c r="E10" s="11">
        <f t="shared" si="0"/>
        <v>0</v>
      </c>
    </row>
    <row r="11" spans="1:6" x14ac:dyDescent="0.25">
      <c r="A11" s="13" t="s">
        <v>824</v>
      </c>
      <c r="B11" s="9">
        <v>18</v>
      </c>
      <c r="C11" s="10"/>
      <c r="D11" s="527">
        <v>0</v>
      </c>
      <c r="E11" s="11">
        <f t="shared" si="0"/>
        <v>0</v>
      </c>
    </row>
    <row r="12" spans="1:6" ht="150" x14ac:dyDescent="0.25">
      <c r="A12" s="13" t="s">
        <v>825</v>
      </c>
      <c r="B12" s="9">
        <v>18</v>
      </c>
      <c r="C12" s="10"/>
      <c r="D12" s="527">
        <v>0</v>
      </c>
      <c r="E12" s="11">
        <f t="shared" si="0"/>
        <v>0</v>
      </c>
    </row>
    <row r="13" spans="1:6" ht="30" x14ac:dyDescent="0.25">
      <c r="A13" s="13" t="s">
        <v>826</v>
      </c>
      <c r="B13" s="9">
        <v>8</v>
      </c>
      <c r="C13" s="10"/>
      <c r="D13" s="527">
        <v>0</v>
      </c>
      <c r="E13" s="11">
        <f t="shared" si="0"/>
        <v>0</v>
      </c>
    </row>
    <row r="14" spans="1:6" ht="30" x14ac:dyDescent="0.25">
      <c r="A14" s="13" t="s">
        <v>827</v>
      </c>
      <c r="B14" s="9">
        <v>8</v>
      </c>
      <c r="C14" s="10"/>
      <c r="D14" s="527">
        <v>0</v>
      </c>
      <c r="E14" s="11">
        <f t="shared" si="0"/>
        <v>0</v>
      </c>
    </row>
    <row r="15" spans="1:6" ht="30" x14ac:dyDescent="0.25">
      <c r="A15" s="13" t="s">
        <v>828</v>
      </c>
      <c r="B15" s="9">
        <v>25</v>
      </c>
      <c r="C15" s="10"/>
      <c r="D15" s="527">
        <v>0</v>
      </c>
      <c r="E15" s="11">
        <f t="shared" si="0"/>
        <v>0</v>
      </c>
    </row>
    <row r="16" spans="1:6" ht="30" x14ac:dyDescent="0.25">
      <c r="A16" s="13" t="s">
        <v>829</v>
      </c>
      <c r="B16" s="9">
        <v>6</v>
      </c>
      <c r="C16" s="10"/>
      <c r="D16" s="527">
        <v>0</v>
      </c>
      <c r="E16" s="11">
        <f t="shared" si="0"/>
        <v>0</v>
      </c>
    </row>
    <row r="17" spans="1:5" ht="30" x14ac:dyDescent="0.25">
      <c r="A17" s="13" t="s">
        <v>830</v>
      </c>
      <c r="B17" s="9">
        <v>6</v>
      </c>
      <c r="C17" s="10"/>
      <c r="D17" s="527">
        <v>0</v>
      </c>
      <c r="E17" s="11">
        <f t="shared" si="0"/>
        <v>0</v>
      </c>
    </row>
    <row r="18" spans="1:5" ht="30" x14ac:dyDescent="0.25">
      <c r="A18" s="13" t="s">
        <v>831</v>
      </c>
      <c r="B18" s="9">
        <v>6</v>
      </c>
      <c r="C18" s="10"/>
      <c r="D18" s="527">
        <v>0</v>
      </c>
      <c r="E18" s="11">
        <f t="shared" si="0"/>
        <v>0</v>
      </c>
    </row>
    <row r="19" spans="1:5" ht="150" x14ac:dyDescent="0.25">
      <c r="A19" s="13" t="s">
        <v>832</v>
      </c>
      <c r="B19" s="9">
        <v>18</v>
      </c>
      <c r="C19" s="10"/>
      <c r="D19" s="527">
        <v>0</v>
      </c>
      <c r="E19" s="11">
        <f t="shared" si="0"/>
        <v>0</v>
      </c>
    </row>
    <row r="20" spans="1:5" ht="30" x14ac:dyDescent="0.25">
      <c r="A20" s="13" t="s">
        <v>833</v>
      </c>
      <c r="B20" s="9">
        <v>8</v>
      </c>
      <c r="C20" s="10"/>
      <c r="D20" s="527">
        <v>0</v>
      </c>
      <c r="E20" s="11">
        <f t="shared" si="0"/>
        <v>0</v>
      </c>
    </row>
    <row r="21" spans="1:5" ht="30" x14ac:dyDescent="0.25">
      <c r="A21" s="13" t="s">
        <v>834</v>
      </c>
      <c r="B21" s="9">
        <v>8</v>
      </c>
      <c r="C21" s="10"/>
      <c r="D21" s="527">
        <v>0</v>
      </c>
      <c r="E21" s="11">
        <f t="shared" si="0"/>
        <v>0</v>
      </c>
    </row>
    <row r="22" spans="1:5" ht="30" x14ac:dyDescent="0.25">
      <c r="A22" s="13" t="s">
        <v>835</v>
      </c>
      <c r="B22" s="9">
        <v>25</v>
      </c>
      <c r="C22" s="10"/>
      <c r="D22" s="527">
        <v>0</v>
      </c>
      <c r="E22" s="11">
        <f t="shared" si="0"/>
        <v>0</v>
      </c>
    </row>
    <row r="23" spans="1:5" ht="30" x14ac:dyDescent="0.25">
      <c r="A23" s="13" t="s">
        <v>836</v>
      </c>
      <c r="B23" s="9">
        <v>6</v>
      </c>
      <c r="C23" s="10"/>
      <c r="D23" s="527">
        <v>0</v>
      </c>
      <c r="E23" s="11">
        <f t="shared" si="0"/>
        <v>0</v>
      </c>
    </row>
    <row r="24" spans="1:5" ht="30" x14ac:dyDescent="0.25">
      <c r="A24" s="13" t="s">
        <v>837</v>
      </c>
      <c r="B24" s="9">
        <v>6</v>
      </c>
      <c r="C24" s="10"/>
      <c r="D24" s="527">
        <v>0</v>
      </c>
      <c r="E24" s="11">
        <f t="shared" si="0"/>
        <v>0</v>
      </c>
    </row>
    <row r="25" spans="1:5" ht="30" x14ac:dyDescent="0.25">
      <c r="A25" s="13" t="s">
        <v>838</v>
      </c>
      <c r="B25" s="9">
        <v>6</v>
      </c>
      <c r="C25" s="10"/>
      <c r="D25" s="527">
        <v>0</v>
      </c>
      <c r="E25" s="11">
        <f t="shared" si="0"/>
        <v>0</v>
      </c>
    </row>
    <row r="26" spans="1:5" ht="30" x14ac:dyDescent="0.25">
      <c r="A26" s="13" t="s">
        <v>1046</v>
      </c>
      <c r="B26" s="9">
        <v>36</v>
      </c>
      <c r="C26" s="10"/>
      <c r="D26" s="527">
        <v>0</v>
      </c>
      <c r="E26" s="11">
        <f t="shared" si="0"/>
        <v>0</v>
      </c>
    </row>
    <row r="27" spans="1:5" x14ac:dyDescent="0.25">
      <c r="A27" s="13" t="s">
        <v>1047</v>
      </c>
      <c r="B27" s="9">
        <v>18</v>
      </c>
      <c r="C27" s="10"/>
      <c r="D27" s="527">
        <v>0</v>
      </c>
      <c r="E27" s="11">
        <f t="shared" si="0"/>
        <v>0</v>
      </c>
    </row>
    <row r="28" spans="1:5" x14ac:dyDescent="0.25">
      <c r="A28" s="13" t="s">
        <v>1048</v>
      </c>
      <c r="B28" s="9">
        <v>18</v>
      </c>
      <c r="C28" s="10"/>
      <c r="D28" s="527">
        <v>0</v>
      </c>
      <c r="E28" s="11">
        <f t="shared" si="0"/>
        <v>0</v>
      </c>
    </row>
    <row r="29" spans="1:5" x14ac:dyDescent="0.25">
      <c r="A29" s="13" t="s">
        <v>1049</v>
      </c>
      <c r="B29" s="9">
        <v>18</v>
      </c>
      <c r="C29" s="10"/>
      <c r="D29" s="527">
        <v>0</v>
      </c>
      <c r="E29" s="11">
        <f t="shared" si="0"/>
        <v>0</v>
      </c>
    </row>
    <row r="30" spans="1:5" x14ac:dyDescent="0.25">
      <c r="A30" s="13" t="s">
        <v>1050</v>
      </c>
      <c r="B30" s="9">
        <v>1</v>
      </c>
      <c r="C30" s="10"/>
      <c r="D30" s="527">
        <v>0</v>
      </c>
      <c r="E30" s="11">
        <f t="shared" si="0"/>
        <v>0</v>
      </c>
    </row>
    <row r="31" spans="1:5" x14ac:dyDescent="0.25">
      <c r="A31" s="13" t="s">
        <v>1052</v>
      </c>
      <c r="B31" s="10">
        <v>1</v>
      </c>
      <c r="C31" s="10"/>
      <c r="D31" s="527">
        <v>0</v>
      </c>
      <c r="E31" s="11">
        <f t="shared" si="0"/>
        <v>0</v>
      </c>
    </row>
    <row r="32" spans="1:5" x14ac:dyDescent="0.25">
      <c r="A32" s="14" t="s">
        <v>585</v>
      </c>
      <c r="B32" s="10"/>
      <c r="C32" s="10"/>
      <c r="D32" s="11"/>
      <c r="E32" s="669">
        <f>SUM(E3:E31)</f>
        <v>0</v>
      </c>
    </row>
  </sheetData>
  <pageMargins left="0.7" right="0.7" top="0.75" bottom="0.75" header="0.3" footer="0.3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0BFE-A74C-499A-8EED-0560952905ED}">
  <sheetPr>
    <tabColor theme="9" tint="0.79998168889431442"/>
    <pageSetUpPr fitToPage="1"/>
  </sheetPr>
  <dimension ref="A1:F100"/>
  <sheetViews>
    <sheetView zoomScale="90" zoomScaleNormal="90" workbookViewId="0">
      <pane ySplit="2" topLeftCell="A90" activePane="bottomLeft" state="frozen"/>
      <selection activeCell="I68" sqref="I68"/>
      <selection pane="bottomLeft" activeCell="A97" sqref="A97"/>
    </sheetView>
  </sheetViews>
  <sheetFormatPr defaultRowHeight="15" x14ac:dyDescent="0.25"/>
  <cols>
    <col min="1" max="1" width="112.7109375" customWidth="1"/>
    <col min="2" max="2" width="8.85546875" style="533"/>
    <col min="3" max="3" width="11.5703125" style="533" bestFit="1" customWidth="1"/>
    <col min="4" max="5" width="12.28515625" bestFit="1" customWidth="1"/>
  </cols>
  <sheetData>
    <row r="1" spans="1:6" x14ac:dyDescent="0.25">
      <c r="A1" s="20" t="s">
        <v>1060</v>
      </c>
      <c r="B1" s="653" t="s">
        <v>1011</v>
      </c>
      <c r="F1" s="70"/>
    </row>
    <row r="2" spans="1:6" ht="38.25" x14ac:dyDescent="0.25">
      <c r="A2" s="17" t="s">
        <v>1</v>
      </c>
      <c r="B2" s="18" t="s">
        <v>119</v>
      </c>
      <c r="C2" s="18" t="s">
        <v>93</v>
      </c>
      <c r="D2" s="19" t="s">
        <v>814</v>
      </c>
      <c r="E2" s="19" t="s">
        <v>815</v>
      </c>
    </row>
    <row r="3" spans="1:6" x14ac:dyDescent="0.25">
      <c r="A3" s="2" t="s">
        <v>839</v>
      </c>
      <c r="B3" s="654">
        <v>8</v>
      </c>
      <c r="C3" s="654">
        <v>5</v>
      </c>
      <c r="D3" s="528">
        <v>0</v>
      </c>
      <c r="E3" s="71">
        <f>D3*C3</f>
        <v>0</v>
      </c>
    </row>
    <row r="4" spans="1:6" x14ac:dyDescent="0.25">
      <c r="A4" s="2" t="s">
        <v>839</v>
      </c>
      <c r="B4" s="654">
        <v>9</v>
      </c>
      <c r="C4" s="654">
        <v>4</v>
      </c>
      <c r="D4" s="528">
        <v>0</v>
      </c>
      <c r="E4" s="71">
        <f t="shared" ref="E4:E67" si="0">D4*C4</f>
        <v>0</v>
      </c>
    </row>
    <row r="5" spans="1:6" x14ac:dyDescent="0.25">
      <c r="A5" s="2" t="s">
        <v>839</v>
      </c>
      <c r="B5" s="654">
        <v>10</v>
      </c>
      <c r="C5" s="654">
        <v>4</v>
      </c>
      <c r="D5" s="528">
        <v>0</v>
      </c>
      <c r="E5" s="71">
        <f t="shared" si="0"/>
        <v>0</v>
      </c>
    </row>
    <row r="6" spans="1:6" x14ac:dyDescent="0.25">
      <c r="A6" s="2" t="s">
        <v>839</v>
      </c>
      <c r="B6" s="654">
        <v>11</v>
      </c>
      <c r="C6" s="654">
        <v>4</v>
      </c>
      <c r="D6" s="528">
        <v>0</v>
      </c>
      <c r="E6" s="71">
        <f t="shared" si="0"/>
        <v>0</v>
      </c>
    </row>
    <row r="7" spans="1:6" x14ac:dyDescent="0.25">
      <c r="A7" s="2" t="s">
        <v>839</v>
      </c>
      <c r="B7" s="654">
        <v>16</v>
      </c>
      <c r="C7" s="654">
        <v>2</v>
      </c>
      <c r="D7" s="528">
        <v>0</v>
      </c>
      <c r="E7" s="71">
        <f t="shared" si="0"/>
        <v>0</v>
      </c>
    </row>
    <row r="8" spans="1:6" x14ac:dyDescent="0.25">
      <c r="A8" s="2" t="s">
        <v>839</v>
      </c>
      <c r="B8" s="654">
        <v>17</v>
      </c>
      <c r="C8" s="654">
        <v>4</v>
      </c>
      <c r="D8" s="528">
        <v>0</v>
      </c>
      <c r="E8" s="71">
        <f t="shared" si="0"/>
        <v>0</v>
      </c>
    </row>
    <row r="9" spans="1:6" x14ac:dyDescent="0.25">
      <c r="A9" s="2" t="s">
        <v>839</v>
      </c>
      <c r="B9" s="654">
        <v>18</v>
      </c>
      <c r="C9" s="654">
        <v>2</v>
      </c>
      <c r="D9" s="528">
        <v>0</v>
      </c>
      <c r="E9" s="71">
        <f t="shared" si="0"/>
        <v>0</v>
      </c>
    </row>
    <row r="10" spans="1:6" x14ac:dyDescent="0.25">
      <c r="A10" s="2" t="s">
        <v>839</v>
      </c>
      <c r="B10" s="654">
        <v>19</v>
      </c>
      <c r="C10" s="654">
        <v>2</v>
      </c>
      <c r="D10" s="528">
        <v>0</v>
      </c>
      <c r="E10" s="71">
        <f t="shared" si="0"/>
        <v>0</v>
      </c>
    </row>
    <row r="11" spans="1:6" x14ac:dyDescent="0.25">
      <c r="A11" s="2" t="s">
        <v>839</v>
      </c>
      <c r="B11" s="654">
        <v>20</v>
      </c>
      <c r="C11" s="654">
        <v>5</v>
      </c>
      <c r="D11" s="528">
        <v>0</v>
      </c>
      <c r="E11" s="71">
        <f t="shared" si="0"/>
        <v>0</v>
      </c>
    </row>
    <row r="12" spans="1:6" x14ac:dyDescent="0.25">
      <c r="A12" s="2" t="s">
        <v>839</v>
      </c>
      <c r="B12" s="654">
        <v>22</v>
      </c>
      <c r="C12" s="654">
        <v>4</v>
      </c>
      <c r="D12" s="528">
        <v>0</v>
      </c>
      <c r="E12" s="71">
        <f t="shared" si="0"/>
        <v>0</v>
      </c>
    </row>
    <row r="13" spans="1:6" x14ac:dyDescent="0.25">
      <c r="A13" s="2" t="s">
        <v>839</v>
      </c>
      <c r="B13" s="654">
        <v>26</v>
      </c>
      <c r="C13" s="654">
        <v>2</v>
      </c>
      <c r="D13" s="528">
        <v>0</v>
      </c>
      <c r="E13" s="71">
        <f t="shared" si="0"/>
        <v>0</v>
      </c>
    </row>
    <row r="14" spans="1:6" x14ac:dyDescent="0.25">
      <c r="A14" s="2" t="s">
        <v>839</v>
      </c>
      <c r="B14" s="654">
        <v>29</v>
      </c>
      <c r="C14" s="654">
        <v>0</v>
      </c>
      <c r="D14" s="528">
        <v>0</v>
      </c>
      <c r="E14" s="71">
        <f t="shared" si="0"/>
        <v>0</v>
      </c>
    </row>
    <row r="15" spans="1:6" x14ac:dyDescent="0.25">
      <c r="A15" s="2" t="s">
        <v>839</v>
      </c>
      <c r="B15" s="654">
        <v>38</v>
      </c>
      <c r="C15" s="654">
        <v>1</v>
      </c>
      <c r="D15" s="528">
        <v>0</v>
      </c>
      <c r="E15" s="71">
        <f t="shared" si="0"/>
        <v>0</v>
      </c>
    </row>
    <row r="16" spans="1:6" x14ac:dyDescent="0.25">
      <c r="A16" s="2" t="s">
        <v>839</v>
      </c>
      <c r="B16" s="654">
        <v>42</v>
      </c>
      <c r="C16" s="654">
        <v>2</v>
      </c>
      <c r="D16" s="528">
        <v>0</v>
      </c>
      <c r="E16" s="71">
        <f t="shared" si="0"/>
        <v>0</v>
      </c>
    </row>
    <row r="17" spans="1:5" x14ac:dyDescent="0.25">
      <c r="A17" s="2" t="s">
        <v>839</v>
      </c>
      <c r="B17" s="654">
        <v>43</v>
      </c>
      <c r="C17" s="654">
        <v>1</v>
      </c>
      <c r="D17" s="528">
        <v>0</v>
      </c>
      <c r="E17" s="71">
        <f t="shared" si="0"/>
        <v>0</v>
      </c>
    </row>
    <row r="18" spans="1:5" x14ac:dyDescent="0.25">
      <c r="A18" s="2" t="s">
        <v>839</v>
      </c>
      <c r="B18" s="654">
        <v>46</v>
      </c>
      <c r="C18" s="654">
        <v>1</v>
      </c>
      <c r="D18" s="528">
        <v>0</v>
      </c>
      <c r="E18" s="71">
        <f t="shared" si="0"/>
        <v>0</v>
      </c>
    </row>
    <row r="19" spans="1:5" x14ac:dyDescent="0.25">
      <c r="A19" s="2" t="s">
        <v>839</v>
      </c>
      <c r="B19" s="654">
        <v>47</v>
      </c>
      <c r="C19" s="654">
        <v>2</v>
      </c>
      <c r="D19" s="528">
        <v>0</v>
      </c>
      <c r="E19" s="71">
        <f t="shared" si="0"/>
        <v>0</v>
      </c>
    </row>
    <row r="20" spans="1:5" x14ac:dyDescent="0.25">
      <c r="A20" s="2" t="s">
        <v>839</v>
      </c>
      <c r="B20" s="654">
        <v>50</v>
      </c>
      <c r="C20" s="654">
        <v>1</v>
      </c>
      <c r="D20" s="528">
        <v>0</v>
      </c>
      <c r="E20" s="71">
        <f t="shared" si="0"/>
        <v>0</v>
      </c>
    </row>
    <row r="21" spans="1:5" x14ac:dyDescent="0.25">
      <c r="A21" s="2" t="s">
        <v>840</v>
      </c>
      <c r="B21" s="654">
        <v>8</v>
      </c>
      <c r="C21" s="654">
        <v>1</v>
      </c>
      <c r="D21" s="528">
        <v>0</v>
      </c>
      <c r="E21" s="71">
        <f t="shared" si="0"/>
        <v>0</v>
      </c>
    </row>
    <row r="22" spans="1:5" x14ac:dyDescent="0.25">
      <c r="A22" s="2" t="s">
        <v>840</v>
      </c>
      <c r="B22" s="654">
        <v>9</v>
      </c>
      <c r="C22" s="654">
        <v>1</v>
      </c>
      <c r="D22" s="528">
        <v>0</v>
      </c>
      <c r="E22" s="71">
        <f t="shared" si="0"/>
        <v>0</v>
      </c>
    </row>
    <row r="23" spans="1:5" x14ac:dyDescent="0.25">
      <c r="A23" s="2" t="s">
        <v>840</v>
      </c>
      <c r="B23" s="654">
        <v>10</v>
      </c>
      <c r="C23" s="654">
        <v>1</v>
      </c>
      <c r="D23" s="528">
        <v>0</v>
      </c>
      <c r="E23" s="71">
        <f t="shared" si="0"/>
        <v>0</v>
      </c>
    </row>
    <row r="24" spans="1:5" x14ac:dyDescent="0.25">
      <c r="A24" s="2" t="s">
        <v>840</v>
      </c>
      <c r="B24" s="654">
        <v>21</v>
      </c>
      <c r="C24" s="654">
        <v>1</v>
      </c>
      <c r="D24" s="528">
        <v>0</v>
      </c>
      <c r="E24" s="71">
        <f t="shared" si="0"/>
        <v>0</v>
      </c>
    </row>
    <row r="25" spans="1:5" x14ac:dyDescent="0.25">
      <c r="A25" s="2" t="s">
        <v>840</v>
      </c>
      <c r="B25" s="654">
        <v>22</v>
      </c>
      <c r="C25" s="654">
        <v>1</v>
      </c>
      <c r="D25" s="528">
        <v>0</v>
      </c>
      <c r="E25" s="71">
        <f t="shared" si="0"/>
        <v>0</v>
      </c>
    </row>
    <row r="26" spans="1:5" x14ac:dyDescent="0.25">
      <c r="A26" s="2" t="s">
        <v>840</v>
      </c>
      <c r="B26" s="654">
        <v>23</v>
      </c>
      <c r="C26" s="654">
        <v>1</v>
      </c>
      <c r="D26" s="528">
        <v>0</v>
      </c>
      <c r="E26" s="71">
        <f t="shared" si="0"/>
        <v>0</v>
      </c>
    </row>
    <row r="27" spans="1:5" x14ac:dyDescent="0.25">
      <c r="A27" s="2" t="s">
        <v>841</v>
      </c>
      <c r="B27" s="654">
        <v>10</v>
      </c>
      <c r="C27" s="654">
        <v>4</v>
      </c>
      <c r="D27" s="528">
        <v>0</v>
      </c>
      <c r="E27" s="71">
        <f t="shared" si="0"/>
        <v>0</v>
      </c>
    </row>
    <row r="28" spans="1:5" x14ac:dyDescent="0.25">
      <c r="A28" s="2" t="s">
        <v>841</v>
      </c>
      <c r="B28" s="654">
        <v>11</v>
      </c>
      <c r="C28" s="654">
        <v>12</v>
      </c>
      <c r="D28" s="528">
        <v>0</v>
      </c>
      <c r="E28" s="71">
        <f t="shared" si="0"/>
        <v>0</v>
      </c>
    </row>
    <row r="29" spans="1:5" x14ac:dyDescent="0.25">
      <c r="A29" s="2" t="s">
        <v>841</v>
      </c>
      <c r="B29" s="654">
        <v>12</v>
      </c>
      <c r="C29" s="654">
        <v>8</v>
      </c>
      <c r="D29" s="528">
        <v>0</v>
      </c>
      <c r="E29" s="71">
        <f t="shared" si="0"/>
        <v>0</v>
      </c>
    </row>
    <row r="30" spans="1:5" x14ac:dyDescent="0.25">
      <c r="A30" s="2" t="s">
        <v>841</v>
      </c>
      <c r="B30" s="654">
        <v>13</v>
      </c>
      <c r="C30" s="654">
        <v>4</v>
      </c>
      <c r="D30" s="528">
        <v>0</v>
      </c>
      <c r="E30" s="71">
        <f t="shared" si="0"/>
        <v>0</v>
      </c>
    </row>
    <row r="31" spans="1:5" x14ac:dyDescent="0.25">
      <c r="A31" s="2" t="s">
        <v>841</v>
      </c>
      <c r="B31" s="654">
        <v>14</v>
      </c>
      <c r="C31" s="654">
        <v>4</v>
      </c>
      <c r="D31" s="528">
        <v>0</v>
      </c>
      <c r="E31" s="71">
        <f t="shared" si="0"/>
        <v>0</v>
      </c>
    </row>
    <row r="32" spans="1:5" x14ac:dyDescent="0.25">
      <c r="A32" s="2" t="s">
        <v>841</v>
      </c>
      <c r="B32" s="654">
        <v>17</v>
      </c>
      <c r="C32" s="654">
        <v>5</v>
      </c>
      <c r="D32" s="528">
        <v>0</v>
      </c>
      <c r="E32" s="71">
        <f t="shared" si="0"/>
        <v>0</v>
      </c>
    </row>
    <row r="33" spans="1:5" x14ac:dyDescent="0.25">
      <c r="A33" s="2" t="s">
        <v>841</v>
      </c>
      <c r="B33" s="654">
        <v>18</v>
      </c>
      <c r="C33" s="654">
        <v>4</v>
      </c>
      <c r="D33" s="528">
        <v>0</v>
      </c>
      <c r="E33" s="71">
        <f t="shared" si="0"/>
        <v>0</v>
      </c>
    </row>
    <row r="34" spans="1:5" x14ac:dyDescent="0.25">
      <c r="A34" s="2" t="s">
        <v>841</v>
      </c>
      <c r="B34" s="654">
        <v>19</v>
      </c>
      <c r="C34" s="654">
        <v>7</v>
      </c>
      <c r="D34" s="528">
        <v>0</v>
      </c>
      <c r="E34" s="71">
        <f t="shared" si="0"/>
        <v>0</v>
      </c>
    </row>
    <row r="35" spans="1:5" x14ac:dyDescent="0.25">
      <c r="A35" s="2" t="s">
        <v>841</v>
      </c>
      <c r="B35" s="654">
        <v>20</v>
      </c>
      <c r="C35" s="654">
        <v>4</v>
      </c>
      <c r="D35" s="528">
        <v>0</v>
      </c>
      <c r="E35" s="71">
        <f t="shared" si="0"/>
        <v>0</v>
      </c>
    </row>
    <row r="36" spans="1:5" x14ac:dyDescent="0.25">
      <c r="A36" s="2" t="s">
        <v>841</v>
      </c>
      <c r="B36" s="654">
        <v>21</v>
      </c>
      <c r="C36" s="654">
        <v>4</v>
      </c>
      <c r="D36" s="528">
        <v>0</v>
      </c>
      <c r="E36" s="71">
        <f t="shared" si="0"/>
        <v>0</v>
      </c>
    </row>
    <row r="37" spans="1:5" x14ac:dyDescent="0.25">
      <c r="A37" s="2" t="s">
        <v>841</v>
      </c>
      <c r="B37" s="654">
        <v>22</v>
      </c>
      <c r="C37" s="654">
        <v>4</v>
      </c>
      <c r="D37" s="528">
        <v>0</v>
      </c>
      <c r="E37" s="71">
        <f t="shared" si="0"/>
        <v>0</v>
      </c>
    </row>
    <row r="38" spans="1:5" x14ac:dyDescent="0.25">
      <c r="A38" s="2" t="s">
        <v>841</v>
      </c>
      <c r="B38" s="654">
        <v>23</v>
      </c>
      <c r="C38" s="654">
        <v>6</v>
      </c>
      <c r="D38" s="528">
        <v>0</v>
      </c>
      <c r="E38" s="71">
        <f t="shared" si="0"/>
        <v>0</v>
      </c>
    </row>
    <row r="39" spans="1:5" x14ac:dyDescent="0.25">
      <c r="A39" s="2" t="s">
        <v>841</v>
      </c>
      <c r="B39" s="654">
        <v>24</v>
      </c>
      <c r="C39" s="654">
        <v>2</v>
      </c>
      <c r="D39" s="528">
        <v>0</v>
      </c>
      <c r="E39" s="71">
        <f t="shared" si="0"/>
        <v>0</v>
      </c>
    </row>
    <row r="40" spans="1:5" x14ac:dyDescent="0.25">
      <c r="A40" s="2" t="s">
        <v>841</v>
      </c>
      <c r="B40" s="654">
        <v>26</v>
      </c>
      <c r="C40" s="654">
        <v>4</v>
      </c>
      <c r="D40" s="528">
        <v>0</v>
      </c>
      <c r="E40" s="71">
        <f t="shared" si="0"/>
        <v>0</v>
      </c>
    </row>
    <row r="41" spans="1:5" x14ac:dyDescent="0.25">
      <c r="A41" s="2" t="s">
        <v>841</v>
      </c>
      <c r="B41" s="654">
        <v>27</v>
      </c>
      <c r="C41" s="654">
        <v>4</v>
      </c>
      <c r="D41" s="528">
        <v>0</v>
      </c>
      <c r="E41" s="71">
        <f t="shared" si="0"/>
        <v>0</v>
      </c>
    </row>
    <row r="42" spans="1:5" x14ac:dyDescent="0.25">
      <c r="A42" s="2" t="s">
        <v>841</v>
      </c>
      <c r="B42" s="654">
        <v>28</v>
      </c>
      <c r="C42" s="654">
        <v>8</v>
      </c>
      <c r="D42" s="528">
        <v>0</v>
      </c>
      <c r="E42" s="71">
        <f t="shared" si="0"/>
        <v>0</v>
      </c>
    </row>
    <row r="43" spans="1:5" x14ac:dyDescent="0.25">
      <c r="A43" s="2" t="s">
        <v>841</v>
      </c>
      <c r="B43" s="654">
        <v>29</v>
      </c>
      <c r="C43" s="654">
        <v>4</v>
      </c>
      <c r="D43" s="528">
        <v>0</v>
      </c>
      <c r="E43" s="71">
        <f t="shared" si="0"/>
        <v>0</v>
      </c>
    </row>
    <row r="44" spans="1:5" x14ac:dyDescent="0.25">
      <c r="A44" s="2" t="s">
        <v>841</v>
      </c>
      <c r="B44" s="654">
        <v>30</v>
      </c>
      <c r="C44" s="654">
        <v>4</v>
      </c>
      <c r="D44" s="528">
        <v>0</v>
      </c>
      <c r="E44" s="71">
        <f t="shared" si="0"/>
        <v>0</v>
      </c>
    </row>
    <row r="45" spans="1:5" x14ac:dyDescent="0.25">
      <c r="A45" s="2" t="s">
        <v>841</v>
      </c>
      <c r="B45" s="654">
        <v>31</v>
      </c>
      <c r="C45" s="654">
        <v>4</v>
      </c>
      <c r="D45" s="528">
        <v>0</v>
      </c>
      <c r="E45" s="71">
        <f t="shared" si="0"/>
        <v>0</v>
      </c>
    </row>
    <row r="46" spans="1:5" x14ac:dyDescent="0.25">
      <c r="A46" s="2" t="s">
        <v>841</v>
      </c>
      <c r="B46" s="654">
        <v>32</v>
      </c>
      <c r="C46" s="654">
        <v>7</v>
      </c>
      <c r="D46" s="528">
        <v>0</v>
      </c>
      <c r="E46" s="71">
        <f t="shared" si="0"/>
        <v>0</v>
      </c>
    </row>
    <row r="47" spans="1:5" x14ac:dyDescent="0.25">
      <c r="A47" s="2" t="s">
        <v>841</v>
      </c>
      <c r="B47" s="654">
        <v>33</v>
      </c>
      <c r="C47" s="654">
        <v>1</v>
      </c>
      <c r="D47" s="528">
        <v>0</v>
      </c>
      <c r="E47" s="71">
        <f t="shared" si="0"/>
        <v>0</v>
      </c>
    </row>
    <row r="48" spans="1:5" x14ac:dyDescent="0.25">
      <c r="A48" s="2" t="s">
        <v>841</v>
      </c>
      <c r="B48" s="654">
        <v>35</v>
      </c>
      <c r="C48" s="654">
        <v>4</v>
      </c>
      <c r="D48" s="528">
        <v>0</v>
      </c>
      <c r="E48" s="71">
        <f t="shared" si="0"/>
        <v>0</v>
      </c>
    </row>
    <row r="49" spans="1:5" x14ac:dyDescent="0.25">
      <c r="A49" s="2" t="s">
        <v>841</v>
      </c>
      <c r="B49" s="654">
        <v>37</v>
      </c>
      <c r="C49" s="654">
        <v>12</v>
      </c>
      <c r="D49" s="528">
        <v>0</v>
      </c>
      <c r="E49" s="71">
        <f t="shared" si="0"/>
        <v>0</v>
      </c>
    </row>
    <row r="50" spans="1:5" x14ac:dyDescent="0.25">
      <c r="A50" s="2" t="s">
        <v>841</v>
      </c>
      <c r="B50" s="654">
        <v>38</v>
      </c>
      <c r="C50" s="654">
        <v>10</v>
      </c>
      <c r="D50" s="528">
        <v>0</v>
      </c>
      <c r="E50" s="71">
        <f t="shared" si="0"/>
        <v>0</v>
      </c>
    </row>
    <row r="51" spans="1:5" x14ac:dyDescent="0.25">
      <c r="A51" s="2" t="s">
        <v>841</v>
      </c>
      <c r="B51" s="654">
        <v>39</v>
      </c>
      <c r="C51" s="654">
        <v>8</v>
      </c>
      <c r="D51" s="528">
        <v>0</v>
      </c>
      <c r="E51" s="71">
        <f t="shared" si="0"/>
        <v>0</v>
      </c>
    </row>
    <row r="52" spans="1:5" x14ac:dyDescent="0.25">
      <c r="A52" s="2" t="s">
        <v>841</v>
      </c>
      <c r="B52" s="654">
        <v>42</v>
      </c>
      <c r="C52" s="654">
        <v>4</v>
      </c>
      <c r="D52" s="528">
        <v>0</v>
      </c>
      <c r="E52" s="71">
        <f t="shared" si="0"/>
        <v>0</v>
      </c>
    </row>
    <row r="53" spans="1:5" x14ac:dyDescent="0.25">
      <c r="A53" s="2" t="s">
        <v>841</v>
      </c>
      <c r="B53" s="654">
        <v>46</v>
      </c>
      <c r="C53" s="654">
        <v>2</v>
      </c>
      <c r="D53" s="528">
        <v>0</v>
      </c>
      <c r="E53" s="71">
        <f t="shared" si="0"/>
        <v>0</v>
      </c>
    </row>
    <row r="54" spans="1:5" x14ac:dyDescent="0.25">
      <c r="A54" s="2" t="s">
        <v>841</v>
      </c>
      <c r="B54" s="654">
        <v>47</v>
      </c>
      <c r="C54" s="654">
        <v>2</v>
      </c>
      <c r="D54" s="528">
        <v>0</v>
      </c>
      <c r="E54" s="71">
        <f t="shared" si="0"/>
        <v>0</v>
      </c>
    </row>
    <row r="55" spans="1:5" x14ac:dyDescent="0.25">
      <c r="A55" s="2" t="s">
        <v>841</v>
      </c>
      <c r="B55" s="654">
        <v>50</v>
      </c>
      <c r="C55" s="654">
        <v>4</v>
      </c>
      <c r="D55" s="528">
        <v>0</v>
      </c>
      <c r="E55" s="71">
        <f t="shared" si="0"/>
        <v>0</v>
      </c>
    </row>
    <row r="56" spans="1:5" x14ac:dyDescent="0.25">
      <c r="A56" s="2" t="s">
        <v>841</v>
      </c>
      <c r="B56" s="654">
        <v>54</v>
      </c>
      <c r="C56" s="654">
        <v>2</v>
      </c>
      <c r="D56" s="528">
        <v>0</v>
      </c>
      <c r="E56" s="71">
        <f t="shared" si="0"/>
        <v>0</v>
      </c>
    </row>
    <row r="57" spans="1:5" x14ac:dyDescent="0.25">
      <c r="A57" s="2" t="s">
        <v>508</v>
      </c>
      <c r="B57" s="654"/>
      <c r="C57" s="654">
        <v>76</v>
      </c>
      <c r="D57" s="528">
        <v>0</v>
      </c>
      <c r="E57" s="71">
        <f t="shared" si="0"/>
        <v>0</v>
      </c>
    </row>
    <row r="58" spans="1:5" x14ac:dyDescent="0.25">
      <c r="A58" s="2" t="s">
        <v>842</v>
      </c>
      <c r="B58" s="654"/>
      <c r="C58" s="654">
        <v>93</v>
      </c>
      <c r="D58" s="528">
        <v>0</v>
      </c>
      <c r="E58" s="71">
        <f t="shared" si="0"/>
        <v>0</v>
      </c>
    </row>
    <row r="59" spans="1:5" x14ac:dyDescent="0.25">
      <c r="A59" s="2" t="s">
        <v>843</v>
      </c>
      <c r="B59" s="654"/>
      <c r="C59" s="654">
        <v>304</v>
      </c>
      <c r="D59" s="528">
        <v>0</v>
      </c>
      <c r="E59" s="71">
        <f t="shared" si="0"/>
        <v>0</v>
      </c>
    </row>
    <row r="60" spans="1:5" x14ac:dyDescent="0.25">
      <c r="A60" s="2" t="s">
        <v>844</v>
      </c>
      <c r="B60" s="654"/>
      <c r="C60" s="654">
        <v>162</v>
      </c>
      <c r="D60" s="528">
        <v>0</v>
      </c>
      <c r="E60" s="71">
        <f t="shared" si="0"/>
        <v>0</v>
      </c>
    </row>
    <row r="61" spans="1:5" x14ac:dyDescent="0.25">
      <c r="A61" s="2" t="s">
        <v>845</v>
      </c>
      <c r="B61" s="654"/>
      <c r="C61" s="654">
        <v>24</v>
      </c>
      <c r="D61" s="528">
        <v>0</v>
      </c>
      <c r="E61" s="71">
        <f t="shared" si="0"/>
        <v>0</v>
      </c>
    </row>
    <row r="62" spans="1:5" x14ac:dyDescent="0.25">
      <c r="A62" s="2" t="s">
        <v>510</v>
      </c>
      <c r="B62" s="654"/>
      <c r="C62" s="654">
        <v>304</v>
      </c>
      <c r="D62" s="528">
        <v>0</v>
      </c>
      <c r="E62" s="71">
        <f t="shared" si="0"/>
        <v>0</v>
      </c>
    </row>
    <row r="63" spans="1:5" x14ac:dyDescent="0.25">
      <c r="A63" s="2" t="s">
        <v>846</v>
      </c>
      <c r="B63" s="654">
        <v>2</v>
      </c>
      <c r="C63" s="654">
        <v>0</v>
      </c>
      <c r="D63" s="528">
        <v>0</v>
      </c>
      <c r="E63" s="71">
        <f t="shared" si="0"/>
        <v>0</v>
      </c>
    </row>
    <row r="64" spans="1:5" x14ac:dyDescent="0.25">
      <c r="A64" s="2" t="s">
        <v>846</v>
      </c>
      <c r="B64" s="654">
        <v>3</v>
      </c>
      <c r="C64" s="654">
        <v>0</v>
      </c>
      <c r="D64" s="528">
        <v>0</v>
      </c>
      <c r="E64" s="71">
        <f t="shared" si="0"/>
        <v>0</v>
      </c>
    </row>
    <row r="65" spans="1:5" x14ac:dyDescent="0.25">
      <c r="A65" s="2" t="s">
        <v>846</v>
      </c>
      <c r="B65" s="654">
        <v>5</v>
      </c>
      <c r="C65" s="654">
        <v>0</v>
      </c>
      <c r="D65" s="528">
        <v>0</v>
      </c>
      <c r="E65" s="71">
        <f t="shared" si="0"/>
        <v>0</v>
      </c>
    </row>
    <row r="66" spans="1:5" x14ac:dyDescent="0.25">
      <c r="A66" s="2" t="s">
        <v>847</v>
      </c>
      <c r="B66" s="654">
        <v>2</v>
      </c>
      <c r="C66" s="654">
        <v>0</v>
      </c>
      <c r="D66" s="528">
        <v>0</v>
      </c>
      <c r="E66" s="71">
        <f t="shared" si="0"/>
        <v>0</v>
      </c>
    </row>
    <row r="67" spans="1:5" x14ac:dyDescent="0.25">
      <c r="A67" s="2" t="s">
        <v>847</v>
      </c>
      <c r="B67" s="654">
        <v>3</v>
      </c>
      <c r="C67" s="654">
        <v>0</v>
      </c>
      <c r="D67" s="528">
        <v>0</v>
      </c>
      <c r="E67" s="71">
        <f t="shared" si="0"/>
        <v>0</v>
      </c>
    </row>
    <row r="68" spans="1:5" x14ac:dyDescent="0.25">
      <c r="A68" s="2" t="s">
        <v>847</v>
      </c>
      <c r="B68" s="654">
        <v>5</v>
      </c>
      <c r="C68" s="654">
        <v>0</v>
      </c>
      <c r="D68" s="528">
        <v>0</v>
      </c>
      <c r="E68" s="71">
        <f t="shared" ref="E68:E95" si="1">D68*C68</f>
        <v>0</v>
      </c>
    </row>
    <row r="69" spans="1:5" x14ac:dyDescent="0.25">
      <c r="A69" s="2" t="s">
        <v>848</v>
      </c>
      <c r="B69" s="654">
        <v>2</v>
      </c>
      <c r="C69" s="654">
        <v>0</v>
      </c>
      <c r="D69" s="528">
        <v>0</v>
      </c>
      <c r="E69" s="71">
        <f t="shared" si="1"/>
        <v>0</v>
      </c>
    </row>
    <row r="70" spans="1:5" x14ac:dyDescent="0.25">
      <c r="A70" s="2" t="s">
        <v>848</v>
      </c>
      <c r="B70" s="654">
        <v>3</v>
      </c>
      <c r="C70" s="654">
        <v>0</v>
      </c>
      <c r="D70" s="528">
        <v>0</v>
      </c>
      <c r="E70" s="71">
        <f t="shared" si="1"/>
        <v>0</v>
      </c>
    </row>
    <row r="71" spans="1:5" x14ac:dyDescent="0.25">
      <c r="A71" s="2" t="s">
        <v>848</v>
      </c>
      <c r="B71" s="654">
        <v>5</v>
      </c>
      <c r="C71" s="654">
        <v>0</v>
      </c>
      <c r="D71" s="528">
        <v>0</v>
      </c>
      <c r="E71" s="71">
        <f t="shared" si="1"/>
        <v>0</v>
      </c>
    </row>
    <row r="72" spans="1:5" x14ac:dyDescent="0.25">
      <c r="A72" s="2" t="s">
        <v>848</v>
      </c>
      <c r="B72" s="654">
        <v>25</v>
      </c>
      <c r="C72" s="654">
        <v>0</v>
      </c>
      <c r="D72" s="528">
        <v>0</v>
      </c>
      <c r="E72" s="71">
        <f t="shared" si="1"/>
        <v>0</v>
      </c>
    </row>
    <row r="73" spans="1:5" x14ac:dyDescent="0.25">
      <c r="A73" s="2" t="s">
        <v>848</v>
      </c>
      <c r="B73" s="655">
        <v>0.56000000000000005</v>
      </c>
      <c r="C73" s="654">
        <v>0</v>
      </c>
      <c r="D73" s="528">
        <v>0</v>
      </c>
      <c r="E73" s="71">
        <f t="shared" si="1"/>
        <v>0</v>
      </c>
    </row>
    <row r="74" spans="1:5" x14ac:dyDescent="0.25">
      <c r="A74" s="2" t="s">
        <v>848</v>
      </c>
      <c r="B74" s="655">
        <v>1.23</v>
      </c>
      <c r="C74" s="654">
        <v>0</v>
      </c>
      <c r="D74" s="528">
        <v>0</v>
      </c>
      <c r="E74" s="71">
        <f t="shared" si="1"/>
        <v>0</v>
      </c>
    </row>
    <row r="75" spans="1:5" x14ac:dyDescent="0.25">
      <c r="A75" s="2" t="s">
        <v>849</v>
      </c>
      <c r="B75" s="654">
        <v>2</v>
      </c>
      <c r="C75" s="654">
        <v>0</v>
      </c>
      <c r="D75" s="528">
        <v>0</v>
      </c>
      <c r="E75" s="71">
        <f t="shared" si="1"/>
        <v>0</v>
      </c>
    </row>
    <row r="76" spans="1:5" x14ac:dyDescent="0.25">
      <c r="A76" s="2" t="s">
        <v>849</v>
      </c>
      <c r="B76" s="654">
        <v>3</v>
      </c>
      <c r="C76" s="654">
        <v>0</v>
      </c>
      <c r="D76" s="528">
        <v>0</v>
      </c>
      <c r="E76" s="71">
        <f t="shared" si="1"/>
        <v>0</v>
      </c>
    </row>
    <row r="77" spans="1:5" x14ac:dyDescent="0.25">
      <c r="A77" s="2" t="s">
        <v>849</v>
      </c>
      <c r="B77" s="654">
        <v>5</v>
      </c>
      <c r="C77" s="654">
        <v>0</v>
      </c>
      <c r="D77" s="528">
        <v>0</v>
      </c>
      <c r="E77" s="71">
        <f t="shared" si="1"/>
        <v>0</v>
      </c>
    </row>
    <row r="78" spans="1:5" x14ac:dyDescent="0.25">
      <c r="A78" s="2" t="s">
        <v>850</v>
      </c>
      <c r="B78" s="654">
        <v>2</v>
      </c>
      <c r="C78" s="654">
        <v>0</v>
      </c>
      <c r="D78" s="528">
        <v>0</v>
      </c>
      <c r="E78" s="71">
        <f t="shared" si="1"/>
        <v>0</v>
      </c>
    </row>
    <row r="79" spans="1:5" x14ac:dyDescent="0.25">
      <c r="A79" s="2" t="s">
        <v>850</v>
      </c>
      <c r="B79" s="654">
        <v>3</v>
      </c>
      <c r="C79" s="654">
        <v>0</v>
      </c>
      <c r="D79" s="528">
        <v>0</v>
      </c>
      <c r="E79" s="71">
        <f t="shared" si="1"/>
        <v>0</v>
      </c>
    </row>
    <row r="80" spans="1:5" x14ac:dyDescent="0.25">
      <c r="A80" s="2" t="s">
        <v>850</v>
      </c>
      <c r="B80" s="654">
        <v>5</v>
      </c>
      <c r="C80" s="654">
        <v>0</v>
      </c>
      <c r="D80" s="528">
        <v>0</v>
      </c>
      <c r="E80" s="71">
        <f t="shared" si="1"/>
        <v>0</v>
      </c>
    </row>
    <row r="81" spans="1:5" x14ac:dyDescent="0.25">
      <c r="A81" t="s">
        <v>851</v>
      </c>
      <c r="B81" s="654">
        <v>25</v>
      </c>
      <c r="C81" s="654">
        <v>0</v>
      </c>
      <c r="D81" s="528">
        <v>0</v>
      </c>
      <c r="E81" s="71">
        <f t="shared" si="1"/>
        <v>0</v>
      </c>
    </row>
    <row r="82" spans="1:5" ht="105" x14ac:dyDescent="0.25">
      <c r="A82" s="13" t="s">
        <v>852</v>
      </c>
      <c r="B82" s="654">
        <v>3</v>
      </c>
      <c r="C82" s="654">
        <v>0</v>
      </c>
      <c r="D82" s="528">
        <v>0</v>
      </c>
      <c r="E82" s="71">
        <f t="shared" si="1"/>
        <v>0</v>
      </c>
    </row>
    <row r="83" spans="1:5" ht="105" x14ac:dyDescent="0.25">
      <c r="A83" s="13" t="s">
        <v>853</v>
      </c>
      <c r="B83" s="654">
        <v>3</v>
      </c>
      <c r="C83" s="654">
        <v>0</v>
      </c>
      <c r="D83" s="528">
        <v>0</v>
      </c>
      <c r="E83" s="71">
        <f t="shared" si="1"/>
        <v>0</v>
      </c>
    </row>
    <row r="84" spans="1:5" x14ac:dyDescent="0.25">
      <c r="A84" s="2" t="s">
        <v>854</v>
      </c>
      <c r="B84" s="654">
        <v>2</v>
      </c>
      <c r="C84" s="654">
        <v>0</v>
      </c>
      <c r="D84" s="528">
        <v>0</v>
      </c>
      <c r="E84" s="71">
        <f t="shared" si="1"/>
        <v>0</v>
      </c>
    </row>
    <row r="85" spans="1:5" x14ac:dyDescent="0.25">
      <c r="A85" s="2" t="s">
        <v>854</v>
      </c>
      <c r="B85" s="654">
        <v>3</v>
      </c>
      <c r="C85" s="654">
        <v>0</v>
      </c>
      <c r="D85" s="528">
        <v>0</v>
      </c>
      <c r="E85" s="71">
        <f t="shared" si="1"/>
        <v>0</v>
      </c>
    </row>
    <row r="86" spans="1:5" x14ac:dyDescent="0.25">
      <c r="A86" s="2" t="s">
        <v>854</v>
      </c>
      <c r="B86" s="654">
        <v>5</v>
      </c>
      <c r="C86" s="654">
        <v>0</v>
      </c>
      <c r="D86" s="528">
        <v>0</v>
      </c>
      <c r="E86" s="71">
        <f t="shared" si="1"/>
        <v>0</v>
      </c>
    </row>
    <row r="87" spans="1:5" x14ac:dyDescent="0.25">
      <c r="A87" s="2" t="s">
        <v>855</v>
      </c>
      <c r="B87" s="654">
        <v>2</v>
      </c>
      <c r="C87" s="654">
        <v>0</v>
      </c>
      <c r="D87" s="528">
        <v>0</v>
      </c>
      <c r="E87" s="71">
        <f t="shared" si="1"/>
        <v>0</v>
      </c>
    </row>
    <row r="88" spans="1:5" x14ac:dyDescent="0.25">
      <c r="A88" s="2" t="s">
        <v>855</v>
      </c>
      <c r="B88" s="654">
        <v>3</v>
      </c>
      <c r="C88" s="654">
        <v>0</v>
      </c>
      <c r="D88" s="528">
        <v>0</v>
      </c>
      <c r="E88" s="71">
        <f t="shared" si="1"/>
        <v>0</v>
      </c>
    </row>
    <row r="89" spans="1:5" x14ac:dyDescent="0.25">
      <c r="A89" s="2" t="s">
        <v>855</v>
      </c>
      <c r="B89" s="654">
        <v>5</v>
      </c>
      <c r="C89" s="654">
        <v>0</v>
      </c>
      <c r="D89" s="528">
        <v>0</v>
      </c>
      <c r="E89" s="71">
        <f t="shared" si="1"/>
        <v>0</v>
      </c>
    </row>
    <row r="90" spans="1:5" x14ac:dyDescent="0.25">
      <c r="A90" s="2" t="s">
        <v>856</v>
      </c>
      <c r="B90" s="654">
        <v>2</v>
      </c>
      <c r="C90" s="654">
        <v>0</v>
      </c>
      <c r="D90" s="528">
        <v>0</v>
      </c>
      <c r="E90" s="71">
        <f t="shared" si="1"/>
        <v>0</v>
      </c>
    </row>
    <row r="91" spans="1:5" x14ac:dyDescent="0.25">
      <c r="A91" s="2" t="s">
        <v>856</v>
      </c>
      <c r="B91" s="654">
        <v>3</v>
      </c>
      <c r="C91" s="654">
        <v>0</v>
      </c>
      <c r="D91" s="528">
        <v>0</v>
      </c>
      <c r="E91" s="71">
        <f t="shared" si="1"/>
        <v>0</v>
      </c>
    </row>
    <row r="92" spans="1:5" x14ac:dyDescent="0.25">
      <c r="A92" s="2" t="s">
        <v>856</v>
      </c>
      <c r="B92" s="654">
        <v>5</v>
      </c>
      <c r="C92" s="654">
        <v>0</v>
      </c>
      <c r="D92" s="528">
        <v>0</v>
      </c>
      <c r="E92" s="71">
        <f t="shared" si="1"/>
        <v>0</v>
      </c>
    </row>
    <row r="93" spans="1:5" x14ac:dyDescent="0.25">
      <c r="A93" s="2" t="s">
        <v>857</v>
      </c>
      <c r="B93" s="654">
        <v>25</v>
      </c>
      <c r="C93" s="654">
        <v>0</v>
      </c>
      <c r="D93" s="528">
        <v>0</v>
      </c>
      <c r="E93" s="71">
        <f t="shared" si="1"/>
        <v>0</v>
      </c>
    </row>
    <row r="94" spans="1:5" x14ac:dyDescent="0.25">
      <c r="A94" s="2" t="s">
        <v>858</v>
      </c>
      <c r="B94" s="654"/>
      <c r="C94" s="654">
        <v>0</v>
      </c>
      <c r="D94" s="528">
        <v>0</v>
      </c>
      <c r="E94" s="71">
        <f t="shared" si="1"/>
        <v>0</v>
      </c>
    </row>
    <row r="95" spans="1:5" x14ac:dyDescent="0.25">
      <c r="A95" s="2" t="s">
        <v>859</v>
      </c>
      <c r="B95" s="654"/>
      <c r="C95" s="654">
        <v>0</v>
      </c>
      <c r="D95" s="528">
        <v>0</v>
      </c>
      <c r="E95" s="71">
        <f t="shared" si="1"/>
        <v>0</v>
      </c>
    </row>
    <row r="96" spans="1:5" x14ac:dyDescent="0.25">
      <c r="A96" s="72" t="s">
        <v>389</v>
      </c>
      <c r="B96" s="90"/>
      <c r="C96" s="654"/>
      <c r="D96" s="73"/>
      <c r="E96" s="73">
        <f>SUM(E3:E95)</f>
        <v>0</v>
      </c>
    </row>
    <row r="97" spans="1:5" ht="75" x14ac:dyDescent="0.25">
      <c r="A97" s="652" t="s">
        <v>1059</v>
      </c>
      <c r="B97" s="654"/>
      <c r="C97" s="654">
        <v>0</v>
      </c>
      <c r="D97" s="528">
        <v>0</v>
      </c>
      <c r="E97" s="71">
        <f t="shared" ref="E97" si="2">D97*C97</f>
        <v>0</v>
      </c>
    </row>
    <row r="98" spans="1:5" x14ac:dyDescent="0.25">
      <c r="A98" s="72" t="s">
        <v>860</v>
      </c>
      <c r="B98" s="90"/>
      <c r="C98" s="90"/>
      <c r="D98" s="72"/>
      <c r="E98" s="73">
        <f>SUM(E97:E97)</f>
        <v>0</v>
      </c>
    </row>
    <row r="100" spans="1:5" x14ac:dyDescent="0.25">
      <c r="A100" s="74" t="s">
        <v>585</v>
      </c>
      <c r="B100" s="654"/>
      <c r="C100" s="654"/>
      <c r="D100" s="2"/>
      <c r="E100" s="670">
        <f>E98+E96</f>
        <v>0</v>
      </c>
    </row>
  </sheetData>
  <pageMargins left="0.7" right="0.7" top="0.75" bottom="0.75" header="0.3" footer="0.3"/>
  <pageSetup paperSize="9" scale="58" fitToHeight="0" orientation="portrait" r:id="rId1"/>
  <ignoredErrors>
    <ignoredError sqref="E96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06D6-1DAA-4385-BB4E-AA6FB9218CA5}">
  <sheetPr>
    <tabColor theme="9" tint="0.79998168889431442"/>
    <pageSetUpPr fitToPage="1"/>
  </sheetPr>
  <dimension ref="A1:F100"/>
  <sheetViews>
    <sheetView zoomScale="90" zoomScaleNormal="90" workbookViewId="0">
      <pane ySplit="2" topLeftCell="A90" activePane="bottomLeft" state="frozen"/>
      <selection activeCell="I68" sqref="I68"/>
      <selection pane="bottomLeft" activeCell="E96" sqref="E96"/>
    </sheetView>
  </sheetViews>
  <sheetFormatPr defaultRowHeight="15" x14ac:dyDescent="0.25"/>
  <cols>
    <col min="1" max="1" width="112.7109375" customWidth="1"/>
    <col min="2" max="2" width="8.85546875" style="533"/>
    <col min="3" max="3" width="11.5703125" style="533" bestFit="1" customWidth="1"/>
    <col min="4" max="5" width="12.28515625" bestFit="1" customWidth="1"/>
  </cols>
  <sheetData>
    <row r="1" spans="1:6" x14ac:dyDescent="0.25">
      <c r="A1" s="20" t="s">
        <v>1056</v>
      </c>
      <c r="B1" s="653" t="s">
        <v>1058</v>
      </c>
      <c r="F1" s="70"/>
    </row>
    <row r="2" spans="1:6" ht="38.25" x14ac:dyDescent="0.25">
      <c r="A2" s="17" t="s">
        <v>1</v>
      </c>
      <c r="B2" s="18" t="s">
        <v>119</v>
      </c>
      <c r="C2" s="18" t="s">
        <v>93</v>
      </c>
      <c r="D2" s="19" t="s">
        <v>814</v>
      </c>
      <c r="E2" s="19" t="s">
        <v>815</v>
      </c>
    </row>
    <row r="3" spans="1:6" x14ac:dyDescent="0.25">
      <c r="A3" s="2" t="s">
        <v>839</v>
      </c>
      <c r="B3" s="654">
        <v>8</v>
      </c>
      <c r="C3" s="654">
        <v>5</v>
      </c>
      <c r="D3" s="528">
        <v>0</v>
      </c>
      <c r="E3" s="71">
        <f>D3*C3</f>
        <v>0</v>
      </c>
    </row>
    <row r="4" spans="1:6" x14ac:dyDescent="0.25">
      <c r="A4" s="2" t="s">
        <v>839</v>
      </c>
      <c r="B4" s="654">
        <v>9</v>
      </c>
      <c r="C4" s="654">
        <v>4</v>
      </c>
      <c r="D4" s="528">
        <v>0</v>
      </c>
      <c r="E4" s="71">
        <f t="shared" ref="E4:E67" si="0">D4*C4</f>
        <v>0</v>
      </c>
    </row>
    <row r="5" spans="1:6" x14ac:dyDescent="0.25">
      <c r="A5" s="2" t="s">
        <v>839</v>
      </c>
      <c r="B5" s="654">
        <v>10</v>
      </c>
      <c r="C5" s="654">
        <v>4</v>
      </c>
      <c r="D5" s="528">
        <v>0</v>
      </c>
      <c r="E5" s="71">
        <f t="shared" si="0"/>
        <v>0</v>
      </c>
    </row>
    <row r="6" spans="1:6" x14ac:dyDescent="0.25">
      <c r="A6" s="2" t="s">
        <v>839</v>
      </c>
      <c r="B6" s="654">
        <v>11</v>
      </c>
      <c r="C6" s="654">
        <v>4</v>
      </c>
      <c r="D6" s="528">
        <v>0</v>
      </c>
      <c r="E6" s="71">
        <f t="shared" si="0"/>
        <v>0</v>
      </c>
    </row>
    <row r="7" spans="1:6" x14ac:dyDescent="0.25">
      <c r="A7" s="2" t="s">
        <v>839</v>
      </c>
      <c r="B7" s="654">
        <v>16</v>
      </c>
      <c r="C7" s="654">
        <v>3</v>
      </c>
      <c r="D7" s="528">
        <v>0</v>
      </c>
      <c r="E7" s="71">
        <f t="shared" si="0"/>
        <v>0</v>
      </c>
    </row>
    <row r="8" spans="1:6" x14ac:dyDescent="0.25">
      <c r="A8" s="2" t="s">
        <v>839</v>
      </c>
      <c r="B8" s="654">
        <v>17</v>
      </c>
      <c r="C8" s="654">
        <v>4</v>
      </c>
      <c r="D8" s="528">
        <v>0</v>
      </c>
      <c r="E8" s="71">
        <f t="shared" si="0"/>
        <v>0</v>
      </c>
    </row>
    <row r="9" spans="1:6" x14ac:dyDescent="0.25">
      <c r="A9" s="2" t="s">
        <v>839</v>
      </c>
      <c r="B9" s="654">
        <v>18</v>
      </c>
      <c r="C9" s="654">
        <v>2</v>
      </c>
      <c r="D9" s="528">
        <v>0</v>
      </c>
      <c r="E9" s="71">
        <f t="shared" si="0"/>
        <v>0</v>
      </c>
    </row>
    <row r="10" spans="1:6" x14ac:dyDescent="0.25">
      <c r="A10" s="2" t="s">
        <v>839</v>
      </c>
      <c r="B10" s="654">
        <v>19</v>
      </c>
      <c r="C10" s="654">
        <v>2</v>
      </c>
      <c r="D10" s="528">
        <v>0</v>
      </c>
      <c r="E10" s="71">
        <f t="shared" si="0"/>
        <v>0</v>
      </c>
    </row>
    <row r="11" spans="1:6" x14ac:dyDescent="0.25">
      <c r="A11" s="2" t="s">
        <v>839</v>
      </c>
      <c r="B11" s="654">
        <v>20</v>
      </c>
      <c r="C11" s="654">
        <v>5</v>
      </c>
      <c r="D11" s="528">
        <v>0</v>
      </c>
      <c r="E11" s="71">
        <f t="shared" si="0"/>
        <v>0</v>
      </c>
    </row>
    <row r="12" spans="1:6" x14ac:dyDescent="0.25">
      <c r="A12" s="2" t="s">
        <v>839</v>
      </c>
      <c r="B12" s="654">
        <v>22</v>
      </c>
      <c r="C12" s="654">
        <v>4</v>
      </c>
      <c r="D12" s="528">
        <v>0</v>
      </c>
      <c r="E12" s="71">
        <f t="shared" si="0"/>
        <v>0</v>
      </c>
    </row>
    <row r="13" spans="1:6" x14ac:dyDescent="0.25">
      <c r="A13" s="2" t="s">
        <v>839</v>
      </c>
      <c r="B13" s="654">
        <v>26</v>
      </c>
      <c r="C13" s="654">
        <v>2</v>
      </c>
      <c r="D13" s="528">
        <v>0</v>
      </c>
      <c r="E13" s="71">
        <f t="shared" si="0"/>
        <v>0</v>
      </c>
    </row>
    <row r="14" spans="1:6" x14ac:dyDescent="0.25">
      <c r="A14" s="2" t="s">
        <v>839</v>
      </c>
      <c r="B14" s="654">
        <v>29</v>
      </c>
      <c r="C14" s="654">
        <v>1</v>
      </c>
      <c r="D14" s="528">
        <v>0</v>
      </c>
      <c r="E14" s="71">
        <f t="shared" si="0"/>
        <v>0</v>
      </c>
    </row>
    <row r="15" spans="1:6" x14ac:dyDescent="0.25">
      <c r="A15" s="2" t="s">
        <v>839</v>
      </c>
      <c r="B15" s="654">
        <v>38</v>
      </c>
      <c r="C15" s="654">
        <v>1</v>
      </c>
      <c r="D15" s="528">
        <v>0</v>
      </c>
      <c r="E15" s="71">
        <f t="shared" si="0"/>
        <v>0</v>
      </c>
    </row>
    <row r="16" spans="1:6" x14ac:dyDescent="0.25">
      <c r="A16" s="2" t="s">
        <v>839</v>
      </c>
      <c r="B16" s="654">
        <v>42</v>
      </c>
      <c r="C16" s="654">
        <v>2</v>
      </c>
      <c r="D16" s="528">
        <v>0</v>
      </c>
      <c r="E16" s="71">
        <f t="shared" si="0"/>
        <v>0</v>
      </c>
    </row>
    <row r="17" spans="1:5" x14ac:dyDescent="0.25">
      <c r="A17" s="2" t="s">
        <v>839</v>
      </c>
      <c r="B17" s="654">
        <v>43</v>
      </c>
      <c r="C17" s="654">
        <v>1</v>
      </c>
      <c r="D17" s="528">
        <v>0</v>
      </c>
      <c r="E17" s="71">
        <f t="shared" si="0"/>
        <v>0</v>
      </c>
    </row>
    <row r="18" spans="1:5" x14ac:dyDescent="0.25">
      <c r="A18" s="2" t="s">
        <v>839</v>
      </c>
      <c r="B18" s="654">
        <v>46</v>
      </c>
      <c r="C18" s="654">
        <v>1</v>
      </c>
      <c r="D18" s="528">
        <v>0</v>
      </c>
      <c r="E18" s="71">
        <f t="shared" si="0"/>
        <v>0</v>
      </c>
    </row>
    <row r="19" spans="1:5" x14ac:dyDescent="0.25">
      <c r="A19" s="2" t="s">
        <v>839</v>
      </c>
      <c r="B19" s="654">
        <v>47</v>
      </c>
      <c r="C19" s="654">
        <v>2</v>
      </c>
      <c r="D19" s="528">
        <v>0</v>
      </c>
      <c r="E19" s="71">
        <f t="shared" si="0"/>
        <v>0</v>
      </c>
    </row>
    <row r="20" spans="1:5" x14ac:dyDescent="0.25">
      <c r="A20" s="2" t="s">
        <v>839</v>
      </c>
      <c r="B20" s="654">
        <v>50</v>
      </c>
      <c r="C20" s="654">
        <v>1</v>
      </c>
      <c r="D20" s="528">
        <v>0</v>
      </c>
      <c r="E20" s="71">
        <f t="shared" si="0"/>
        <v>0</v>
      </c>
    </row>
    <row r="21" spans="1:5" x14ac:dyDescent="0.25">
      <c r="A21" s="2" t="s">
        <v>840</v>
      </c>
      <c r="B21" s="654">
        <v>8</v>
      </c>
      <c r="C21" s="654">
        <v>1</v>
      </c>
      <c r="D21" s="528">
        <v>0</v>
      </c>
      <c r="E21" s="71">
        <f t="shared" si="0"/>
        <v>0</v>
      </c>
    </row>
    <row r="22" spans="1:5" x14ac:dyDescent="0.25">
      <c r="A22" s="2" t="s">
        <v>840</v>
      </c>
      <c r="B22" s="654">
        <v>9</v>
      </c>
      <c r="C22" s="654">
        <v>1</v>
      </c>
      <c r="D22" s="528">
        <v>0</v>
      </c>
      <c r="E22" s="71">
        <f t="shared" si="0"/>
        <v>0</v>
      </c>
    </row>
    <row r="23" spans="1:5" x14ac:dyDescent="0.25">
      <c r="A23" s="2" t="s">
        <v>840</v>
      </c>
      <c r="B23" s="654">
        <v>10</v>
      </c>
      <c r="C23" s="654">
        <v>1</v>
      </c>
      <c r="D23" s="528">
        <v>0</v>
      </c>
      <c r="E23" s="71">
        <f t="shared" si="0"/>
        <v>0</v>
      </c>
    </row>
    <row r="24" spans="1:5" x14ac:dyDescent="0.25">
      <c r="A24" s="2" t="s">
        <v>840</v>
      </c>
      <c r="B24" s="654">
        <v>21</v>
      </c>
      <c r="C24" s="654">
        <v>1</v>
      </c>
      <c r="D24" s="528">
        <v>0</v>
      </c>
      <c r="E24" s="71">
        <f t="shared" si="0"/>
        <v>0</v>
      </c>
    </row>
    <row r="25" spans="1:5" x14ac:dyDescent="0.25">
      <c r="A25" s="2" t="s">
        <v>840</v>
      </c>
      <c r="B25" s="654">
        <v>22</v>
      </c>
      <c r="C25" s="654">
        <v>1</v>
      </c>
      <c r="D25" s="528">
        <v>0</v>
      </c>
      <c r="E25" s="71">
        <f t="shared" si="0"/>
        <v>0</v>
      </c>
    </row>
    <row r="26" spans="1:5" x14ac:dyDescent="0.25">
      <c r="A26" s="2" t="s">
        <v>840</v>
      </c>
      <c r="B26" s="654">
        <v>23</v>
      </c>
      <c r="C26" s="654">
        <v>1</v>
      </c>
      <c r="D26" s="528">
        <v>0</v>
      </c>
      <c r="E26" s="71">
        <f t="shared" si="0"/>
        <v>0</v>
      </c>
    </row>
    <row r="27" spans="1:5" x14ac:dyDescent="0.25">
      <c r="A27" s="2" t="s">
        <v>841</v>
      </c>
      <c r="B27" s="654">
        <v>10</v>
      </c>
      <c r="C27" s="654">
        <v>4</v>
      </c>
      <c r="D27" s="528">
        <v>0</v>
      </c>
      <c r="E27" s="71">
        <f t="shared" si="0"/>
        <v>0</v>
      </c>
    </row>
    <row r="28" spans="1:5" x14ac:dyDescent="0.25">
      <c r="A28" s="2" t="s">
        <v>841</v>
      </c>
      <c r="B28" s="654">
        <v>11</v>
      </c>
      <c r="C28" s="654">
        <v>12</v>
      </c>
      <c r="D28" s="528">
        <v>0</v>
      </c>
      <c r="E28" s="71">
        <f t="shared" si="0"/>
        <v>0</v>
      </c>
    </row>
    <row r="29" spans="1:5" x14ac:dyDescent="0.25">
      <c r="A29" s="2" t="s">
        <v>841</v>
      </c>
      <c r="B29" s="654">
        <v>12</v>
      </c>
      <c r="C29" s="654">
        <v>8</v>
      </c>
      <c r="D29" s="528">
        <v>0</v>
      </c>
      <c r="E29" s="71">
        <f t="shared" si="0"/>
        <v>0</v>
      </c>
    </row>
    <row r="30" spans="1:5" x14ac:dyDescent="0.25">
      <c r="A30" s="2" t="s">
        <v>841</v>
      </c>
      <c r="B30" s="654">
        <v>13</v>
      </c>
      <c r="C30" s="654">
        <v>4</v>
      </c>
      <c r="D30" s="528">
        <v>0</v>
      </c>
      <c r="E30" s="71">
        <f t="shared" si="0"/>
        <v>0</v>
      </c>
    </row>
    <row r="31" spans="1:5" x14ac:dyDescent="0.25">
      <c r="A31" s="2" t="s">
        <v>841</v>
      </c>
      <c r="B31" s="654">
        <v>14</v>
      </c>
      <c r="C31" s="654">
        <v>4</v>
      </c>
      <c r="D31" s="528">
        <v>0</v>
      </c>
      <c r="E31" s="71">
        <f t="shared" si="0"/>
        <v>0</v>
      </c>
    </row>
    <row r="32" spans="1:5" x14ac:dyDescent="0.25">
      <c r="A32" s="2" t="s">
        <v>841</v>
      </c>
      <c r="B32" s="654">
        <v>17</v>
      </c>
      <c r="C32" s="654">
        <v>5</v>
      </c>
      <c r="D32" s="528">
        <v>0</v>
      </c>
      <c r="E32" s="71">
        <f t="shared" si="0"/>
        <v>0</v>
      </c>
    </row>
    <row r="33" spans="1:5" x14ac:dyDescent="0.25">
      <c r="A33" s="2" t="s">
        <v>841</v>
      </c>
      <c r="B33" s="654">
        <v>18</v>
      </c>
      <c r="C33" s="654">
        <v>4</v>
      </c>
      <c r="D33" s="528">
        <v>0</v>
      </c>
      <c r="E33" s="71">
        <f t="shared" si="0"/>
        <v>0</v>
      </c>
    </row>
    <row r="34" spans="1:5" x14ac:dyDescent="0.25">
      <c r="A34" s="2" t="s">
        <v>841</v>
      </c>
      <c r="B34" s="654">
        <v>19</v>
      </c>
      <c r="C34" s="654">
        <v>7</v>
      </c>
      <c r="D34" s="528">
        <v>0</v>
      </c>
      <c r="E34" s="71">
        <f t="shared" si="0"/>
        <v>0</v>
      </c>
    </row>
    <row r="35" spans="1:5" x14ac:dyDescent="0.25">
      <c r="A35" s="2" t="s">
        <v>841</v>
      </c>
      <c r="B35" s="654">
        <v>20</v>
      </c>
      <c r="C35" s="654">
        <v>4</v>
      </c>
      <c r="D35" s="528">
        <v>0</v>
      </c>
      <c r="E35" s="71">
        <f t="shared" si="0"/>
        <v>0</v>
      </c>
    </row>
    <row r="36" spans="1:5" x14ac:dyDescent="0.25">
      <c r="A36" s="2" t="s">
        <v>841</v>
      </c>
      <c r="B36" s="654">
        <v>21</v>
      </c>
      <c r="C36" s="654">
        <v>4</v>
      </c>
      <c r="D36" s="528">
        <v>0</v>
      </c>
      <c r="E36" s="71">
        <f t="shared" si="0"/>
        <v>0</v>
      </c>
    </row>
    <row r="37" spans="1:5" x14ac:dyDescent="0.25">
      <c r="A37" s="2" t="s">
        <v>841</v>
      </c>
      <c r="B37" s="654">
        <v>22</v>
      </c>
      <c r="C37" s="654">
        <v>4</v>
      </c>
      <c r="D37" s="528">
        <v>0</v>
      </c>
      <c r="E37" s="71">
        <f t="shared" si="0"/>
        <v>0</v>
      </c>
    </row>
    <row r="38" spans="1:5" x14ac:dyDescent="0.25">
      <c r="A38" s="2" t="s">
        <v>841</v>
      </c>
      <c r="B38" s="654">
        <v>23</v>
      </c>
      <c r="C38" s="654">
        <v>6</v>
      </c>
      <c r="D38" s="528">
        <v>0</v>
      </c>
      <c r="E38" s="71">
        <f t="shared" si="0"/>
        <v>0</v>
      </c>
    </row>
    <row r="39" spans="1:5" x14ac:dyDescent="0.25">
      <c r="A39" s="2" t="s">
        <v>841</v>
      </c>
      <c r="B39" s="654">
        <v>24</v>
      </c>
      <c r="C39" s="654">
        <v>2</v>
      </c>
      <c r="D39" s="528">
        <v>0</v>
      </c>
      <c r="E39" s="71">
        <f t="shared" si="0"/>
        <v>0</v>
      </c>
    </row>
    <row r="40" spans="1:5" x14ac:dyDescent="0.25">
      <c r="A40" s="2" t="s">
        <v>841</v>
      </c>
      <c r="B40" s="654">
        <v>26</v>
      </c>
      <c r="C40" s="654">
        <v>4</v>
      </c>
      <c r="D40" s="528">
        <v>0</v>
      </c>
      <c r="E40" s="71">
        <f t="shared" si="0"/>
        <v>0</v>
      </c>
    </row>
    <row r="41" spans="1:5" x14ac:dyDescent="0.25">
      <c r="A41" s="2" t="s">
        <v>841</v>
      </c>
      <c r="B41" s="654">
        <v>27</v>
      </c>
      <c r="C41" s="654">
        <v>4</v>
      </c>
      <c r="D41" s="528">
        <v>0</v>
      </c>
      <c r="E41" s="71">
        <f t="shared" si="0"/>
        <v>0</v>
      </c>
    </row>
    <row r="42" spans="1:5" x14ac:dyDescent="0.25">
      <c r="A42" s="2" t="s">
        <v>841</v>
      </c>
      <c r="B42" s="654">
        <v>28</v>
      </c>
      <c r="C42" s="654">
        <v>8</v>
      </c>
      <c r="D42" s="528">
        <v>0</v>
      </c>
      <c r="E42" s="71">
        <f t="shared" si="0"/>
        <v>0</v>
      </c>
    </row>
    <row r="43" spans="1:5" x14ac:dyDescent="0.25">
      <c r="A43" s="2" t="s">
        <v>841</v>
      </c>
      <c r="B43" s="654">
        <v>29</v>
      </c>
      <c r="C43" s="654">
        <v>4</v>
      </c>
      <c r="D43" s="528">
        <v>0</v>
      </c>
      <c r="E43" s="71">
        <f t="shared" si="0"/>
        <v>0</v>
      </c>
    </row>
    <row r="44" spans="1:5" x14ac:dyDescent="0.25">
      <c r="A44" s="2" t="s">
        <v>841</v>
      </c>
      <c r="B44" s="654">
        <v>30</v>
      </c>
      <c r="C44" s="654">
        <v>4</v>
      </c>
      <c r="D44" s="528">
        <v>0</v>
      </c>
      <c r="E44" s="71">
        <f t="shared" si="0"/>
        <v>0</v>
      </c>
    </row>
    <row r="45" spans="1:5" x14ac:dyDescent="0.25">
      <c r="A45" s="2" t="s">
        <v>841</v>
      </c>
      <c r="B45" s="654">
        <v>31</v>
      </c>
      <c r="C45" s="654">
        <v>4</v>
      </c>
      <c r="D45" s="528">
        <v>0</v>
      </c>
      <c r="E45" s="71">
        <f t="shared" si="0"/>
        <v>0</v>
      </c>
    </row>
    <row r="46" spans="1:5" x14ac:dyDescent="0.25">
      <c r="A46" s="2" t="s">
        <v>841</v>
      </c>
      <c r="B46" s="654">
        <v>32</v>
      </c>
      <c r="C46" s="654">
        <v>7</v>
      </c>
      <c r="D46" s="528">
        <v>0</v>
      </c>
      <c r="E46" s="71">
        <f t="shared" si="0"/>
        <v>0</v>
      </c>
    </row>
    <row r="47" spans="1:5" x14ac:dyDescent="0.25">
      <c r="A47" s="2" t="s">
        <v>841</v>
      </c>
      <c r="B47" s="654">
        <v>33</v>
      </c>
      <c r="C47" s="654">
        <v>1</v>
      </c>
      <c r="D47" s="528">
        <v>0</v>
      </c>
      <c r="E47" s="71">
        <f t="shared" si="0"/>
        <v>0</v>
      </c>
    </row>
    <row r="48" spans="1:5" x14ac:dyDescent="0.25">
      <c r="A48" s="2" t="s">
        <v>841</v>
      </c>
      <c r="B48" s="654">
        <v>35</v>
      </c>
      <c r="C48" s="654">
        <v>4</v>
      </c>
      <c r="D48" s="528">
        <v>0</v>
      </c>
      <c r="E48" s="71">
        <f t="shared" si="0"/>
        <v>0</v>
      </c>
    </row>
    <row r="49" spans="1:5" x14ac:dyDescent="0.25">
      <c r="A49" s="2" t="s">
        <v>841</v>
      </c>
      <c r="B49" s="654">
        <v>37</v>
      </c>
      <c r="C49" s="654">
        <v>12</v>
      </c>
      <c r="D49" s="528">
        <v>0</v>
      </c>
      <c r="E49" s="71">
        <f t="shared" si="0"/>
        <v>0</v>
      </c>
    </row>
    <row r="50" spans="1:5" x14ac:dyDescent="0.25">
      <c r="A50" s="2" t="s">
        <v>841</v>
      </c>
      <c r="B50" s="654">
        <v>38</v>
      </c>
      <c r="C50" s="654">
        <v>10</v>
      </c>
      <c r="D50" s="528">
        <v>0</v>
      </c>
      <c r="E50" s="71">
        <f t="shared" si="0"/>
        <v>0</v>
      </c>
    </row>
    <row r="51" spans="1:5" x14ac:dyDescent="0.25">
      <c r="A51" s="2" t="s">
        <v>841</v>
      </c>
      <c r="B51" s="654">
        <v>39</v>
      </c>
      <c r="C51" s="654">
        <v>8</v>
      </c>
      <c r="D51" s="528">
        <v>0</v>
      </c>
      <c r="E51" s="71">
        <f t="shared" si="0"/>
        <v>0</v>
      </c>
    </row>
    <row r="52" spans="1:5" x14ac:dyDescent="0.25">
      <c r="A52" s="2" t="s">
        <v>841</v>
      </c>
      <c r="B52" s="654">
        <v>42</v>
      </c>
      <c r="C52" s="654">
        <v>4</v>
      </c>
      <c r="D52" s="528">
        <v>0</v>
      </c>
      <c r="E52" s="71">
        <f t="shared" si="0"/>
        <v>0</v>
      </c>
    </row>
    <row r="53" spans="1:5" x14ac:dyDescent="0.25">
      <c r="A53" s="2" t="s">
        <v>841</v>
      </c>
      <c r="B53" s="654">
        <v>46</v>
      </c>
      <c r="C53" s="654">
        <v>2</v>
      </c>
      <c r="D53" s="528">
        <v>0</v>
      </c>
      <c r="E53" s="71">
        <f t="shared" si="0"/>
        <v>0</v>
      </c>
    </row>
    <row r="54" spans="1:5" x14ac:dyDescent="0.25">
      <c r="A54" s="2" t="s">
        <v>841</v>
      </c>
      <c r="B54" s="654">
        <v>47</v>
      </c>
      <c r="C54" s="654">
        <v>2</v>
      </c>
      <c r="D54" s="528">
        <v>0</v>
      </c>
      <c r="E54" s="71">
        <f t="shared" si="0"/>
        <v>0</v>
      </c>
    </row>
    <row r="55" spans="1:5" x14ac:dyDescent="0.25">
      <c r="A55" s="2" t="s">
        <v>841</v>
      </c>
      <c r="B55" s="654">
        <v>50</v>
      </c>
      <c r="C55" s="654">
        <v>4</v>
      </c>
      <c r="D55" s="528">
        <v>0</v>
      </c>
      <c r="E55" s="71">
        <f t="shared" si="0"/>
        <v>0</v>
      </c>
    </row>
    <row r="56" spans="1:5" x14ac:dyDescent="0.25">
      <c r="A56" s="2" t="s">
        <v>841</v>
      </c>
      <c r="B56" s="654">
        <v>54</v>
      </c>
      <c r="C56" s="654">
        <v>2</v>
      </c>
      <c r="D56" s="528">
        <v>0</v>
      </c>
      <c r="E56" s="71">
        <f t="shared" si="0"/>
        <v>0</v>
      </c>
    </row>
    <row r="57" spans="1:5" x14ac:dyDescent="0.25">
      <c r="A57" s="2" t="s">
        <v>508</v>
      </c>
      <c r="B57" s="654"/>
      <c r="C57" s="654">
        <v>76</v>
      </c>
      <c r="D57" s="528">
        <v>0</v>
      </c>
      <c r="E57" s="71">
        <f t="shared" si="0"/>
        <v>0</v>
      </c>
    </row>
    <row r="58" spans="1:5" x14ac:dyDescent="0.25">
      <c r="A58" s="2" t="s">
        <v>842</v>
      </c>
      <c r="B58" s="654"/>
      <c r="C58" s="654">
        <v>93</v>
      </c>
      <c r="D58" s="528">
        <v>0</v>
      </c>
      <c r="E58" s="71">
        <f t="shared" si="0"/>
        <v>0</v>
      </c>
    </row>
    <row r="59" spans="1:5" x14ac:dyDescent="0.25">
      <c r="A59" s="2" t="s">
        <v>843</v>
      </c>
      <c r="B59" s="654"/>
      <c r="C59" s="654">
        <v>304</v>
      </c>
      <c r="D59" s="528">
        <v>0</v>
      </c>
      <c r="E59" s="71">
        <f t="shared" si="0"/>
        <v>0</v>
      </c>
    </row>
    <row r="60" spans="1:5" x14ac:dyDescent="0.25">
      <c r="A60" s="2" t="s">
        <v>844</v>
      </c>
      <c r="B60" s="654"/>
      <c r="C60" s="654">
        <v>162</v>
      </c>
      <c r="D60" s="528">
        <v>0</v>
      </c>
      <c r="E60" s="71">
        <f t="shared" si="0"/>
        <v>0</v>
      </c>
    </row>
    <row r="61" spans="1:5" x14ac:dyDescent="0.25">
      <c r="A61" s="2" t="s">
        <v>845</v>
      </c>
      <c r="B61" s="654"/>
      <c r="C61" s="654">
        <v>24</v>
      </c>
      <c r="D61" s="528">
        <v>0</v>
      </c>
      <c r="E61" s="71">
        <f t="shared" si="0"/>
        <v>0</v>
      </c>
    </row>
    <row r="62" spans="1:5" x14ac:dyDescent="0.25">
      <c r="A62" s="2" t="s">
        <v>510</v>
      </c>
      <c r="B62" s="654"/>
      <c r="C62" s="654">
        <v>304</v>
      </c>
      <c r="D62" s="528">
        <v>0</v>
      </c>
      <c r="E62" s="71">
        <f t="shared" si="0"/>
        <v>0</v>
      </c>
    </row>
    <row r="63" spans="1:5" x14ac:dyDescent="0.25">
      <c r="A63" s="2" t="s">
        <v>846</v>
      </c>
      <c r="B63" s="654">
        <v>2</v>
      </c>
      <c r="C63" s="654">
        <v>500</v>
      </c>
      <c r="D63" s="528">
        <v>0</v>
      </c>
      <c r="E63" s="71">
        <f t="shared" si="0"/>
        <v>0</v>
      </c>
    </row>
    <row r="64" spans="1:5" x14ac:dyDescent="0.25">
      <c r="A64" s="2" t="s">
        <v>846</v>
      </c>
      <c r="B64" s="654">
        <v>3</v>
      </c>
      <c r="C64" s="654">
        <v>500</v>
      </c>
      <c r="D64" s="528">
        <v>0</v>
      </c>
      <c r="E64" s="71">
        <f t="shared" si="0"/>
        <v>0</v>
      </c>
    </row>
    <row r="65" spans="1:5" x14ac:dyDescent="0.25">
      <c r="A65" s="2" t="s">
        <v>846</v>
      </c>
      <c r="B65" s="654">
        <v>5</v>
      </c>
      <c r="C65" s="654">
        <v>100</v>
      </c>
      <c r="D65" s="528">
        <v>0</v>
      </c>
      <c r="E65" s="71">
        <f t="shared" si="0"/>
        <v>0</v>
      </c>
    </row>
    <row r="66" spans="1:5" x14ac:dyDescent="0.25">
      <c r="A66" s="2" t="s">
        <v>847</v>
      </c>
      <c r="B66" s="654">
        <v>2</v>
      </c>
      <c r="C66" s="654">
        <v>500</v>
      </c>
      <c r="D66" s="528">
        <v>0</v>
      </c>
      <c r="E66" s="71">
        <f t="shared" si="0"/>
        <v>0</v>
      </c>
    </row>
    <row r="67" spans="1:5" x14ac:dyDescent="0.25">
      <c r="A67" s="2" t="s">
        <v>847</v>
      </c>
      <c r="B67" s="654">
        <v>3</v>
      </c>
      <c r="C67" s="654">
        <v>500</v>
      </c>
      <c r="D67" s="528">
        <v>0</v>
      </c>
      <c r="E67" s="71">
        <f t="shared" si="0"/>
        <v>0</v>
      </c>
    </row>
    <row r="68" spans="1:5" x14ac:dyDescent="0.25">
      <c r="A68" s="2" t="s">
        <v>847</v>
      </c>
      <c r="B68" s="654">
        <v>5</v>
      </c>
      <c r="C68" s="654">
        <v>100</v>
      </c>
      <c r="D68" s="528">
        <v>0</v>
      </c>
      <c r="E68" s="71">
        <f t="shared" ref="E68:E95" si="1">D68*C68</f>
        <v>0</v>
      </c>
    </row>
    <row r="69" spans="1:5" x14ac:dyDescent="0.25">
      <c r="A69" s="2" t="s">
        <v>848</v>
      </c>
      <c r="B69" s="654">
        <v>2</v>
      </c>
      <c r="C69" s="654">
        <v>200</v>
      </c>
      <c r="D69" s="528">
        <v>0</v>
      </c>
      <c r="E69" s="71">
        <f t="shared" si="1"/>
        <v>0</v>
      </c>
    </row>
    <row r="70" spans="1:5" x14ac:dyDescent="0.25">
      <c r="A70" s="2" t="s">
        <v>848</v>
      </c>
      <c r="B70" s="654">
        <v>3</v>
      </c>
      <c r="C70" s="654">
        <v>200</v>
      </c>
      <c r="D70" s="528">
        <v>0</v>
      </c>
      <c r="E70" s="71">
        <f t="shared" si="1"/>
        <v>0</v>
      </c>
    </row>
    <row r="71" spans="1:5" x14ac:dyDescent="0.25">
      <c r="A71" s="2" t="s">
        <v>848</v>
      </c>
      <c r="B71" s="654">
        <v>5</v>
      </c>
      <c r="C71" s="654">
        <v>100</v>
      </c>
      <c r="D71" s="528">
        <v>0</v>
      </c>
      <c r="E71" s="71">
        <f t="shared" si="1"/>
        <v>0</v>
      </c>
    </row>
    <row r="72" spans="1:5" x14ac:dyDescent="0.25">
      <c r="A72" s="2" t="s">
        <v>848</v>
      </c>
      <c r="B72" s="654">
        <v>25</v>
      </c>
      <c r="C72" s="654">
        <v>50</v>
      </c>
      <c r="D72" s="528">
        <v>0</v>
      </c>
      <c r="E72" s="71">
        <f t="shared" si="1"/>
        <v>0</v>
      </c>
    </row>
    <row r="73" spans="1:5" x14ac:dyDescent="0.25">
      <c r="A73" s="2" t="s">
        <v>848</v>
      </c>
      <c r="B73" s="655">
        <v>0.56000000000000005</v>
      </c>
      <c r="C73" s="654">
        <v>36</v>
      </c>
      <c r="D73" s="528">
        <v>0</v>
      </c>
      <c r="E73" s="71">
        <f t="shared" si="1"/>
        <v>0</v>
      </c>
    </row>
    <row r="74" spans="1:5" x14ac:dyDescent="0.25">
      <c r="A74" s="2" t="s">
        <v>848</v>
      </c>
      <c r="B74" s="655">
        <v>1.23</v>
      </c>
      <c r="C74" s="654">
        <v>36</v>
      </c>
      <c r="D74" s="528">
        <v>0</v>
      </c>
      <c r="E74" s="71">
        <f t="shared" si="1"/>
        <v>0</v>
      </c>
    </row>
    <row r="75" spans="1:5" x14ac:dyDescent="0.25">
      <c r="A75" s="2" t="s">
        <v>849</v>
      </c>
      <c r="B75" s="654">
        <v>2</v>
      </c>
      <c r="C75" s="654">
        <v>300</v>
      </c>
      <c r="D75" s="528">
        <v>0</v>
      </c>
      <c r="E75" s="71">
        <f t="shared" si="1"/>
        <v>0</v>
      </c>
    </row>
    <row r="76" spans="1:5" x14ac:dyDescent="0.25">
      <c r="A76" s="2" t="s">
        <v>849</v>
      </c>
      <c r="B76" s="654">
        <v>3</v>
      </c>
      <c r="C76" s="654">
        <v>300</v>
      </c>
      <c r="D76" s="528">
        <v>0</v>
      </c>
      <c r="E76" s="71">
        <f t="shared" si="1"/>
        <v>0</v>
      </c>
    </row>
    <row r="77" spans="1:5" x14ac:dyDescent="0.25">
      <c r="A77" s="2" t="s">
        <v>849</v>
      </c>
      <c r="B77" s="654">
        <v>5</v>
      </c>
      <c r="C77" s="654">
        <v>20</v>
      </c>
      <c r="D77" s="528">
        <v>0</v>
      </c>
      <c r="E77" s="71">
        <f t="shared" si="1"/>
        <v>0</v>
      </c>
    </row>
    <row r="78" spans="1:5" x14ac:dyDescent="0.25">
      <c r="A78" s="2" t="s">
        <v>850</v>
      </c>
      <c r="B78" s="654">
        <v>2</v>
      </c>
      <c r="C78" s="654">
        <v>600</v>
      </c>
      <c r="D78" s="528">
        <v>0</v>
      </c>
      <c r="E78" s="71">
        <f t="shared" si="1"/>
        <v>0</v>
      </c>
    </row>
    <row r="79" spans="1:5" x14ac:dyDescent="0.25">
      <c r="A79" s="2" t="s">
        <v>850</v>
      </c>
      <c r="B79" s="654">
        <v>3</v>
      </c>
      <c r="C79" s="654">
        <v>600</v>
      </c>
      <c r="D79" s="528">
        <v>0</v>
      </c>
      <c r="E79" s="71">
        <f t="shared" si="1"/>
        <v>0</v>
      </c>
    </row>
    <row r="80" spans="1:5" x14ac:dyDescent="0.25">
      <c r="A80" s="2" t="s">
        <v>850</v>
      </c>
      <c r="B80" s="654">
        <v>5</v>
      </c>
      <c r="C80" s="654">
        <v>20</v>
      </c>
      <c r="D80" s="528">
        <v>0</v>
      </c>
      <c r="E80" s="71">
        <f t="shared" si="1"/>
        <v>0</v>
      </c>
    </row>
    <row r="81" spans="1:5" x14ac:dyDescent="0.25">
      <c r="A81" t="s">
        <v>851</v>
      </c>
      <c r="B81" s="654">
        <v>25</v>
      </c>
      <c r="C81" s="654">
        <v>50</v>
      </c>
      <c r="D81" s="528">
        <v>0</v>
      </c>
      <c r="E81" s="71">
        <f t="shared" si="1"/>
        <v>0</v>
      </c>
    </row>
    <row r="82" spans="1:5" ht="105" x14ac:dyDescent="0.25">
      <c r="A82" s="13" t="s">
        <v>852</v>
      </c>
      <c r="B82" s="654">
        <v>3</v>
      </c>
      <c r="C82" s="654">
        <v>20</v>
      </c>
      <c r="D82" s="528">
        <v>0</v>
      </c>
      <c r="E82" s="71">
        <f t="shared" si="1"/>
        <v>0</v>
      </c>
    </row>
    <row r="83" spans="1:5" ht="105" x14ac:dyDescent="0.25">
      <c r="A83" s="13" t="s">
        <v>853</v>
      </c>
      <c r="B83" s="654">
        <v>3</v>
      </c>
      <c r="C83" s="654">
        <v>20</v>
      </c>
      <c r="D83" s="528">
        <v>0</v>
      </c>
      <c r="E83" s="71">
        <f t="shared" si="1"/>
        <v>0</v>
      </c>
    </row>
    <row r="84" spans="1:5" x14ac:dyDescent="0.25">
      <c r="A84" s="2" t="s">
        <v>854</v>
      </c>
      <c r="B84" s="654">
        <v>2</v>
      </c>
      <c r="C84" s="654">
        <v>20</v>
      </c>
      <c r="D84" s="528">
        <v>0</v>
      </c>
      <c r="E84" s="71">
        <f t="shared" si="1"/>
        <v>0</v>
      </c>
    </row>
    <row r="85" spans="1:5" x14ac:dyDescent="0.25">
      <c r="A85" s="2" t="s">
        <v>854</v>
      </c>
      <c r="B85" s="654">
        <v>3</v>
      </c>
      <c r="C85" s="654">
        <v>20</v>
      </c>
      <c r="D85" s="528">
        <v>0</v>
      </c>
      <c r="E85" s="71">
        <f t="shared" si="1"/>
        <v>0</v>
      </c>
    </row>
    <row r="86" spans="1:5" x14ac:dyDescent="0.25">
      <c r="A86" s="2" t="s">
        <v>854</v>
      </c>
      <c r="B86" s="654">
        <v>5</v>
      </c>
      <c r="C86" s="654">
        <v>10</v>
      </c>
      <c r="D86" s="528">
        <v>0</v>
      </c>
      <c r="E86" s="71">
        <f t="shared" si="1"/>
        <v>0</v>
      </c>
    </row>
    <row r="87" spans="1:5" x14ac:dyDescent="0.25">
      <c r="A87" s="2" t="s">
        <v>855</v>
      </c>
      <c r="B87" s="654">
        <v>2</v>
      </c>
      <c r="C87" s="654">
        <v>60</v>
      </c>
      <c r="D87" s="528">
        <v>0</v>
      </c>
      <c r="E87" s="71">
        <f t="shared" si="1"/>
        <v>0</v>
      </c>
    </row>
    <row r="88" spans="1:5" x14ac:dyDescent="0.25">
      <c r="A88" s="2" t="s">
        <v>855</v>
      </c>
      <c r="B88" s="654">
        <v>3</v>
      </c>
      <c r="C88" s="654">
        <v>60</v>
      </c>
      <c r="D88" s="528">
        <v>0</v>
      </c>
      <c r="E88" s="71">
        <f t="shared" si="1"/>
        <v>0</v>
      </c>
    </row>
    <row r="89" spans="1:5" x14ac:dyDescent="0.25">
      <c r="A89" s="2" t="s">
        <v>855</v>
      </c>
      <c r="B89" s="654">
        <v>5</v>
      </c>
      <c r="C89" s="654">
        <v>10</v>
      </c>
      <c r="D89" s="528">
        <v>0</v>
      </c>
      <c r="E89" s="71">
        <f t="shared" si="1"/>
        <v>0</v>
      </c>
    </row>
    <row r="90" spans="1:5" x14ac:dyDescent="0.25">
      <c r="A90" s="2" t="s">
        <v>856</v>
      </c>
      <c r="B90" s="654">
        <v>2</v>
      </c>
      <c r="C90" s="654">
        <v>60</v>
      </c>
      <c r="D90" s="528">
        <v>0</v>
      </c>
      <c r="E90" s="71">
        <f t="shared" si="1"/>
        <v>0</v>
      </c>
    </row>
    <row r="91" spans="1:5" x14ac:dyDescent="0.25">
      <c r="A91" s="2" t="s">
        <v>856</v>
      </c>
      <c r="B91" s="654">
        <v>3</v>
      </c>
      <c r="C91" s="654">
        <v>60</v>
      </c>
      <c r="D91" s="528">
        <v>0</v>
      </c>
      <c r="E91" s="71">
        <f t="shared" si="1"/>
        <v>0</v>
      </c>
    </row>
    <row r="92" spans="1:5" x14ac:dyDescent="0.25">
      <c r="A92" s="2" t="s">
        <v>856</v>
      </c>
      <c r="B92" s="654">
        <v>5</v>
      </c>
      <c r="C92" s="654">
        <v>10</v>
      </c>
      <c r="D92" s="528">
        <v>0</v>
      </c>
      <c r="E92" s="71">
        <f t="shared" si="1"/>
        <v>0</v>
      </c>
    </row>
    <row r="93" spans="1:5" x14ac:dyDescent="0.25">
      <c r="A93" s="2" t="s">
        <v>857</v>
      </c>
      <c r="B93" s="654">
        <v>25</v>
      </c>
      <c r="C93" s="654">
        <v>10</v>
      </c>
      <c r="D93" s="528">
        <v>0</v>
      </c>
      <c r="E93" s="71">
        <f t="shared" si="1"/>
        <v>0</v>
      </c>
    </row>
    <row r="94" spans="1:5" x14ac:dyDescent="0.25">
      <c r="A94" s="2" t="s">
        <v>858</v>
      </c>
      <c r="B94" s="654"/>
      <c r="C94" s="654">
        <v>144</v>
      </c>
      <c r="D94" s="528">
        <v>0</v>
      </c>
      <c r="E94" s="71">
        <f t="shared" si="1"/>
        <v>0</v>
      </c>
    </row>
    <row r="95" spans="1:5" x14ac:dyDescent="0.25">
      <c r="A95" s="2" t="s">
        <v>859</v>
      </c>
      <c r="B95" s="654"/>
      <c r="C95" s="654">
        <v>72</v>
      </c>
      <c r="D95" s="528">
        <v>0</v>
      </c>
      <c r="E95" s="71">
        <f t="shared" si="1"/>
        <v>0</v>
      </c>
    </row>
    <row r="96" spans="1:5" x14ac:dyDescent="0.25">
      <c r="A96" s="72" t="s">
        <v>389</v>
      </c>
      <c r="B96" s="90"/>
      <c r="C96" s="654"/>
      <c r="D96" s="73"/>
      <c r="E96" s="73">
        <f>SUM(E3:E95)</f>
        <v>0</v>
      </c>
    </row>
    <row r="97" spans="1:5" ht="75" x14ac:dyDescent="0.25">
      <c r="A97" s="652" t="s">
        <v>1057</v>
      </c>
      <c r="B97" s="654"/>
      <c r="C97" s="654">
        <v>1</v>
      </c>
      <c r="D97" s="528">
        <v>0</v>
      </c>
      <c r="E97" s="71">
        <f t="shared" ref="E97" si="2">D97*C97</f>
        <v>0</v>
      </c>
    </row>
    <row r="98" spans="1:5" x14ac:dyDescent="0.25">
      <c r="A98" s="72" t="s">
        <v>860</v>
      </c>
      <c r="B98" s="90"/>
      <c r="C98" s="90"/>
      <c r="D98" s="72"/>
      <c r="E98" s="73">
        <f>SUM(E97:E97)</f>
        <v>0</v>
      </c>
    </row>
    <row r="100" spans="1:5" x14ac:dyDescent="0.25">
      <c r="A100" s="74" t="s">
        <v>585</v>
      </c>
      <c r="B100" s="654"/>
      <c r="C100" s="654"/>
      <c r="D100" s="2"/>
      <c r="E100" s="670">
        <f>E98+E96</f>
        <v>0</v>
      </c>
    </row>
  </sheetData>
  <pageMargins left="0.7" right="0.7" top="0.75" bottom="0.75" header="0.3" footer="0.3"/>
  <pageSetup paperSize="9" scale="58" fitToHeight="0" orientation="portrait" r:id="rId1"/>
  <ignoredErrors>
    <ignoredError sqref="E96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1AF4-9325-4488-8949-09AA4DC75BC6}">
  <sheetPr>
    <tabColor theme="9" tint="0.79998168889431442"/>
    <pageSetUpPr fitToPage="1"/>
  </sheetPr>
  <dimension ref="A1:F7"/>
  <sheetViews>
    <sheetView zoomScale="90" zoomScaleNormal="90" workbookViewId="0">
      <pane ySplit="2" topLeftCell="A3" activePane="bottomLeft" state="frozen"/>
      <selection activeCell="I68" sqref="I68"/>
      <selection pane="bottomLeft" activeCell="F1" sqref="F1"/>
    </sheetView>
  </sheetViews>
  <sheetFormatPr defaultRowHeight="15" x14ac:dyDescent="0.25"/>
  <cols>
    <col min="1" max="1" width="112.7109375" customWidth="1"/>
    <col min="2" max="2" width="8.85546875" style="533"/>
    <col min="3" max="3" width="11.5703125" style="533" bestFit="1" customWidth="1"/>
    <col min="4" max="6" width="12.28515625" bestFit="1" customWidth="1"/>
  </cols>
  <sheetData>
    <row r="1" spans="1:6" x14ac:dyDescent="0.25">
      <c r="A1" s="20" t="s">
        <v>1074</v>
      </c>
      <c r="B1" s="653"/>
    </row>
    <row r="2" spans="1:6" ht="53.25" customHeight="1" x14ac:dyDescent="0.25">
      <c r="A2" s="17" t="s">
        <v>1</v>
      </c>
      <c r="B2" s="18" t="s">
        <v>1071</v>
      </c>
      <c r="C2" s="18" t="s">
        <v>93</v>
      </c>
      <c r="D2" s="19" t="s">
        <v>814</v>
      </c>
      <c r="E2" s="19" t="s">
        <v>815</v>
      </c>
      <c r="F2" s="671" t="s">
        <v>1069</v>
      </c>
    </row>
    <row r="3" spans="1:6" x14ac:dyDescent="0.25">
      <c r="A3" s="2" t="s">
        <v>1070</v>
      </c>
      <c r="B3" s="654" t="s">
        <v>87</v>
      </c>
      <c r="C3" s="654">
        <v>1</v>
      </c>
      <c r="D3" s="528">
        <v>0</v>
      </c>
      <c r="E3" s="678">
        <f>D3*C3</f>
        <v>0</v>
      </c>
      <c r="F3" s="672" t="s">
        <v>1010</v>
      </c>
    </row>
    <row r="4" spans="1:6" x14ac:dyDescent="0.25">
      <c r="A4" s="2" t="s">
        <v>1072</v>
      </c>
      <c r="B4" s="654" t="s">
        <v>87</v>
      </c>
      <c r="C4" s="654">
        <v>1</v>
      </c>
      <c r="D4" s="528">
        <v>0</v>
      </c>
      <c r="E4" s="678">
        <f t="shared" ref="E4:E5" si="0">D4*C4</f>
        <v>0</v>
      </c>
      <c r="F4" s="672" t="s">
        <v>1058</v>
      </c>
    </row>
    <row r="5" spans="1:6" x14ac:dyDescent="0.25">
      <c r="A5" s="2" t="s">
        <v>1073</v>
      </c>
      <c r="B5" s="654" t="s">
        <v>87</v>
      </c>
      <c r="C5" s="654">
        <v>1</v>
      </c>
      <c r="D5" s="528">
        <v>0</v>
      </c>
      <c r="E5" s="678">
        <f t="shared" si="0"/>
        <v>0</v>
      </c>
      <c r="F5" s="672" t="s">
        <v>1011</v>
      </c>
    </row>
    <row r="7" spans="1:6" x14ac:dyDescent="0.25">
      <c r="A7" s="74" t="s">
        <v>585</v>
      </c>
      <c r="B7" s="654"/>
      <c r="C7" s="654"/>
      <c r="D7" s="2"/>
      <c r="E7" s="75">
        <f>SUM(E3:E5)</f>
        <v>0</v>
      </c>
    </row>
  </sheetData>
  <pageMargins left="0.7" right="0.7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D4A8-FD18-4640-B8AE-F63017EAEB19}">
  <sheetPr>
    <tabColor theme="9" tint="0.79998168889431442"/>
  </sheetPr>
  <dimension ref="B1:M112"/>
  <sheetViews>
    <sheetView zoomScale="90" zoomScaleNormal="90" workbookViewId="0">
      <selection activeCell="L1" sqref="L1:L2"/>
    </sheetView>
  </sheetViews>
  <sheetFormatPr defaultColWidth="7.28515625" defaultRowHeight="15" x14ac:dyDescent="0.25"/>
  <cols>
    <col min="1" max="1" width="6.42578125" customWidth="1"/>
    <col min="2" max="2" width="0.85546875" customWidth="1"/>
    <col min="3" max="4" width="3.28515625" customWidth="1"/>
    <col min="5" max="5" width="13.28515625" customWidth="1"/>
    <col min="6" max="6" width="39.5703125" customWidth="1"/>
    <col min="7" max="7" width="5.7109375" customWidth="1"/>
    <col min="8" max="8" width="10.85546875" customWidth="1"/>
    <col min="9" max="9" width="12.28515625" customWidth="1"/>
    <col min="10" max="10" width="17.28515625" customWidth="1"/>
    <col min="12" max="12" width="23.7109375" bestFit="1" customWidth="1"/>
    <col min="13" max="13" width="10.140625" bestFit="1" customWidth="1"/>
  </cols>
  <sheetData>
    <row r="1" spans="2:13" x14ac:dyDescent="0.25">
      <c r="B1" s="20" t="s">
        <v>1045</v>
      </c>
      <c r="G1" s="20" t="s">
        <v>1053</v>
      </c>
      <c r="L1" s="645"/>
      <c r="M1" s="645"/>
    </row>
    <row r="2" spans="2:13" x14ac:dyDescent="0.25">
      <c r="L2" s="646"/>
      <c r="M2" s="646"/>
    </row>
    <row r="3" spans="2:13" s="255" customFormat="1" ht="6.95" customHeight="1" x14ac:dyDescent="0.25">
      <c r="B3" s="259"/>
      <c r="C3" s="260"/>
      <c r="D3" s="260"/>
      <c r="E3" s="260"/>
      <c r="F3" s="260"/>
      <c r="G3" s="260"/>
      <c r="H3" s="260"/>
      <c r="I3" s="260"/>
      <c r="J3" s="260"/>
      <c r="K3" s="256"/>
      <c r="M3" s="627"/>
    </row>
    <row r="4" spans="2:13" s="255" customFormat="1" ht="24.95" customHeight="1" x14ac:dyDescent="0.25">
      <c r="B4" s="256"/>
      <c r="C4" s="577" t="s">
        <v>29</v>
      </c>
      <c r="K4" s="256"/>
    </row>
    <row r="5" spans="2:13" s="255" customFormat="1" ht="6.95" customHeight="1" x14ac:dyDescent="0.25">
      <c r="B5" s="256"/>
      <c r="K5" s="256"/>
    </row>
    <row r="6" spans="2:13" s="255" customFormat="1" ht="12" customHeight="1" x14ac:dyDescent="0.25">
      <c r="B6" s="256"/>
      <c r="C6" s="578" t="s">
        <v>30</v>
      </c>
      <c r="K6" s="256"/>
    </row>
    <row r="7" spans="2:13" s="255" customFormat="1" ht="16.5" customHeight="1" x14ac:dyDescent="0.25">
      <c r="B7" s="256"/>
      <c r="E7" s="682" t="s">
        <v>31</v>
      </c>
      <c r="F7" s="683"/>
      <c r="G7" s="683"/>
      <c r="H7" s="683"/>
      <c r="K7" s="256"/>
    </row>
    <row r="8" spans="2:13" s="255" customFormat="1" ht="6.95" customHeight="1" x14ac:dyDescent="0.25">
      <c r="B8" s="256"/>
      <c r="K8" s="256"/>
    </row>
    <row r="9" spans="2:13" s="255" customFormat="1" ht="12" customHeight="1" x14ac:dyDescent="0.25">
      <c r="B9" s="256"/>
      <c r="C9" s="578" t="s">
        <v>32</v>
      </c>
      <c r="F9" s="579" t="s">
        <v>33</v>
      </c>
      <c r="I9" s="578" t="s">
        <v>34</v>
      </c>
      <c r="J9" s="580"/>
      <c r="K9" s="256"/>
    </row>
    <row r="10" spans="2:13" s="255" customFormat="1" ht="6.95" customHeight="1" x14ac:dyDescent="0.25">
      <c r="B10" s="256"/>
      <c r="K10" s="256"/>
    </row>
    <row r="11" spans="2:13" s="255" customFormat="1" ht="15.2" customHeight="1" x14ac:dyDescent="0.25">
      <c r="B11" s="256"/>
      <c r="C11" s="578" t="s">
        <v>35</v>
      </c>
      <c r="F11" s="579" t="s">
        <v>36</v>
      </c>
      <c r="I11" s="578" t="s">
        <v>37</v>
      </c>
      <c r="J11" s="581"/>
      <c r="K11" s="256"/>
    </row>
    <row r="12" spans="2:13" s="255" customFormat="1" ht="15.2" customHeight="1" x14ac:dyDescent="0.25">
      <c r="B12" s="256"/>
      <c r="C12" s="578" t="s">
        <v>38</v>
      </c>
      <c r="F12" s="579"/>
      <c r="I12" s="578" t="s">
        <v>39</v>
      </c>
      <c r="J12" s="581"/>
      <c r="K12" s="256"/>
    </row>
    <row r="13" spans="2:13" s="255" customFormat="1" ht="10.35" customHeight="1" x14ac:dyDescent="0.25">
      <c r="B13" s="256"/>
      <c r="K13" s="256"/>
    </row>
    <row r="14" spans="2:13" s="255" customFormat="1" ht="29.25" customHeight="1" x14ac:dyDescent="0.25">
      <c r="B14" s="256"/>
      <c r="C14" s="582" t="s">
        <v>40</v>
      </c>
      <c r="J14" s="583" t="s">
        <v>41</v>
      </c>
      <c r="K14" s="256"/>
    </row>
    <row r="15" spans="2:13" s="255" customFormat="1" ht="10.35" customHeight="1" x14ac:dyDescent="0.25">
      <c r="B15" s="256"/>
      <c r="K15" s="256"/>
    </row>
    <row r="16" spans="2:13" s="255" customFormat="1" ht="22.9" customHeight="1" x14ac:dyDescent="0.25">
      <c r="B16" s="256"/>
      <c r="C16" s="584" t="s">
        <v>42</v>
      </c>
      <c r="J16" s="585">
        <f>J48</f>
        <v>0</v>
      </c>
      <c r="K16" s="256"/>
    </row>
    <row r="17" spans="2:11" s="587" customFormat="1" ht="24.95" customHeight="1" x14ac:dyDescent="0.25">
      <c r="B17" s="586"/>
      <c r="D17" s="588" t="s">
        <v>43</v>
      </c>
      <c r="E17" s="589"/>
      <c r="F17" s="589"/>
      <c r="G17" s="589"/>
      <c r="H17" s="589"/>
      <c r="I17" s="589"/>
      <c r="J17" s="590">
        <f>J49</f>
        <v>0</v>
      </c>
      <c r="K17" s="586"/>
    </row>
    <row r="18" spans="2:11" s="592" customFormat="1" ht="19.899999999999999" customHeight="1" x14ac:dyDescent="0.25">
      <c r="B18" s="591"/>
      <c r="D18" s="593" t="s">
        <v>44</v>
      </c>
      <c r="E18" s="594"/>
      <c r="F18" s="594"/>
      <c r="G18" s="594"/>
      <c r="H18" s="594"/>
      <c r="I18" s="594"/>
      <c r="J18" s="595">
        <f>J50</f>
        <v>0</v>
      </c>
      <c r="K18" s="591"/>
    </row>
    <row r="19" spans="2:11" s="592" customFormat="1" ht="19.899999999999999" customHeight="1" x14ac:dyDescent="0.25">
      <c r="B19" s="591"/>
      <c r="D19" s="593" t="s">
        <v>45</v>
      </c>
      <c r="E19" s="594"/>
      <c r="F19" s="594"/>
      <c r="G19" s="594"/>
      <c r="H19" s="594"/>
      <c r="I19" s="594"/>
      <c r="J19" s="595">
        <f>J54</f>
        <v>0</v>
      </c>
      <c r="K19" s="591"/>
    </row>
    <row r="20" spans="2:11" s="592" customFormat="1" ht="19.899999999999999" customHeight="1" x14ac:dyDescent="0.25">
      <c r="B20" s="591"/>
      <c r="D20" s="593" t="s">
        <v>46</v>
      </c>
      <c r="E20" s="594"/>
      <c r="F20" s="594"/>
      <c r="G20" s="594"/>
      <c r="H20" s="594"/>
      <c r="I20" s="594"/>
      <c r="J20" s="595">
        <f>J62</f>
        <v>0</v>
      </c>
      <c r="K20" s="591"/>
    </row>
    <row r="21" spans="2:11" s="592" customFormat="1" ht="19.899999999999999" customHeight="1" x14ac:dyDescent="0.25">
      <c r="B21" s="591"/>
      <c r="D21" s="593" t="s">
        <v>47</v>
      </c>
      <c r="E21" s="594"/>
      <c r="F21" s="594"/>
      <c r="G21" s="594"/>
      <c r="H21" s="594"/>
      <c r="I21" s="594"/>
      <c r="J21" s="595">
        <f>J83</f>
        <v>0</v>
      </c>
      <c r="K21" s="591"/>
    </row>
    <row r="22" spans="2:11" s="587" customFormat="1" ht="24.95" customHeight="1" x14ac:dyDescent="0.25">
      <c r="B22" s="586"/>
      <c r="D22" s="588" t="s">
        <v>48</v>
      </c>
      <c r="E22" s="589"/>
      <c r="F22" s="589"/>
      <c r="G22" s="589"/>
      <c r="H22" s="589"/>
      <c r="I22" s="589"/>
      <c r="J22" s="590">
        <f>J86</f>
        <v>0</v>
      </c>
      <c r="K22" s="586"/>
    </row>
    <row r="23" spans="2:11" s="592" customFormat="1" ht="19.899999999999999" customHeight="1" x14ac:dyDescent="0.25">
      <c r="B23" s="591"/>
      <c r="D23" s="593" t="s">
        <v>49</v>
      </c>
      <c r="E23" s="594"/>
      <c r="F23" s="594"/>
      <c r="G23" s="594"/>
      <c r="H23" s="594"/>
      <c r="I23" s="594"/>
      <c r="J23" s="595">
        <f>J87</f>
        <v>0</v>
      </c>
      <c r="K23" s="591"/>
    </row>
    <row r="24" spans="2:11" s="592" customFormat="1" ht="19.899999999999999" customHeight="1" x14ac:dyDescent="0.25">
      <c r="B24" s="591"/>
      <c r="D24" s="593" t="s">
        <v>50</v>
      </c>
      <c r="E24" s="594"/>
      <c r="F24" s="594"/>
      <c r="G24" s="594"/>
      <c r="H24" s="594"/>
      <c r="I24" s="594"/>
      <c r="J24" s="595">
        <f>J93</f>
        <v>0</v>
      </c>
      <c r="K24" s="591"/>
    </row>
    <row r="25" spans="2:11" s="592" customFormat="1" ht="19.899999999999999" customHeight="1" x14ac:dyDescent="0.25">
      <c r="B25" s="591"/>
      <c r="D25" s="593" t="s">
        <v>51</v>
      </c>
      <c r="E25" s="594"/>
      <c r="F25" s="594"/>
      <c r="G25" s="594"/>
      <c r="H25" s="594"/>
      <c r="I25" s="594"/>
      <c r="J25" s="595">
        <f>J107</f>
        <v>0</v>
      </c>
      <c r="K25" s="591"/>
    </row>
    <row r="26" spans="2:11" s="592" customFormat="1" ht="19.899999999999999" customHeight="1" x14ac:dyDescent="0.25">
      <c r="B26" s="591"/>
      <c r="D26" s="593" t="s">
        <v>52</v>
      </c>
      <c r="E26" s="594"/>
      <c r="F26" s="594"/>
      <c r="G26" s="594"/>
      <c r="H26" s="594"/>
      <c r="I26" s="594"/>
      <c r="J26" s="595">
        <f>J110</f>
        <v>0</v>
      </c>
      <c r="K26" s="591"/>
    </row>
    <row r="27" spans="2:11" s="255" customFormat="1" ht="21.75" customHeight="1" x14ac:dyDescent="0.25">
      <c r="B27" s="256"/>
      <c r="K27" s="256"/>
    </row>
    <row r="28" spans="2:11" s="255" customFormat="1" ht="6.95" customHeight="1" x14ac:dyDescent="0.25">
      <c r="B28" s="256"/>
      <c r="K28" s="256"/>
    </row>
    <row r="29" spans="2:11" s="255" customFormat="1" ht="29.25" customHeight="1" x14ac:dyDescent="0.25">
      <c r="B29" s="256"/>
      <c r="C29" s="584" t="s">
        <v>53</v>
      </c>
      <c r="J29" s="596">
        <v>0</v>
      </c>
      <c r="K29" s="256"/>
    </row>
    <row r="30" spans="2:11" s="255" customFormat="1" ht="18" customHeight="1" x14ac:dyDescent="0.25">
      <c r="B30" s="256"/>
      <c r="K30" s="256"/>
    </row>
    <row r="31" spans="2:11" s="255" customFormat="1" ht="29.25" customHeight="1" x14ac:dyDescent="0.25">
      <c r="B31" s="256"/>
      <c r="C31" s="597" t="s">
        <v>54</v>
      </c>
      <c r="J31" s="585">
        <f>ROUND(J16+J29,2)</f>
        <v>0</v>
      </c>
      <c r="K31" s="256"/>
    </row>
    <row r="32" spans="2:11" s="255" customFormat="1" ht="6.95" customHeight="1" x14ac:dyDescent="0.25">
      <c r="B32" s="257"/>
      <c r="C32" s="258"/>
      <c r="D32" s="258"/>
      <c r="E32" s="258"/>
      <c r="F32" s="258"/>
      <c r="G32" s="258"/>
      <c r="H32" s="258"/>
      <c r="I32" s="258"/>
      <c r="J32" s="258"/>
      <c r="K32" s="256"/>
    </row>
    <row r="36" spans="2:11" s="255" customFormat="1" ht="6.95" customHeight="1" x14ac:dyDescent="0.25">
      <c r="B36" s="259"/>
      <c r="C36" s="260"/>
      <c r="D36" s="260"/>
      <c r="E36" s="260"/>
      <c r="F36" s="260"/>
      <c r="G36" s="260"/>
      <c r="H36" s="260"/>
      <c r="I36" s="260"/>
      <c r="J36" s="260"/>
      <c r="K36" s="256"/>
    </row>
    <row r="37" spans="2:11" s="255" customFormat="1" ht="24.95" customHeight="1" x14ac:dyDescent="0.25">
      <c r="B37" s="256"/>
      <c r="C37" s="577" t="s">
        <v>55</v>
      </c>
      <c r="K37" s="256"/>
    </row>
    <row r="38" spans="2:11" s="255" customFormat="1" ht="6.95" customHeight="1" x14ac:dyDescent="0.25">
      <c r="B38" s="256"/>
      <c r="K38" s="256"/>
    </row>
    <row r="39" spans="2:11" s="255" customFormat="1" ht="12" customHeight="1" x14ac:dyDescent="0.25">
      <c r="B39" s="256"/>
      <c r="C39" s="578" t="s">
        <v>30</v>
      </c>
      <c r="K39" s="256"/>
    </row>
    <row r="40" spans="2:11" s="255" customFormat="1" ht="16.5" customHeight="1" x14ac:dyDescent="0.25">
      <c r="B40" s="256"/>
      <c r="E40" s="682" t="str">
        <f>E7</f>
        <v>Modernizácia primárneho dátového centra NBS</v>
      </c>
      <c r="F40" s="683"/>
      <c r="G40" s="683"/>
      <c r="H40" s="683"/>
      <c r="K40" s="256"/>
    </row>
    <row r="41" spans="2:11" s="255" customFormat="1" ht="6.95" customHeight="1" x14ac:dyDescent="0.25">
      <c r="B41" s="256"/>
      <c r="K41" s="256"/>
    </row>
    <row r="42" spans="2:11" s="255" customFormat="1" ht="12" customHeight="1" x14ac:dyDescent="0.25">
      <c r="B42" s="256"/>
      <c r="C42" s="578" t="s">
        <v>32</v>
      </c>
      <c r="F42" s="579" t="str">
        <f>F9</f>
        <v>Imricha Karvaša 1, 813 25 Bratislava</v>
      </c>
      <c r="I42" s="578" t="s">
        <v>34</v>
      </c>
      <c r="J42" s="580"/>
      <c r="K42" s="256"/>
    </row>
    <row r="43" spans="2:11" s="255" customFormat="1" ht="6.95" customHeight="1" x14ac:dyDescent="0.25">
      <c r="B43" s="256"/>
      <c r="K43" s="256"/>
    </row>
    <row r="44" spans="2:11" s="255" customFormat="1" ht="15.2" customHeight="1" x14ac:dyDescent="0.25">
      <c r="B44" s="256"/>
      <c r="C44" s="578" t="s">
        <v>35</v>
      </c>
      <c r="F44" s="579" t="str">
        <f>F11</f>
        <v>Národná banka Slovenska</v>
      </c>
      <c r="I44" s="578" t="s">
        <v>37</v>
      </c>
      <c r="J44" s="581"/>
      <c r="K44" s="256"/>
    </row>
    <row r="45" spans="2:11" s="255" customFormat="1" ht="15.2" customHeight="1" x14ac:dyDescent="0.25">
      <c r="B45" s="256"/>
      <c r="C45" s="578" t="s">
        <v>38</v>
      </c>
      <c r="F45" s="579"/>
      <c r="I45" s="578" t="s">
        <v>39</v>
      </c>
      <c r="J45" s="581"/>
      <c r="K45" s="256"/>
    </row>
    <row r="46" spans="2:11" s="255" customFormat="1" ht="10.35" customHeight="1" x14ac:dyDescent="0.25">
      <c r="B46" s="256"/>
      <c r="K46" s="256"/>
    </row>
    <row r="47" spans="2:11" s="261" customFormat="1" ht="29.25" customHeight="1" x14ac:dyDescent="0.25">
      <c r="B47" s="262"/>
      <c r="C47" s="598" t="s">
        <v>56</v>
      </c>
      <c r="D47" s="599" t="s">
        <v>57</v>
      </c>
      <c r="E47" s="599" t="s">
        <v>58</v>
      </c>
      <c r="F47" s="599" t="s">
        <v>1</v>
      </c>
      <c r="G47" s="599" t="s">
        <v>59</v>
      </c>
      <c r="H47" s="599" t="s">
        <v>60</v>
      </c>
      <c r="I47" s="599" t="s">
        <v>61</v>
      </c>
      <c r="J47" s="600" t="s">
        <v>41</v>
      </c>
      <c r="K47" s="262"/>
    </row>
    <row r="48" spans="2:11" s="255" customFormat="1" ht="22.9" customHeight="1" x14ac:dyDescent="0.25">
      <c r="B48" s="256"/>
      <c r="C48" s="597" t="s">
        <v>62</v>
      </c>
      <c r="J48" s="601">
        <f>SUM(J49,J86)</f>
        <v>0</v>
      </c>
      <c r="K48" s="256"/>
    </row>
    <row r="49" spans="2:11" s="603" customFormat="1" ht="25.9" customHeight="1" x14ac:dyDescent="0.2">
      <c r="B49" s="602"/>
      <c r="D49" s="604" t="s">
        <v>63</v>
      </c>
      <c r="E49" s="605" t="s">
        <v>64</v>
      </c>
      <c r="F49" s="605" t="s">
        <v>65</v>
      </c>
      <c r="J49" s="606">
        <f>SUM(J50,J54,J62,J83)</f>
        <v>0</v>
      </c>
      <c r="K49" s="602"/>
    </row>
    <row r="50" spans="2:11" s="603" customFormat="1" ht="22.9" customHeight="1" x14ac:dyDescent="0.2">
      <c r="B50" s="602"/>
      <c r="D50" s="604" t="s">
        <v>63</v>
      </c>
      <c r="E50" s="607" t="s">
        <v>66</v>
      </c>
      <c r="F50" s="607" t="s">
        <v>67</v>
      </c>
      <c r="J50" s="608">
        <f>SUM(J51)</f>
        <v>0</v>
      </c>
      <c r="K50" s="602"/>
    </row>
    <row r="51" spans="2:11" s="255" customFormat="1" ht="24.2" customHeight="1" x14ac:dyDescent="0.25">
      <c r="B51" s="263"/>
      <c r="C51" s="609" t="s">
        <v>68</v>
      </c>
      <c r="D51" s="609" t="s">
        <v>69</v>
      </c>
      <c r="E51" s="610" t="s">
        <v>70</v>
      </c>
      <c r="F51" s="611" t="s">
        <v>71</v>
      </c>
      <c r="G51" s="612" t="s">
        <v>72</v>
      </c>
      <c r="H51" s="613">
        <v>0.96299999999999997</v>
      </c>
      <c r="I51" s="614"/>
      <c r="J51" s="615">
        <f>ROUND(I51*H51,2)</f>
        <v>0</v>
      </c>
      <c r="K51" s="256"/>
    </row>
    <row r="52" spans="2:11" s="617" customFormat="1" ht="11.25" x14ac:dyDescent="0.25">
      <c r="B52" s="616"/>
      <c r="D52" s="618" t="s">
        <v>73</v>
      </c>
      <c r="E52" s="619" t="s">
        <v>74</v>
      </c>
      <c r="F52" s="620" t="s">
        <v>75</v>
      </c>
      <c r="H52" s="621">
        <v>0.96299999999999997</v>
      </c>
      <c r="K52" s="616"/>
    </row>
    <row r="53" spans="2:11" s="623" customFormat="1" ht="11.25" x14ac:dyDescent="0.25">
      <c r="B53" s="622"/>
      <c r="D53" s="618" t="s">
        <v>73</v>
      </c>
      <c r="E53" s="624" t="s">
        <v>74</v>
      </c>
      <c r="F53" s="625" t="s">
        <v>76</v>
      </c>
      <c r="H53" s="626">
        <v>0.96299999999999997</v>
      </c>
      <c r="K53" s="622"/>
    </row>
    <row r="54" spans="2:11" s="603" customFormat="1" ht="22.9" customHeight="1" x14ac:dyDescent="0.2">
      <c r="B54" s="602"/>
      <c r="D54" s="604" t="s">
        <v>63</v>
      </c>
      <c r="E54" s="607" t="s">
        <v>77</v>
      </c>
      <c r="F54" s="607" t="s">
        <v>78</v>
      </c>
      <c r="J54" s="608">
        <f>SUM(J55:J61)</f>
        <v>0</v>
      </c>
      <c r="K54" s="602"/>
    </row>
    <row r="55" spans="2:11" s="255" customFormat="1" ht="24.2" customHeight="1" x14ac:dyDescent="0.25">
      <c r="B55" s="263"/>
      <c r="C55" s="609" t="s">
        <v>79</v>
      </c>
      <c r="D55" s="609" t="s">
        <v>69</v>
      </c>
      <c r="E55" s="610" t="s">
        <v>80</v>
      </c>
      <c r="F55" s="611" t="s">
        <v>81</v>
      </c>
      <c r="G55" s="612" t="s">
        <v>72</v>
      </c>
      <c r="H55" s="613">
        <v>540.85599999999999</v>
      </c>
      <c r="I55" s="614"/>
      <c r="J55" s="615">
        <f t="shared" ref="J55:J61" si="0">ROUND(I55*H55,2)</f>
        <v>0</v>
      </c>
      <c r="K55" s="256"/>
    </row>
    <row r="56" spans="2:11" s="255" customFormat="1" ht="24.2" customHeight="1" x14ac:dyDescent="0.25">
      <c r="B56" s="263"/>
      <c r="C56" s="609" t="s">
        <v>66</v>
      </c>
      <c r="D56" s="609" t="s">
        <v>69</v>
      </c>
      <c r="E56" s="610" t="s">
        <v>82</v>
      </c>
      <c r="F56" s="611" t="s">
        <v>83</v>
      </c>
      <c r="G56" s="612" t="s">
        <v>72</v>
      </c>
      <c r="H56" s="613">
        <v>540.85599999999999</v>
      </c>
      <c r="I56" s="614"/>
      <c r="J56" s="615">
        <f t="shared" si="0"/>
        <v>0</v>
      </c>
      <c r="K56" s="256"/>
    </row>
    <row r="57" spans="2:11" s="255" customFormat="1" ht="16.5" customHeight="1" x14ac:dyDescent="0.25">
      <c r="B57" s="263"/>
      <c r="C57" s="609" t="s">
        <v>84</v>
      </c>
      <c r="D57" s="609" t="s">
        <v>69</v>
      </c>
      <c r="E57" s="610" t="s">
        <v>85</v>
      </c>
      <c r="F57" s="611" t="s">
        <v>86</v>
      </c>
      <c r="G57" s="612" t="s">
        <v>87</v>
      </c>
      <c r="H57" s="613">
        <v>1</v>
      </c>
      <c r="I57" s="614"/>
      <c r="J57" s="615">
        <f t="shared" si="0"/>
        <v>0</v>
      </c>
      <c r="K57" s="256"/>
    </row>
    <row r="58" spans="2:11" s="255" customFormat="1" ht="24.2" customHeight="1" x14ac:dyDescent="0.25">
      <c r="B58" s="263"/>
      <c r="C58" s="609" t="s">
        <v>88</v>
      </c>
      <c r="D58" s="609" t="s">
        <v>69</v>
      </c>
      <c r="E58" s="610" t="s">
        <v>89</v>
      </c>
      <c r="F58" s="611" t="s">
        <v>90</v>
      </c>
      <c r="G58" s="612" t="s">
        <v>72</v>
      </c>
      <c r="H58" s="613">
        <v>143.31</v>
      </c>
      <c r="I58" s="614"/>
      <c r="J58" s="615">
        <f t="shared" si="0"/>
        <v>0</v>
      </c>
      <c r="K58" s="256"/>
    </row>
    <row r="59" spans="2:11" s="255" customFormat="1" ht="16.5" customHeight="1" x14ac:dyDescent="0.25">
      <c r="B59" s="263"/>
      <c r="C59" s="609" t="s">
        <v>77</v>
      </c>
      <c r="D59" s="609" t="s">
        <v>69</v>
      </c>
      <c r="E59" s="610" t="s">
        <v>91</v>
      </c>
      <c r="F59" s="611" t="s">
        <v>92</v>
      </c>
      <c r="G59" s="612" t="s">
        <v>93</v>
      </c>
      <c r="H59" s="613">
        <v>7</v>
      </c>
      <c r="I59" s="614"/>
      <c r="J59" s="615">
        <f t="shared" si="0"/>
        <v>0</v>
      </c>
      <c r="K59" s="256"/>
    </row>
    <row r="60" spans="2:11" s="255" customFormat="1" ht="78" customHeight="1" x14ac:dyDescent="0.25">
      <c r="B60" s="263"/>
      <c r="C60" s="609" t="s">
        <v>94</v>
      </c>
      <c r="D60" s="609" t="s">
        <v>69</v>
      </c>
      <c r="E60" s="610" t="s">
        <v>95</v>
      </c>
      <c r="F60" s="611" t="s">
        <v>96</v>
      </c>
      <c r="G60" s="612" t="s">
        <v>93</v>
      </c>
      <c r="H60" s="613">
        <v>3</v>
      </c>
      <c r="I60" s="614"/>
      <c r="J60" s="615">
        <f t="shared" si="0"/>
        <v>0</v>
      </c>
      <c r="K60" s="256"/>
    </row>
    <row r="61" spans="2:11" s="255" customFormat="1" ht="55.5" customHeight="1" x14ac:dyDescent="0.25">
      <c r="B61" s="263"/>
      <c r="C61" s="609" t="s">
        <v>97</v>
      </c>
      <c r="D61" s="609" t="s">
        <v>69</v>
      </c>
      <c r="E61" s="610" t="s">
        <v>98</v>
      </c>
      <c r="F61" s="611" t="s">
        <v>99</v>
      </c>
      <c r="G61" s="612" t="s">
        <v>93</v>
      </c>
      <c r="H61" s="613">
        <v>4</v>
      </c>
      <c r="I61" s="614"/>
      <c r="J61" s="615">
        <f t="shared" si="0"/>
        <v>0</v>
      </c>
      <c r="K61" s="256"/>
    </row>
    <row r="62" spans="2:11" s="603" customFormat="1" ht="22.9" customHeight="1" x14ac:dyDescent="0.2">
      <c r="B62" s="602"/>
      <c r="D62" s="604" t="s">
        <v>63</v>
      </c>
      <c r="E62" s="607" t="s">
        <v>100</v>
      </c>
      <c r="F62" s="607" t="s">
        <v>101</v>
      </c>
      <c r="J62" s="608">
        <f>SUM(J63:J82)</f>
        <v>0</v>
      </c>
      <c r="K62" s="602"/>
    </row>
    <row r="63" spans="2:11" s="255" customFormat="1" ht="24.2" customHeight="1" x14ac:dyDescent="0.25">
      <c r="B63" s="263"/>
      <c r="C63" s="609" t="s">
        <v>100</v>
      </c>
      <c r="D63" s="609" t="s">
        <v>69</v>
      </c>
      <c r="E63" s="610" t="s">
        <v>102</v>
      </c>
      <c r="F63" s="611" t="s">
        <v>103</v>
      </c>
      <c r="G63" s="612" t="s">
        <v>72</v>
      </c>
      <c r="H63" s="613">
        <v>295.83</v>
      </c>
      <c r="I63" s="614"/>
      <c r="J63" s="615">
        <f>ROUND(I63*H63,2)</f>
        <v>0</v>
      </c>
      <c r="K63" s="256"/>
    </row>
    <row r="64" spans="2:11" s="255" customFormat="1" ht="24.2" customHeight="1" x14ac:dyDescent="0.25">
      <c r="B64" s="263"/>
      <c r="C64" s="609" t="s">
        <v>104</v>
      </c>
      <c r="D64" s="609" t="s">
        <v>69</v>
      </c>
      <c r="E64" s="610" t="s">
        <v>105</v>
      </c>
      <c r="F64" s="611" t="s">
        <v>106</v>
      </c>
      <c r="G64" s="612" t="s">
        <v>72</v>
      </c>
      <c r="H64" s="613">
        <v>1.89</v>
      </c>
      <c r="I64" s="614"/>
      <c r="J64" s="615">
        <f>ROUND(I64*H64,2)</f>
        <v>0</v>
      </c>
      <c r="K64" s="256"/>
    </row>
    <row r="65" spans="2:11" s="617" customFormat="1" ht="11.25" x14ac:dyDescent="0.25">
      <c r="B65" s="616"/>
      <c r="D65" s="618" t="s">
        <v>73</v>
      </c>
      <c r="E65" s="619" t="s">
        <v>74</v>
      </c>
      <c r="F65" s="620" t="s">
        <v>107</v>
      </c>
      <c r="H65" s="621">
        <v>1.89</v>
      </c>
      <c r="I65" s="647"/>
      <c r="K65" s="616"/>
    </row>
    <row r="66" spans="2:11" s="623" customFormat="1" ht="11.25" x14ac:dyDescent="0.25">
      <c r="B66" s="622"/>
      <c r="D66" s="618" t="s">
        <v>73</v>
      </c>
      <c r="E66" s="624" t="s">
        <v>74</v>
      </c>
      <c r="F66" s="625" t="s">
        <v>76</v>
      </c>
      <c r="H66" s="626">
        <v>1.89</v>
      </c>
      <c r="I66" s="648"/>
      <c r="K66" s="622"/>
    </row>
    <row r="67" spans="2:11" s="255" customFormat="1" ht="24.2" customHeight="1" x14ac:dyDescent="0.25">
      <c r="B67" s="263"/>
      <c r="C67" s="609" t="s">
        <v>108</v>
      </c>
      <c r="D67" s="609" t="s">
        <v>69</v>
      </c>
      <c r="E67" s="610" t="s">
        <v>109</v>
      </c>
      <c r="F67" s="611" t="s">
        <v>110</v>
      </c>
      <c r="G67" s="612" t="s">
        <v>72</v>
      </c>
      <c r="H67" s="613">
        <v>3.36</v>
      </c>
      <c r="I67" s="614"/>
      <c r="J67" s="615">
        <f>ROUND(I67*H67,2)</f>
        <v>0</v>
      </c>
      <c r="K67" s="256"/>
    </row>
    <row r="68" spans="2:11" s="617" customFormat="1" ht="11.25" x14ac:dyDescent="0.25">
      <c r="B68" s="616"/>
      <c r="D68" s="618" t="s">
        <v>73</v>
      </c>
      <c r="E68" s="619" t="s">
        <v>74</v>
      </c>
      <c r="F68" s="620" t="s">
        <v>111</v>
      </c>
      <c r="H68" s="621">
        <v>3.36</v>
      </c>
      <c r="I68" s="647"/>
      <c r="K68" s="616"/>
    </row>
    <row r="69" spans="2:11" s="623" customFormat="1" ht="11.25" x14ac:dyDescent="0.25">
      <c r="B69" s="622"/>
      <c r="D69" s="618" t="s">
        <v>73</v>
      </c>
      <c r="E69" s="624" t="s">
        <v>74</v>
      </c>
      <c r="F69" s="625" t="s">
        <v>76</v>
      </c>
      <c r="H69" s="626">
        <v>3.36</v>
      </c>
      <c r="I69" s="648"/>
      <c r="K69" s="622"/>
    </row>
    <row r="70" spans="2:11" s="255" customFormat="1" ht="24.2" customHeight="1" x14ac:dyDescent="0.25">
      <c r="B70" s="263"/>
      <c r="C70" s="609" t="s">
        <v>113</v>
      </c>
      <c r="D70" s="609" t="s">
        <v>69</v>
      </c>
      <c r="E70" s="610" t="s">
        <v>114</v>
      </c>
      <c r="F70" s="611" t="s">
        <v>115</v>
      </c>
      <c r="G70" s="612" t="s">
        <v>87</v>
      </c>
      <c r="H70" s="613">
        <v>18</v>
      </c>
      <c r="I70" s="614"/>
      <c r="J70" s="615">
        <f>ROUND(I70*H70,2)</f>
        <v>0</v>
      </c>
      <c r="K70" s="256"/>
    </row>
    <row r="71" spans="2:11" s="255" customFormat="1" ht="37.9" customHeight="1" x14ac:dyDescent="0.25">
      <c r="B71" s="263"/>
      <c r="C71" s="609" t="s">
        <v>116</v>
      </c>
      <c r="D71" s="609" t="s">
        <v>69</v>
      </c>
      <c r="E71" s="610" t="s">
        <v>117</v>
      </c>
      <c r="F71" s="611" t="s">
        <v>118</v>
      </c>
      <c r="G71" s="612" t="s">
        <v>119</v>
      </c>
      <c r="H71" s="613">
        <v>24.9</v>
      </c>
      <c r="I71" s="614"/>
      <c r="J71" s="615">
        <f>ROUND(I71*H71,2)</f>
        <v>0</v>
      </c>
      <c r="K71" s="256"/>
    </row>
    <row r="72" spans="2:11" s="617" customFormat="1" ht="11.25" x14ac:dyDescent="0.25">
      <c r="B72" s="616"/>
      <c r="D72" s="618" t="s">
        <v>73</v>
      </c>
      <c r="E72" s="619" t="s">
        <v>74</v>
      </c>
      <c r="F72" s="620" t="s">
        <v>120</v>
      </c>
      <c r="H72" s="621">
        <v>19.899999999999999</v>
      </c>
      <c r="K72" s="616"/>
    </row>
    <row r="73" spans="2:11" s="617" customFormat="1" ht="11.25" x14ac:dyDescent="0.25">
      <c r="B73" s="616"/>
      <c r="D73" s="618" t="s">
        <v>73</v>
      </c>
      <c r="E73" s="619" t="s">
        <v>74</v>
      </c>
      <c r="F73" s="620" t="s">
        <v>121</v>
      </c>
      <c r="H73" s="621">
        <v>2.5</v>
      </c>
      <c r="K73" s="616"/>
    </row>
    <row r="74" spans="2:11" s="617" customFormat="1" ht="11.25" x14ac:dyDescent="0.25">
      <c r="B74" s="616"/>
      <c r="D74" s="618" t="s">
        <v>73</v>
      </c>
      <c r="E74" s="619" t="s">
        <v>74</v>
      </c>
      <c r="F74" s="620" t="s">
        <v>121</v>
      </c>
      <c r="H74" s="621">
        <v>2.5</v>
      </c>
      <c r="K74" s="616"/>
    </row>
    <row r="75" spans="2:11" s="623" customFormat="1" ht="11.25" x14ac:dyDescent="0.25">
      <c r="B75" s="622"/>
      <c r="D75" s="618" t="s">
        <v>73</v>
      </c>
      <c r="E75" s="624" t="s">
        <v>74</v>
      </c>
      <c r="F75" s="625" t="s">
        <v>76</v>
      </c>
      <c r="H75" s="626">
        <v>24.9</v>
      </c>
      <c r="K75" s="622"/>
    </row>
    <row r="76" spans="2:11" s="255" customFormat="1" ht="24.2" customHeight="1" x14ac:dyDescent="0.25">
      <c r="B76" s="263"/>
      <c r="C76" s="609" t="s">
        <v>122</v>
      </c>
      <c r="D76" s="609" t="s">
        <v>69</v>
      </c>
      <c r="E76" s="610" t="s">
        <v>123</v>
      </c>
      <c r="F76" s="611" t="s">
        <v>124</v>
      </c>
      <c r="G76" s="612" t="s">
        <v>87</v>
      </c>
      <c r="H76" s="613">
        <v>1</v>
      </c>
      <c r="I76" s="614"/>
      <c r="J76" s="615">
        <f t="shared" ref="J76:J82" si="1">ROUND(I76*H76,2)</f>
        <v>0</v>
      </c>
      <c r="K76" s="256"/>
    </row>
    <row r="77" spans="2:11" s="255" customFormat="1" ht="24.2" customHeight="1" x14ac:dyDescent="0.25">
      <c r="B77" s="263"/>
      <c r="C77" s="609" t="s">
        <v>125</v>
      </c>
      <c r="D77" s="609" t="s">
        <v>69</v>
      </c>
      <c r="E77" s="610" t="s">
        <v>126</v>
      </c>
      <c r="F77" s="611" t="s">
        <v>127</v>
      </c>
      <c r="G77" s="612" t="s">
        <v>128</v>
      </c>
      <c r="H77" s="613">
        <v>23.497</v>
      </c>
      <c r="I77" s="614"/>
      <c r="J77" s="615">
        <f t="shared" si="1"/>
        <v>0</v>
      </c>
      <c r="K77" s="256"/>
    </row>
    <row r="78" spans="2:11" s="255" customFormat="1" ht="24.2" customHeight="1" x14ac:dyDescent="0.25">
      <c r="B78" s="263"/>
      <c r="C78" s="609" t="s">
        <v>129</v>
      </c>
      <c r="D78" s="609" t="s">
        <v>69</v>
      </c>
      <c r="E78" s="610" t="s">
        <v>130</v>
      </c>
      <c r="F78" s="611" t="s">
        <v>131</v>
      </c>
      <c r="G78" s="612" t="s">
        <v>128</v>
      </c>
      <c r="H78" s="613">
        <v>23.497</v>
      </c>
      <c r="I78" s="614"/>
      <c r="J78" s="615">
        <f t="shared" si="1"/>
        <v>0</v>
      </c>
      <c r="K78" s="256"/>
    </row>
    <row r="79" spans="2:11" s="255" customFormat="1" ht="24.2" customHeight="1" x14ac:dyDescent="0.25">
      <c r="B79" s="263"/>
      <c r="C79" s="609" t="s">
        <v>132</v>
      </c>
      <c r="D79" s="609" t="s">
        <v>69</v>
      </c>
      <c r="E79" s="610" t="s">
        <v>133</v>
      </c>
      <c r="F79" s="611" t="s">
        <v>134</v>
      </c>
      <c r="G79" s="612" t="s">
        <v>128</v>
      </c>
      <c r="H79" s="613">
        <v>23.497</v>
      </c>
      <c r="I79" s="614"/>
      <c r="J79" s="615">
        <f t="shared" si="1"/>
        <v>0</v>
      </c>
      <c r="K79" s="256"/>
    </row>
    <row r="80" spans="2:11" s="255" customFormat="1" ht="24.2" customHeight="1" x14ac:dyDescent="0.25">
      <c r="B80" s="263"/>
      <c r="C80" s="609" t="s">
        <v>135</v>
      </c>
      <c r="D80" s="609" t="s">
        <v>69</v>
      </c>
      <c r="E80" s="610" t="s">
        <v>136</v>
      </c>
      <c r="F80" s="611" t="s">
        <v>137</v>
      </c>
      <c r="G80" s="612" t="s">
        <v>128</v>
      </c>
      <c r="H80" s="613">
        <v>117.485</v>
      </c>
      <c r="I80" s="614"/>
      <c r="J80" s="615">
        <f t="shared" si="1"/>
        <v>0</v>
      </c>
      <c r="K80" s="256"/>
    </row>
    <row r="81" spans="2:11" s="255" customFormat="1" ht="24.2" customHeight="1" x14ac:dyDescent="0.25">
      <c r="B81" s="263"/>
      <c r="C81" s="609" t="s">
        <v>138</v>
      </c>
      <c r="D81" s="609" t="s">
        <v>69</v>
      </c>
      <c r="E81" s="610" t="s">
        <v>139</v>
      </c>
      <c r="F81" s="611" t="s">
        <v>140</v>
      </c>
      <c r="G81" s="612" t="s">
        <v>128</v>
      </c>
      <c r="H81" s="613">
        <v>23.497</v>
      </c>
      <c r="I81" s="614"/>
      <c r="J81" s="615">
        <f t="shared" si="1"/>
        <v>0</v>
      </c>
      <c r="K81" s="256"/>
    </row>
    <row r="82" spans="2:11" s="255" customFormat="1" ht="44.25" customHeight="1" x14ac:dyDescent="0.25">
      <c r="B82" s="263"/>
      <c r="C82" s="609" t="s">
        <v>141</v>
      </c>
      <c r="D82" s="609" t="s">
        <v>69</v>
      </c>
      <c r="E82" s="610" t="s">
        <v>142</v>
      </c>
      <c r="F82" s="611" t="s">
        <v>143</v>
      </c>
      <c r="G82" s="612" t="s">
        <v>87</v>
      </c>
      <c r="H82" s="613">
        <v>2</v>
      </c>
      <c r="I82" s="614"/>
      <c r="J82" s="615">
        <f t="shared" si="1"/>
        <v>0</v>
      </c>
      <c r="K82" s="256"/>
    </row>
    <row r="83" spans="2:11" s="603" customFormat="1" ht="22.9" customHeight="1" x14ac:dyDescent="0.2">
      <c r="B83" s="602"/>
      <c r="D83" s="604" t="s">
        <v>63</v>
      </c>
      <c r="E83" s="607" t="s">
        <v>144</v>
      </c>
      <c r="F83" s="607" t="s">
        <v>145</v>
      </c>
      <c r="J83" s="608">
        <f>SUM(J84:J85)</f>
        <v>0</v>
      </c>
      <c r="K83" s="602"/>
    </row>
    <row r="84" spans="2:11" s="255" customFormat="1" ht="24.2" customHeight="1" x14ac:dyDescent="0.25">
      <c r="B84" s="263"/>
      <c r="C84" s="609" t="s">
        <v>146</v>
      </c>
      <c r="D84" s="609" t="s">
        <v>69</v>
      </c>
      <c r="E84" s="610" t="s">
        <v>147</v>
      </c>
      <c r="F84" s="611" t="s">
        <v>148</v>
      </c>
      <c r="G84" s="612" t="s">
        <v>128</v>
      </c>
      <c r="H84" s="613">
        <v>12.617000000000001</v>
      </c>
      <c r="I84" s="614"/>
      <c r="J84" s="615">
        <f>ROUND(I84*H84,2)</f>
        <v>0</v>
      </c>
      <c r="K84" s="256"/>
    </row>
    <row r="85" spans="2:11" s="255" customFormat="1" ht="24.2" customHeight="1" x14ac:dyDescent="0.25">
      <c r="B85" s="263"/>
      <c r="C85" s="609" t="s">
        <v>149</v>
      </c>
      <c r="D85" s="609" t="s">
        <v>69</v>
      </c>
      <c r="E85" s="610" t="s">
        <v>150</v>
      </c>
      <c r="F85" s="611" t="s">
        <v>151</v>
      </c>
      <c r="G85" s="612" t="s">
        <v>128</v>
      </c>
      <c r="H85" s="613">
        <v>12.617000000000001</v>
      </c>
      <c r="I85" s="614"/>
      <c r="J85" s="615">
        <f>ROUND(I85*H85,2)</f>
        <v>0</v>
      </c>
      <c r="K85" s="256"/>
    </row>
    <row r="86" spans="2:11" s="603" customFormat="1" ht="25.9" customHeight="1" x14ac:dyDescent="0.2">
      <c r="B86" s="602"/>
      <c r="D86" s="604" t="s">
        <v>63</v>
      </c>
      <c r="E86" s="605" t="s">
        <v>152</v>
      </c>
      <c r="F86" s="605" t="s">
        <v>153</v>
      </c>
      <c r="J86" s="606">
        <f>SUM(J87,J93,J107,J110)</f>
        <v>0</v>
      </c>
      <c r="K86" s="602"/>
    </row>
    <row r="87" spans="2:11" s="603" customFormat="1" ht="22.9" customHeight="1" x14ac:dyDescent="0.2">
      <c r="B87" s="602"/>
      <c r="D87" s="604" t="s">
        <v>63</v>
      </c>
      <c r="E87" s="607" t="s">
        <v>154</v>
      </c>
      <c r="F87" s="607" t="s">
        <v>155</v>
      </c>
      <c r="J87" s="608">
        <f>SUM(J88:J92)</f>
        <v>0</v>
      </c>
      <c r="K87" s="602"/>
    </row>
    <row r="88" spans="2:11" s="255" customFormat="1" ht="33" customHeight="1" x14ac:dyDescent="0.25">
      <c r="B88" s="263"/>
      <c r="C88" s="609" t="s">
        <v>156</v>
      </c>
      <c r="D88" s="609" t="s">
        <v>69</v>
      </c>
      <c r="E88" s="610" t="s">
        <v>157</v>
      </c>
      <c r="F88" s="611" t="s">
        <v>158</v>
      </c>
      <c r="G88" s="612" t="s">
        <v>72</v>
      </c>
      <c r="H88" s="613">
        <v>58.491</v>
      </c>
      <c r="I88" s="614"/>
      <c r="J88" s="615">
        <f>ROUND(I88*H88,2)</f>
        <v>0</v>
      </c>
      <c r="K88" s="256"/>
    </row>
    <row r="89" spans="2:11" s="255" customFormat="1" ht="37.9" customHeight="1" x14ac:dyDescent="0.25">
      <c r="B89" s="263"/>
      <c r="C89" s="609" t="s">
        <v>159</v>
      </c>
      <c r="D89" s="609" t="s">
        <v>69</v>
      </c>
      <c r="E89" s="610" t="s">
        <v>160</v>
      </c>
      <c r="F89" s="611" t="s">
        <v>161</v>
      </c>
      <c r="G89" s="612" t="s">
        <v>72</v>
      </c>
      <c r="H89" s="613">
        <v>22.372</v>
      </c>
      <c r="I89" s="614"/>
      <c r="J89" s="615">
        <f>ROUND(I89*H89,2)</f>
        <v>0</v>
      </c>
      <c r="K89" s="256"/>
    </row>
    <row r="90" spans="2:11" s="255" customFormat="1" ht="37.9" customHeight="1" x14ac:dyDescent="0.25">
      <c r="B90" s="263"/>
      <c r="C90" s="609" t="s">
        <v>162</v>
      </c>
      <c r="D90" s="609" t="s">
        <v>69</v>
      </c>
      <c r="E90" s="610" t="s">
        <v>163</v>
      </c>
      <c r="F90" s="611" t="s">
        <v>164</v>
      </c>
      <c r="G90" s="612" t="s">
        <v>72</v>
      </c>
      <c r="H90" s="613">
        <v>178.62</v>
      </c>
      <c r="I90" s="614"/>
      <c r="J90" s="615">
        <f>ROUND(I90*H90,2)</f>
        <v>0</v>
      </c>
      <c r="K90" s="256"/>
    </row>
    <row r="91" spans="2:11" s="255" customFormat="1" ht="16.5" customHeight="1" x14ac:dyDescent="0.25">
      <c r="B91" s="263"/>
      <c r="C91" s="609" t="s">
        <v>165</v>
      </c>
      <c r="D91" s="609" t="s">
        <v>69</v>
      </c>
      <c r="E91" s="610" t="s">
        <v>166</v>
      </c>
      <c r="F91" s="611" t="s">
        <v>167</v>
      </c>
      <c r="G91" s="612" t="s">
        <v>93</v>
      </c>
      <c r="H91" s="613">
        <v>2</v>
      </c>
      <c r="I91" s="614"/>
      <c r="J91" s="615">
        <f>ROUND(I91*H91,2)</f>
        <v>0</v>
      </c>
      <c r="K91" s="256"/>
    </row>
    <row r="92" spans="2:11" s="255" customFormat="1" ht="24.2" customHeight="1" x14ac:dyDescent="0.25">
      <c r="B92" s="263"/>
      <c r="C92" s="609" t="s">
        <v>168</v>
      </c>
      <c r="D92" s="609" t="s">
        <v>69</v>
      </c>
      <c r="E92" s="610" t="s">
        <v>169</v>
      </c>
      <c r="F92" s="611" t="s">
        <v>170</v>
      </c>
      <c r="G92" s="612" t="s">
        <v>171</v>
      </c>
      <c r="H92" s="613">
        <v>84.667000000000002</v>
      </c>
      <c r="I92" s="614"/>
      <c r="J92" s="615">
        <f>ROUND(I92*H92,2)</f>
        <v>0</v>
      </c>
      <c r="K92" s="256"/>
    </row>
    <row r="93" spans="2:11" s="603" customFormat="1" ht="22.9" customHeight="1" x14ac:dyDescent="0.2">
      <c r="B93" s="602"/>
      <c r="D93" s="604" t="s">
        <v>63</v>
      </c>
      <c r="E93" s="607" t="s">
        <v>172</v>
      </c>
      <c r="F93" s="607" t="s">
        <v>173</v>
      </c>
      <c r="J93" s="608">
        <f>SUM(J94:J106)</f>
        <v>0</v>
      </c>
      <c r="K93" s="602"/>
    </row>
    <row r="94" spans="2:11" s="255" customFormat="1" ht="21.75" customHeight="1" x14ac:dyDescent="0.25">
      <c r="B94" s="263"/>
      <c r="C94" s="609" t="s">
        <v>174</v>
      </c>
      <c r="D94" s="609" t="s">
        <v>69</v>
      </c>
      <c r="E94" s="610" t="s">
        <v>175</v>
      </c>
      <c r="F94" s="611" t="s">
        <v>176</v>
      </c>
      <c r="G94" s="612" t="s">
        <v>72</v>
      </c>
      <c r="H94" s="613">
        <v>127.367</v>
      </c>
      <c r="I94" s="614"/>
      <c r="J94" s="615">
        <f>ROUND(I94*H94,2)</f>
        <v>0</v>
      </c>
      <c r="K94" s="256"/>
    </row>
    <row r="95" spans="2:11" s="617" customFormat="1" ht="11.25" x14ac:dyDescent="0.25">
      <c r="B95" s="616"/>
      <c r="D95" s="618" t="s">
        <v>73</v>
      </c>
      <c r="E95" s="619" t="s">
        <v>74</v>
      </c>
      <c r="F95" s="620" t="s">
        <v>177</v>
      </c>
      <c r="H95" s="621">
        <v>127.367</v>
      </c>
      <c r="K95" s="616"/>
    </row>
    <row r="96" spans="2:11" s="623" customFormat="1" ht="11.25" x14ac:dyDescent="0.25">
      <c r="B96" s="622"/>
      <c r="D96" s="618" t="s">
        <v>73</v>
      </c>
      <c r="E96" s="624" t="s">
        <v>74</v>
      </c>
      <c r="F96" s="625" t="s">
        <v>76</v>
      </c>
      <c r="H96" s="626">
        <v>127.367</v>
      </c>
      <c r="K96" s="622"/>
    </row>
    <row r="97" spans="2:11" s="255" customFormat="1" ht="24.2" customHeight="1" x14ac:dyDescent="0.25">
      <c r="B97" s="263"/>
      <c r="C97" s="609" t="s">
        <v>178</v>
      </c>
      <c r="D97" s="609" t="s">
        <v>69</v>
      </c>
      <c r="E97" s="610" t="s">
        <v>179</v>
      </c>
      <c r="F97" s="611" t="s">
        <v>180</v>
      </c>
      <c r="G97" s="612" t="s">
        <v>72</v>
      </c>
      <c r="H97" s="613">
        <v>142.63</v>
      </c>
      <c r="I97" s="614"/>
      <c r="J97" s="615">
        <f>ROUND(I97*H97,2)</f>
        <v>0</v>
      </c>
      <c r="K97" s="256"/>
    </row>
    <row r="98" spans="2:11" s="255" customFormat="1" ht="24.2" customHeight="1" x14ac:dyDescent="0.25">
      <c r="B98" s="263"/>
      <c r="C98" s="609" t="s">
        <v>181</v>
      </c>
      <c r="D98" s="609" t="s">
        <v>69</v>
      </c>
      <c r="E98" s="610" t="s">
        <v>182</v>
      </c>
      <c r="F98" s="611" t="s">
        <v>183</v>
      </c>
      <c r="G98" s="612" t="s">
        <v>72</v>
      </c>
      <c r="H98" s="613">
        <v>142.63</v>
      </c>
      <c r="I98" s="614"/>
      <c r="J98" s="615">
        <f>ROUND(I98*H98,2)</f>
        <v>0</v>
      </c>
      <c r="K98" s="256"/>
    </row>
    <row r="99" spans="2:11" s="255" customFormat="1" ht="62.65" customHeight="1" x14ac:dyDescent="0.25">
      <c r="B99" s="263"/>
      <c r="C99" s="609" t="s">
        <v>184</v>
      </c>
      <c r="D99" s="609" t="s">
        <v>69</v>
      </c>
      <c r="E99" s="610" t="s">
        <v>185</v>
      </c>
      <c r="F99" s="611" t="s">
        <v>186</v>
      </c>
      <c r="G99" s="612" t="s">
        <v>72</v>
      </c>
      <c r="H99" s="613">
        <v>143.31</v>
      </c>
      <c r="I99" s="614"/>
      <c r="J99" s="615">
        <f>ROUND(I99*H99,2)</f>
        <v>0</v>
      </c>
      <c r="K99" s="256"/>
    </row>
    <row r="100" spans="2:11" s="255" customFormat="1" ht="49.15" customHeight="1" x14ac:dyDescent="0.25">
      <c r="B100" s="263"/>
      <c r="C100" s="609" t="s">
        <v>187</v>
      </c>
      <c r="D100" s="609" t="s">
        <v>69</v>
      </c>
      <c r="E100" s="610" t="s">
        <v>188</v>
      </c>
      <c r="F100" s="611" t="s">
        <v>189</v>
      </c>
      <c r="G100" s="612" t="s">
        <v>93</v>
      </c>
      <c r="H100" s="613">
        <v>30</v>
      </c>
      <c r="I100" s="614"/>
      <c r="J100" s="615">
        <f t="shared" ref="J100:J106" si="2">ROUND(I100*H100,2)</f>
        <v>0</v>
      </c>
      <c r="K100" s="256"/>
    </row>
    <row r="101" spans="2:11" s="255" customFormat="1" ht="21.75" customHeight="1" x14ac:dyDescent="0.25">
      <c r="B101" s="263"/>
      <c r="C101" s="609" t="s">
        <v>190</v>
      </c>
      <c r="D101" s="609" t="s">
        <v>69</v>
      </c>
      <c r="E101" s="610" t="s">
        <v>191</v>
      </c>
      <c r="F101" s="611" t="s">
        <v>192</v>
      </c>
      <c r="G101" s="612" t="s">
        <v>87</v>
      </c>
      <c r="H101" s="613">
        <v>1</v>
      </c>
      <c r="I101" s="614"/>
      <c r="J101" s="615">
        <f t="shared" si="2"/>
        <v>0</v>
      </c>
      <c r="K101" s="256"/>
    </row>
    <row r="102" spans="2:11" s="255" customFormat="1" ht="16.5" customHeight="1" x14ac:dyDescent="0.25">
      <c r="B102" s="263"/>
      <c r="C102" s="609" t="s">
        <v>193</v>
      </c>
      <c r="D102" s="609" t="s">
        <v>69</v>
      </c>
      <c r="E102" s="610" t="s">
        <v>194</v>
      </c>
      <c r="F102" s="611" t="s">
        <v>195</v>
      </c>
      <c r="G102" s="612" t="s">
        <v>87</v>
      </c>
      <c r="H102" s="613">
        <v>1</v>
      </c>
      <c r="I102" s="614"/>
      <c r="J102" s="615">
        <f t="shared" si="2"/>
        <v>0</v>
      </c>
      <c r="K102" s="256"/>
    </row>
    <row r="103" spans="2:11" s="255" customFormat="1" ht="21.75" customHeight="1" x14ac:dyDescent="0.25">
      <c r="B103" s="263"/>
      <c r="C103" s="609" t="s">
        <v>196</v>
      </c>
      <c r="D103" s="609" t="s">
        <v>69</v>
      </c>
      <c r="E103" s="610" t="s">
        <v>197</v>
      </c>
      <c r="F103" s="611" t="s">
        <v>198</v>
      </c>
      <c r="G103" s="612" t="s">
        <v>119</v>
      </c>
      <c r="H103" s="613">
        <v>118.59</v>
      </c>
      <c r="I103" s="614"/>
      <c r="J103" s="615">
        <f t="shared" si="2"/>
        <v>0</v>
      </c>
      <c r="K103" s="256"/>
    </row>
    <row r="104" spans="2:11" s="255" customFormat="1" ht="16.5" customHeight="1" x14ac:dyDescent="0.25">
      <c r="B104" s="263"/>
      <c r="C104" s="609" t="s">
        <v>199</v>
      </c>
      <c r="D104" s="609" t="s">
        <v>69</v>
      </c>
      <c r="E104" s="610" t="s">
        <v>200</v>
      </c>
      <c r="F104" s="611" t="s">
        <v>201</v>
      </c>
      <c r="G104" s="612" t="s">
        <v>93</v>
      </c>
      <c r="H104" s="613">
        <v>1</v>
      </c>
      <c r="I104" s="614"/>
      <c r="J104" s="615">
        <f t="shared" si="2"/>
        <v>0</v>
      </c>
      <c r="K104" s="256"/>
    </row>
    <row r="105" spans="2:11" s="255" customFormat="1" ht="21.75" customHeight="1" x14ac:dyDescent="0.25">
      <c r="B105" s="263"/>
      <c r="C105" s="609" t="s">
        <v>202</v>
      </c>
      <c r="D105" s="609" t="s">
        <v>69</v>
      </c>
      <c r="E105" s="610" t="s">
        <v>203</v>
      </c>
      <c r="F105" s="611" t="s">
        <v>204</v>
      </c>
      <c r="G105" s="612" t="s">
        <v>93</v>
      </c>
      <c r="H105" s="613">
        <v>1</v>
      </c>
      <c r="I105" s="614"/>
      <c r="J105" s="615">
        <f t="shared" si="2"/>
        <v>0</v>
      </c>
      <c r="K105" s="256"/>
    </row>
    <row r="106" spans="2:11" s="255" customFormat="1" ht="24.2" customHeight="1" x14ac:dyDescent="0.25">
      <c r="B106" s="263"/>
      <c r="C106" s="609" t="s">
        <v>205</v>
      </c>
      <c r="D106" s="609" t="s">
        <v>69</v>
      </c>
      <c r="E106" s="610" t="s">
        <v>206</v>
      </c>
      <c r="F106" s="611" t="s">
        <v>207</v>
      </c>
      <c r="G106" s="612" t="s">
        <v>171</v>
      </c>
      <c r="H106" s="613">
        <v>218.52099999999999</v>
      </c>
      <c r="I106" s="614"/>
      <c r="J106" s="615">
        <f t="shared" si="2"/>
        <v>0</v>
      </c>
      <c r="K106" s="256"/>
    </row>
    <row r="107" spans="2:11" s="603" customFormat="1" ht="22.9" customHeight="1" x14ac:dyDescent="0.2">
      <c r="B107" s="602"/>
      <c r="D107" s="604" t="s">
        <v>63</v>
      </c>
      <c r="E107" s="607" t="s">
        <v>208</v>
      </c>
      <c r="F107" s="607" t="s">
        <v>209</v>
      </c>
      <c r="J107" s="608">
        <f>SUM(J108:J109)</f>
        <v>0</v>
      </c>
      <c r="K107" s="602"/>
    </row>
    <row r="108" spans="2:11" s="255" customFormat="1" ht="16.5" customHeight="1" x14ac:dyDescent="0.25">
      <c r="B108" s="263"/>
      <c r="C108" s="609" t="s">
        <v>210</v>
      </c>
      <c r="D108" s="609" t="s">
        <v>69</v>
      </c>
      <c r="E108" s="610" t="s">
        <v>211</v>
      </c>
      <c r="F108" s="611" t="s">
        <v>212</v>
      </c>
      <c r="G108" s="612" t="s">
        <v>72</v>
      </c>
      <c r="H108" s="613">
        <v>143.31</v>
      </c>
      <c r="I108" s="614"/>
      <c r="J108" s="615">
        <f>ROUND(I108*H108,2)</f>
        <v>0</v>
      </c>
      <c r="K108" s="256"/>
    </row>
    <row r="109" spans="2:11" s="255" customFormat="1" ht="16.5" customHeight="1" x14ac:dyDescent="0.25">
      <c r="B109" s="263"/>
      <c r="C109" s="609" t="s">
        <v>213</v>
      </c>
      <c r="D109" s="609" t="s">
        <v>69</v>
      </c>
      <c r="E109" s="610" t="s">
        <v>214</v>
      </c>
      <c r="F109" s="611" t="s">
        <v>215</v>
      </c>
      <c r="G109" s="612" t="s">
        <v>72</v>
      </c>
      <c r="H109" s="613">
        <v>143.31</v>
      </c>
      <c r="I109" s="614"/>
      <c r="J109" s="615">
        <f>ROUND(I109*H109,2)</f>
        <v>0</v>
      </c>
      <c r="K109" s="256"/>
    </row>
    <row r="110" spans="2:11" s="603" customFormat="1" ht="22.9" customHeight="1" x14ac:dyDescent="0.2">
      <c r="B110" s="602"/>
      <c r="D110" s="604" t="s">
        <v>63</v>
      </c>
      <c r="E110" s="607" t="s">
        <v>216</v>
      </c>
      <c r="F110" s="607" t="s">
        <v>217</v>
      </c>
      <c r="J110" s="608">
        <f>SUM(J111)</f>
        <v>0</v>
      </c>
      <c r="K110" s="602"/>
    </row>
    <row r="111" spans="2:11" s="255" customFormat="1" ht="37.9" customHeight="1" x14ac:dyDescent="0.25">
      <c r="B111" s="263"/>
      <c r="C111" s="609" t="s">
        <v>218</v>
      </c>
      <c r="D111" s="609" t="s">
        <v>69</v>
      </c>
      <c r="E111" s="610" t="s">
        <v>219</v>
      </c>
      <c r="F111" s="611" t="s">
        <v>220</v>
      </c>
      <c r="G111" s="612" t="s">
        <v>72</v>
      </c>
      <c r="H111" s="613">
        <v>762.61699999999996</v>
      </c>
      <c r="I111" s="614"/>
      <c r="J111" s="615">
        <f>ROUND(I111*H111,2)</f>
        <v>0</v>
      </c>
      <c r="K111" s="256"/>
    </row>
    <row r="112" spans="2:11" s="255" customFormat="1" ht="6.95" customHeight="1" x14ac:dyDescent="0.25">
      <c r="B112" s="257"/>
      <c r="C112" s="258"/>
      <c r="D112" s="258"/>
      <c r="E112" s="258"/>
      <c r="F112" s="258"/>
      <c r="G112" s="258"/>
      <c r="H112" s="258"/>
      <c r="I112" s="258"/>
      <c r="J112" s="258"/>
      <c r="K112" s="256"/>
    </row>
  </sheetData>
  <mergeCells count="2">
    <mergeCell ref="E7:H7"/>
    <mergeCell ref="E40:H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AC289-CA96-4FA6-AD36-150D867DB618}">
  <sheetPr>
    <tabColor theme="9" tint="0.79998168889431442"/>
    <pageSetUpPr fitToPage="1"/>
  </sheetPr>
  <dimension ref="A1:G1605"/>
  <sheetViews>
    <sheetView zoomScale="90" zoomScaleNormal="90" workbookViewId="0">
      <pane ySplit="2" topLeftCell="A3" activePane="bottomLeft" state="frozen"/>
      <selection pane="bottomLeft" activeCell="C61" sqref="C61"/>
    </sheetView>
  </sheetViews>
  <sheetFormatPr defaultColWidth="9.42578125" defaultRowHeight="12" x14ac:dyDescent="0.2"/>
  <cols>
    <col min="1" max="1" width="7.7109375" style="240" customWidth="1"/>
    <col min="2" max="2" width="9.7109375" style="241" customWidth="1"/>
    <col min="3" max="3" width="93.140625" style="21" bestFit="1" customWidth="1"/>
    <col min="4" max="4" width="4.42578125" style="22" customWidth="1"/>
    <col min="5" max="5" width="9.28515625" style="23" customWidth="1"/>
    <col min="6" max="6" width="9.7109375" style="236" customWidth="1"/>
    <col min="7" max="7" width="15.28515625" style="236" bestFit="1" customWidth="1"/>
    <col min="8" max="16384" width="9.42578125" style="21"/>
  </cols>
  <sheetData>
    <row r="1" spans="1:7" x14ac:dyDescent="0.2">
      <c r="A1" s="529" t="s">
        <v>1065</v>
      </c>
      <c r="D1" s="656" t="s">
        <v>1012</v>
      </c>
    </row>
    <row r="2" spans="1:7" ht="12" customHeight="1" x14ac:dyDescent="0.2">
      <c r="A2" s="239" t="s">
        <v>221</v>
      </c>
      <c r="B2" s="201" t="s">
        <v>222</v>
      </c>
      <c r="C2" s="201" t="s">
        <v>223</v>
      </c>
      <c r="D2" s="201" t="s">
        <v>224</v>
      </c>
      <c r="E2" s="202" t="s">
        <v>225</v>
      </c>
      <c r="F2" s="235" t="s">
        <v>226</v>
      </c>
      <c r="G2" s="235" t="s">
        <v>227</v>
      </c>
    </row>
    <row r="3" spans="1:7" ht="12" customHeight="1" x14ac:dyDescent="0.2">
      <c r="C3" s="247" t="s">
        <v>228</v>
      </c>
      <c r="D3" s="248"/>
      <c r="E3" s="249"/>
      <c r="F3" s="250"/>
      <c r="G3" s="250"/>
    </row>
    <row r="4" spans="1:7" ht="12" customHeight="1" x14ac:dyDescent="0.2">
      <c r="C4" s="225" t="s">
        <v>229</v>
      </c>
    </row>
    <row r="5" spans="1:7" ht="12" customHeight="1" x14ac:dyDescent="0.2">
      <c r="A5" s="240" t="s">
        <v>230</v>
      </c>
      <c r="C5" s="21" t="s">
        <v>231</v>
      </c>
      <c r="D5" s="22" t="s">
        <v>93</v>
      </c>
      <c r="E5" s="23">
        <v>3</v>
      </c>
      <c r="F5" s="501">
        <v>0</v>
      </c>
      <c r="G5" s="236">
        <f t="shared" ref="G5:G69" si="0">E5*F5</f>
        <v>0</v>
      </c>
    </row>
    <row r="6" spans="1:7" ht="12" customHeight="1" x14ac:dyDescent="0.2">
      <c r="C6" s="76" t="s">
        <v>232</v>
      </c>
    </row>
    <row r="7" spans="1:7" ht="12" customHeight="1" x14ac:dyDescent="0.2">
      <c r="A7" s="240" t="s">
        <v>230</v>
      </c>
      <c r="C7" s="43" t="s">
        <v>231</v>
      </c>
      <c r="D7" s="22" t="s">
        <v>93</v>
      </c>
      <c r="E7" s="23">
        <v>3</v>
      </c>
      <c r="F7" s="501">
        <v>0</v>
      </c>
      <c r="G7" s="236">
        <f t="shared" si="0"/>
        <v>0</v>
      </c>
    </row>
    <row r="8" spans="1:7" ht="12" customHeight="1" x14ac:dyDescent="0.2">
      <c r="C8" s="40" t="s">
        <v>233</v>
      </c>
    </row>
    <row r="9" spans="1:7" ht="12" customHeight="1" x14ac:dyDescent="0.2">
      <c r="A9" s="240" t="s">
        <v>230</v>
      </c>
      <c r="B9" s="241" t="s">
        <v>234</v>
      </c>
      <c r="C9" s="43" t="s">
        <v>235</v>
      </c>
      <c r="D9" s="22" t="s">
        <v>93</v>
      </c>
      <c r="E9" s="23">
        <v>2</v>
      </c>
      <c r="F9" s="501">
        <v>0</v>
      </c>
      <c r="G9" s="236">
        <f t="shared" si="0"/>
        <v>0</v>
      </c>
    </row>
    <row r="10" spans="1:7" ht="12" customHeight="1" x14ac:dyDescent="0.2">
      <c r="A10" s="240" t="s">
        <v>230</v>
      </c>
      <c r="B10" s="241">
        <v>29450</v>
      </c>
      <c r="C10" s="43" t="s">
        <v>236</v>
      </c>
      <c r="D10" s="22" t="s">
        <v>93</v>
      </c>
      <c r="E10" s="23">
        <v>2</v>
      </c>
      <c r="F10" s="501">
        <v>0</v>
      </c>
      <c r="G10" s="236">
        <f t="shared" si="0"/>
        <v>0</v>
      </c>
    </row>
    <row r="11" spans="1:7" ht="12" customHeight="1" x14ac:dyDescent="0.2">
      <c r="A11" s="240" t="s">
        <v>230</v>
      </c>
      <c r="B11" s="241" t="s">
        <v>237</v>
      </c>
      <c r="C11" s="21" t="s">
        <v>238</v>
      </c>
      <c r="D11" s="22" t="s">
        <v>93</v>
      </c>
      <c r="E11" s="23">
        <v>2</v>
      </c>
      <c r="F11" s="501">
        <v>0</v>
      </c>
      <c r="G11" s="236">
        <f t="shared" si="0"/>
        <v>0</v>
      </c>
    </row>
    <row r="12" spans="1:7" ht="12" customHeight="1" x14ac:dyDescent="0.2">
      <c r="A12" s="240" t="s">
        <v>230</v>
      </c>
      <c r="B12" s="241" t="s">
        <v>239</v>
      </c>
      <c r="C12" s="45" t="s">
        <v>240</v>
      </c>
      <c r="D12" s="22" t="s">
        <v>93</v>
      </c>
      <c r="E12" s="23">
        <v>2</v>
      </c>
      <c r="F12" s="501">
        <v>0</v>
      </c>
      <c r="G12" s="236">
        <f t="shared" si="0"/>
        <v>0</v>
      </c>
    </row>
    <row r="13" spans="1:7" ht="12" customHeight="1" x14ac:dyDescent="0.2">
      <c r="A13" s="240" t="s">
        <v>230</v>
      </c>
      <c r="B13" s="241" t="s">
        <v>241</v>
      </c>
      <c r="C13" s="21" t="s">
        <v>242</v>
      </c>
      <c r="D13" s="22" t="s">
        <v>93</v>
      </c>
      <c r="E13" s="23">
        <v>3</v>
      </c>
      <c r="F13" s="501">
        <v>0</v>
      </c>
      <c r="G13" s="236">
        <f t="shared" si="0"/>
        <v>0</v>
      </c>
    </row>
    <row r="14" spans="1:7" ht="12" customHeight="1" x14ac:dyDescent="0.2">
      <c r="A14" s="240" t="s">
        <v>230</v>
      </c>
      <c r="B14" s="241" t="s">
        <v>243</v>
      </c>
      <c r="C14" s="45" t="s">
        <v>244</v>
      </c>
      <c r="D14" s="22" t="s">
        <v>93</v>
      </c>
      <c r="E14" s="23">
        <v>3</v>
      </c>
      <c r="F14" s="501">
        <v>0</v>
      </c>
      <c r="G14" s="236">
        <f t="shared" si="0"/>
        <v>0</v>
      </c>
    </row>
    <row r="15" spans="1:7" ht="12" customHeight="1" x14ac:dyDescent="0.2">
      <c r="A15" s="240" t="s">
        <v>230</v>
      </c>
      <c r="C15" s="21" t="s">
        <v>245</v>
      </c>
      <c r="D15" s="22" t="s">
        <v>93</v>
      </c>
      <c r="E15" s="23">
        <v>9</v>
      </c>
      <c r="F15" s="501">
        <v>0</v>
      </c>
      <c r="G15" s="236">
        <f t="shared" si="0"/>
        <v>0</v>
      </c>
    </row>
    <row r="16" spans="1:7" ht="12" customHeight="1" x14ac:dyDescent="0.2">
      <c r="C16" s="45" t="s">
        <v>246</v>
      </c>
      <c r="D16" s="22" t="s">
        <v>93</v>
      </c>
      <c r="E16" s="23">
        <v>1</v>
      </c>
      <c r="F16" s="501">
        <v>0</v>
      </c>
      <c r="G16" s="236">
        <f t="shared" si="0"/>
        <v>0</v>
      </c>
    </row>
    <row r="17" spans="1:7" ht="12" customHeight="1" x14ac:dyDescent="0.2">
      <c r="C17" s="40" t="s">
        <v>247</v>
      </c>
    </row>
    <row r="18" spans="1:7" ht="12" customHeight="1" x14ac:dyDescent="0.2">
      <c r="A18" s="240" t="s">
        <v>230</v>
      </c>
      <c r="B18" s="241" t="s">
        <v>234</v>
      </c>
      <c r="C18" s="45" t="s">
        <v>235</v>
      </c>
      <c r="D18" s="22" t="s">
        <v>93</v>
      </c>
      <c r="E18" s="23">
        <v>2</v>
      </c>
      <c r="F18" s="501">
        <v>0</v>
      </c>
      <c r="G18" s="236">
        <f t="shared" si="0"/>
        <v>0</v>
      </c>
    </row>
    <row r="19" spans="1:7" ht="12" customHeight="1" x14ac:dyDescent="0.2">
      <c r="A19" s="240" t="s">
        <v>230</v>
      </c>
      <c r="B19" s="241">
        <v>29450</v>
      </c>
      <c r="C19" s="21" t="s">
        <v>236</v>
      </c>
      <c r="D19" s="22" t="s">
        <v>93</v>
      </c>
      <c r="E19" s="23">
        <v>2</v>
      </c>
      <c r="F19" s="501">
        <v>0</v>
      </c>
      <c r="G19" s="236">
        <f t="shared" si="0"/>
        <v>0</v>
      </c>
    </row>
    <row r="20" spans="1:7" ht="12" customHeight="1" x14ac:dyDescent="0.2">
      <c r="A20" s="240" t="s">
        <v>230</v>
      </c>
      <c r="B20" s="241" t="s">
        <v>237</v>
      </c>
      <c r="C20" s="45" t="s">
        <v>238</v>
      </c>
      <c r="D20" s="22" t="s">
        <v>93</v>
      </c>
      <c r="E20" s="23">
        <v>2</v>
      </c>
      <c r="F20" s="501">
        <v>0</v>
      </c>
      <c r="G20" s="236">
        <f t="shared" si="0"/>
        <v>0</v>
      </c>
    </row>
    <row r="21" spans="1:7" ht="12" customHeight="1" x14ac:dyDescent="0.2">
      <c r="A21" s="240" t="s">
        <v>230</v>
      </c>
      <c r="B21" s="241" t="s">
        <v>239</v>
      </c>
      <c r="C21" s="45" t="s">
        <v>240</v>
      </c>
      <c r="D21" s="207" t="s">
        <v>93</v>
      </c>
      <c r="E21" s="23">
        <v>2</v>
      </c>
      <c r="F21" s="501">
        <v>0</v>
      </c>
      <c r="G21" s="236">
        <f t="shared" si="0"/>
        <v>0</v>
      </c>
    </row>
    <row r="22" spans="1:7" ht="12" customHeight="1" x14ac:dyDescent="0.2">
      <c r="A22" s="240" t="s">
        <v>230</v>
      </c>
      <c r="B22" s="241" t="s">
        <v>241</v>
      </c>
      <c r="C22" s="209" t="s">
        <v>242</v>
      </c>
      <c r="D22" s="44" t="s">
        <v>93</v>
      </c>
      <c r="E22" s="23">
        <v>3</v>
      </c>
      <c r="F22" s="501">
        <v>0</v>
      </c>
      <c r="G22" s="236">
        <f t="shared" si="0"/>
        <v>0</v>
      </c>
    </row>
    <row r="23" spans="1:7" ht="12" customHeight="1" x14ac:dyDescent="0.2">
      <c r="A23" s="240" t="s">
        <v>230</v>
      </c>
      <c r="B23" s="241" t="s">
        <v>243</v>
      </c>
      <c r="C23" s="209" t="s">
        <v>244</v>
      </c>
      <c r="D23" s="22" t="s">
        <v>93</v>
      </c>
      <c r="E23" s="23">
        <v>3</v>
      </c>
      <c r="F23" s="501">
        <v>0</v>
      </c>
      <c r="G23" s="236">
        <f t="shared" si="0"/>
        <v>0</v>
      </c>
    </row>
    <row r="24" spans="1:7" ht="12" customHeight="1" x14ac:dyDescent="0.2">
      <c r="A24" s="240" t="s">
        <v>230</v>
      </c>
      <c r="C24" s="209" t="s">
        <v>245</v>
      </c>
      <c r="D24" s="22" t="s">
        <v>93</v>
      </c>
      <c r="E24" s="23">
        <v>9</v>
      </c>
      <c r="F24" s="501">
        <v>0</v>
      </c>
      <c r="G24" s="236">
        <f t="shared" si="0"/>
        <v>0</v>
      </c>
    </row>
    <row r="25" spans="1:7" ht="12" customHeight="1" x14ac:dyDescent="0.2">
      <c r="C25" s="209" t="s">
        <v>246</v>
      </c>
      <c r="D25" s="22" t="s">
        <v>93</v>
      </c>
      <c r="E25" s="23">
        <v>1</v>
      </c>
      <c r="F25" s="501">
        <v>0</v>
      </c>
      <c r="G25" s="236">
        <f t="shared" si="0"/>
        <v>0</v>
      </c>
    </row>
    <row r="26" spans="1:7" ht="12" customHeight="1" x14ac:dyDescent="0.2">
      <c r="C26" s="226" t="s">
        <v>248</v>
      </c>
    </row>
    <row r="27" spans="1:7" ht="12" customHeight="1" x14ac:dyDescent="0.2">
      <c r="A27" s="240" t="s">
        <v>230</v>
      </c>
      <c r="C27" s="227" t="s">
        <v>249</v>
      </c>
      <c r="D27" s="32" t="s">
        <v>93</v>
      </c>
      <c r="E27" s="23">
        <v>0</v>
      </c>
      <c r="F27" s="501">
        <v>0</v>
      </c>
      <c r="G27" s="236">
        <f t="shared" si="0"/>
        <v>0</v>
      </c>
    </row>
    <row r="28" spans="1:7" ht="12" customHeight="1" x14ac:dyDescent="0.2">
      <c r="A28" s="240" t="s">
        <v>230</v>
      </c>
      <c r="B28" s="241" t="s">
        <v>234</v>
      </c>
      <c r="C28" s="221" t="s">
        <v>235</v>
      </c>
      <c r="D28" s="32" t="s">
        <v>93</v>
      </c>
      <c r="E28" s="23">
        <v>0</v>
      </c>
      <c r="F28" s="501">
        <v>0</v>
      </c>
      <c r="G28" s="236">
        <f t="shared" si="0"/>
        <v>0</v>
      </c>
    </row>
    <row r="29" spans="1:7" ht="12" customHeight="1" x14ac:dyDescent="0.2">
      <c r="A29" s="240" t="s">
        <v>230</v>
      </c>
      <c r="B29" s="241">
        <v>29450</v>
      </c>
      <c r="C29" s="21" t="s">
        <v>236</v>
      </c>
      <c r="D29" s="32" t="s">
        <v>93</v>
      </c>
      <c r="E29" s="23">
        <v>0</v>
      </c>
      <c r="F29" s="501">
        <v>0</v>
      </c>
      <c r="G29" s="236">
        <f t="shared" si="0"/>
        <v>0</v>
      </c>
    </row>
    <row r="30" spans="1:7" ht="12" customHeight="1" x14ac:dyDescent="0.2">
      <c r="A30" s="240" t="s">
        <v>230</v>
      </c>
      <c r="B30" s="241" t="s">
        <v>237</v>
      </c>
      <c r="C30" s="21" t="s">
        <v>238</v>
      </c>
      <c r="D30" s="32" t="s">
        <v>93</v>
      </c>
      <c r="E30" s="23">
        <v>0</v>
      </c>
      <c r="F30" s="501">
        <v>0</v>
      </c>
      <c r="G30" s="236">
        <f t="shared" si="0"/>
        <v>0</v>
      </c>
    </row>
    <row r="31" spans="1:7" ht="12" customHeight="1" x14ac:dyDescent="0.2">
      <c r="A31" s="240" t="s">
        <v>230</v>
      </c>
      <c r="B31" s="241" t="s">
        <v>239</v>
      </c>
      <c r="C31" s="21" t="s">
        <v>240</v>
      </c>
      <c r="D31" s="32" t="s">
        <v>93</v>
      </c>
      <c r="E31" s="23">
        <v>0</v>
      </c>
      <c r="F31" s="501">
        <v>0</v>
      </c>
      <c r="G31" s="236">
        <f t="shared" si="0"/>
        <v>0</v>
      </c>
    </row>
    <row r="32" spans="1:7" ht="12" customHeight="1" x14ac:dyDescent="0.2">
      <c r="A32" s="240" t="s">
        <v>230</v>
      </c>
      <c r="B32" s="241" t="s">
        <v>241</v>
      </c>
      <c r="C32" s="21" t="s">
        <v>242</v>
      </c>
      <c r="D32" s="32" t="s">
        <v>93</v>
      </c>
      <c r="E32" s="23">
        <v>0</v>
      </c>
      <c r="F32" s="501">
        <v>0</v>
      </c>
      <c r="G32" s="236">
        <f t="shared" si="0"/>
        <v>0</v>
      </c>
    </row>
    <row r="33" spans="1:7" ht="12" customHeight="1" x14ac:dyDescent="0.2">
      <c r="A33" s="240" t="s">
        <v>230</v>
      </c>
      <c r="B33" s="241" t="s">
        <v>243</v>
      </c>
      <c r="C33" s="21" t="s">
        <v>244</v>
      </c>
      <c r="D33" s="32" t="s">
        <v>93</v>
      </c>
      <c r="E33" s="23">
        <v>0</v>
      </c>
      <c r="F33" s="501">
        <v>0</v>
      </c>
      <c r="G33" s="236">
        <f t="shared" si="0"/>
        <v>0</v>
      </c>
    </row>
    <row r="34" spans="1:7" ht="12" customHeight="1" x14ac:dyDescent="0.2">
      <c r="A34" s="240" t="s">
        <v>230</v>
      </c>
      <c r="C34" s="21" t="s">
        <v>245</v>
      </c>
      <c r="D34" s="32" t="s">
        <v>93</v>
      </c>
      <c r="E34" s="23">
        <v>0</v>
      </c>
      <c r="F34" s="501">
        <v>0</v>
      </c>
      <c r="G34" s="236">
        <f t="shared" si="0"/>
        <v>0</v>
      </c>
    </row>
    <row r="35" spans="1:7" ht="12" customHeight="1" x14ac:dyDescent="0.2">
      <c r="C35" s="21" t="s">
        <v>246</v>
      </c>
      <c r="D35" s="32" t="s">
        <v>93</v>
      </c>
      <c r="E35" s="23">
        <v>0</v>
      </c>
      <c r="F35" s="501">
        <v>0</v>
      </c>
      <c r="G35" s="236">
        <f t="shared" si="0"/>
        <v>0</v>
      </c>
    </row>
    <row r="36" spans="1:7" ht="12" customHeight="1" x14ac:dyDescent="0.2">
      <c r="C36" s="226" t="s">
        <v>250</v>
      </c>
      <c r="D36" s="44"/>
    </row>
    <row r="37" spans="1:7" ht="12" customHeight="1" x14ac:dyDescent="0.2">
      <c r="A37" s="240" t="s">
        <v>230</v>
      </c>
      <c r="C37" s="45" t="s">
        <v>249</v>
      </c>
      <c r="D37" s="44" t="s">
        <v>93</v>
      </c>
      <c r="E37" s="23">
        <v>0</v>
      </c>
      <c r="F37" s="501">
        <v>0</v>
      </c>
      <c r="G37" s="236">
        <f t="shared" si="0"/>
        <v>0</v>
      </c>
    </row>
    <row r="38" spans="1:7" ht="12" customHeight="1" x14ac:dyDescent="0.2">
      <c r="A38" s="240" t="s">
        <v>230</v>
      </c>
      <c r="B38" s="241" t="s">
        <v>234</v>
      </c>
      <c r="C38" s="45" t="s">
        <v>235</v>
      </c>
      <c r="D38" s="44" t="s">
        <v>93</v>
      </c>
      <c r="E38" s="23">
        <v>0</v>
      </c>
      <c r="F38" s="501">
        <v>0</v>
      </c>
      <c r="G38" s="236">
        <f t="shared" si="0"/>
        <v>0</v>
      </c>
    </row>
    <row r="39" spans="1:7" ht="12" customHeight="1" x14ac:dyDescent="0.2">
      <c r="A39" s="240" t="s">
        <v>230</v>
      </c>
      <c r="B39" s="241">
        <v>29450</v>
      </c>
      <c r="C39" s="45" t="s">
        <v>236</v>
      </c>
      <c r="D39" s="44" t="s">
        <v>93</v>
      </c>
      <c r="E39" s="23">
        <v>0</v>
      </c>
      <c r="F39" s="501">
        <v>0</v>
      </c>
      <c r="G39" s="236">
        <f t="shared" si="0"/>
        <v>0</v>
      </c>
    </row>
    <row r="40" spans="1:7" ht="12" customHeight="1" x14ac:dyDescent="0.2">
      <c r="A40" s="240" t="s">
        <v>230</v>
      </c>
      <c r="B40" s="241" t="s">
        <v>237</v>
      </c>
      <c r="C40" s="215" t="s">
        <v>238</v>
      </c>
      <c r="D40" s="44" t="s">
        <v>93</v>
      </c>
      <c r="E40" s="23">
        <v>0</v>
      </c>
      <c r="F40" s="501">
        <v>0</v>
      </c>
      <c r="G40" s="236">
        <f t="shared" si="0"/>
        <v>0</v>
      </c>
    </row>
    <row r="41" spans="1:7" ht="12" customHeight="1" x14ac:dyDescent="0.2">
      <c r="A41" s="240" t="s">
        <v>230</v>
      </c>
      <c r="B41" s="241" t="s">
        <v>239</v>
      </c>
      <c r="C41" s="215" t="s">
        <v>240</v>
      </c>
      <c r="D41" s="44" t="s">
        <v>93</v>
      </c>
      <c r="E41" s="23">
        <v>0</v>
      </c>
      <c r="F41" s="501">
        <v>0</v>
      </c>
      <c r="G41" s="236">
        <f t="shared" si="0"/>
        <v>0</v>
      </c>
    </row>
    <row r="42" spans="1:7" ht="12" customHeight="1" x14ac:dyDescent="0.2">
      <c r="A42" s="240" t="s">
        <v>230</v>
      </c>
      <c r="B42" s="241" t="s">
        <v>241</v>
      </c>
      <c r="C42" s="215" t="s">
        <v>242</v>
      </c>
      <c r="D42" s="44" t="s">
        <v>93</v>
      </c>
      <c r="E42" s="23">
        <v>0</v>
      </c>
      <c r="F42" s="501">
        <v>0</v>
      </c>
      <c r="G42" s="236">
        <f t="shared" si="0"/>
        <v>0</v>
      </c>
    </row>
    <row r="43" spans="1:7" ht="12" customHeight="1" x14ac:dyDescent="0.2">
      <c r="A43" s="240" t="s">
        <v>230</v>
      </c>
      <c r="B43" s="241" t="s">
        <v>243</v>
      </c>
      <c r="C43" s="215" t="s">
        <v>244</v>
      </c>
      <c r="D43" s="44" t="s">
        <v>93</v>
      </c>
      <c r="E43" s="23">
        <v>0</v>
      </c>
      <c r="F43" s="501">
        <v>0</v>
      </c>
      <c r="G43" s="236">
        <f t="shared" si="0"/>
        <v>0</v>
      </c>
    </row>
    <row r="44" spans="1:7" ht="12" customHeight="1" x14ac:dyDescent="0.2">
      <c r="A44" s="240" t="s">
        <v>230</v>
      </c>
      <c r="C44" s="215" t="s">
        <v>245</v>
      </c>
      <c r="D44" s="44" t="s">
        <v>93</v>
      </c>
      <c r="E44" s="23">
        <v>0</v>
      </c>
      <c r="F44" s="501">
        <v>0</v>
      </c>
      <c r="G44" s="236">
        <f t="shared" si="0"/>
        <v>0</v>
      </c>
    </row>
    <row r="45" spans="1:7" ht="12" customHeight="1" x14ac:dyDescent="0.2">
      <c r="A45" s="240" t="s">
        <v>230</v>
      </c>
      <c r="C45" s="215" t="s">
        <v>246</v>
      </c>
      <c r="D45" s="44" t="s">
        <v>93</v>
      </c>
      <c r="E45" s="23">
        <v>0</v>
      </c>
      <c r="F45" s="501">
        <v>0</v>
      </c>
      <c r="G45" s="236">
        <f t="shared" si="0"/>
        <v>0</v>
      </c>
    </row>
    <row r="46" spans="1:7" ht="12" customHeight="1" x14ac:dyDescent="0.2">
      <c r="C46" s="228" t="s">
        <v>251</v>
      </c>
      <c r="D46" s="44"/>
    </row>
    <row r="47" spans="1:7" ht="12" customHeight="1" x14ac:dyDescent="0.2">
      <c r="A47" s="240" t="s">
        <v>230</v>
      </c>
      <c r="C47" s="215" t="s">
        <v>249</v>
      </c>
      <c r="D47" s="44" t="s">
        <v>93</v>
      </c>
      <c r="E47" s="23">
        <v>0</v>
      </c>
      <c r="F47" s="501">
        <v>0</v>
      </c>
      <c r="G47" s="236">
        <f t="shared" si="0"/>
        <v>0</v>
      </c>
    </row>
    <row r="48" spans="1:7" ht="12" customHeight="1" x14ac:dyDescent="0.2">
      <c r="A48" s="240" t="s">
        <v>230</v>
      </c>
      <c r="B48" s="241" t="s">
        <v>234</v>
      </c>
      <c r="C48" s="215" t="s">
        <v>235</v>
      </c>
      <c r="D48" s="44" t="s">
        <v>93</v>
      </c>
      <c r="E48" s="23">
        <v>0</v>
      </c>
      <c r="F48" s="501">
        <v>0</v>
      </c>
      <c r="G48" s="236">
        <f t="shared" si="0"/>
        <v>0</v>
      </c>
    </row>
    <row r="49" spans="1:7" ht="12" customHeight="1" x14ac:dyDescent="0.2">
      <c r="A49" s="240" t="s">
        <v>230</v>
      </c>
      <c r="B49" s="241">
        <v>29450</v>
      </c>
      <c r="C49" s="215" t="s">
        <v>236</v>
      </c>
      <c r="D49" s="44" t="s">
        <v>93</v>
      </c>
      <c r="E49" s="23">
        <v>0</v>
      </c>
      <c r="F49" s="501">
        <v>0</v>
      </c>
      <c r="G49" s="236">
        <f t="shared" si="0"/>
        <v>0</v>
      </c>
    </row>
    <row r="50" spans="1:7" ht="12" customHeight="1" x14ac:dyDescent="0.2">
      <c r="A50" s="240" t="s">
        <v>230</v>
      </c>
      <c r="B50" s="241" t="s">
        <v>237</v>
      </c>
      <c r="C50" s="215" t="s">
        <v>238</v>
      </c>
      <c r="D50" s="44" t="s">
        <v>93</v>
      </c>
      <c r="E50" s="23">
        <v>0</v>
      </c>
      <c r="F50" s="501">
        <v>0</v>
      </c>
      <c r="G50" s="236">
        <f t="shared" si="0"/>
        <v>0</v>
      </c>
    </row>
    <row r="51" spans="1:7" ht="12" customHeight="1" x14ac:dyDescent="0.2">
      <c r="A51" s="240" t="s">
        <v>230</v>
      </c>
      <c r="B51" s="241" t="s">
        <v>239</v>
      </c>
      <c r="C51" s="215" t="s">
        <v>240</v>
      </c>
      <c r="D51" s="44" t="s">
        <v>93</v>
      </c>
      <c r="E51" s="23">
        <v>0</v>
      </c>
      <c r="F51" s="501">
        <v>0</v>
      </c>
      <c r="G51" s="236">
        <f t="shared" si="0"/>
        <v>0</v>
      </c>
    </row>
    <row r="52" spans="1:7" ht="12" customHeight="1" x14ac:dyDescent="0.2">
      <c r="A52" s="240" t="s">
        <v>230</v>
      </c>
      <c r="B52" s="241" t="s">
        <v>241</v>
      </c>
      <c r="C52" s="215" t="s">
        <v>242</v>
      </c>
      <c r="D52" s="44" t="s">
        <v>93</v>
      </c>
      <c r="E52" s="23">
        <v>0</v>
      </c>
      <c r="F52" s="501">
        <v>0</v>
      </c>
      <c r="G52" s="236">
        <f t="shared" si="0"/>
        <v>0</v>
      </c>
    </row>
    <row r="53" spans="1:7" ht="12" customHeight="1" x14ac:dyDescent="0.2">
      <c r="A53" s="240" t="s">
        <v>230</v>
      </c>
      <c r="B53" s="241" t="s">
        <v>243</v>
      </c>
      <c r="C53" s="215" t="s">
        <v>244</v>
      </c>
      <c r="D53" s="44" t="s">
        <v>93</v>
      </c>
      <c r="E53" s="23">
        <v>0</v>
      </c>
      <c r="F53" s="501">
        <v>0</v>
      </c>
      <c r="G53" s="236">
        <f t="shared" si="0"/>
        <v>0</v>
      </c>
    </row>
    <row r="54" spans="1:7" ht="12" customHeight="1" x14ac:dyDescent="0.2">
      <c r="A54" s="240" t="s">
        <v>230</v>
      </c>
      <c r="C54" s="215" t="s">
        <v>245</v>
      </c>
      <c r="D54" s="44" t="s">
        <v>93</v>
      </c>
      <c r="E54" s="23">
        <v>0</v>
      </c>
      <c r="F54" s="501">
        <v>0</v>
      </c>
      <c r="G54" s="236">
        <f t="shared" si="0"/>
        <v>0</v>
      </c>
    </row>
    <row r="55" spans="1:7" ht="12" customHeight="1" x14ac:dyDescent="0.2">
      <c r="C55" s="215" t="s">
        <v>246</v>
      </c>
      <c r="D55" s="44" t="s">
        <v>93</v>
      </c>
      <c r="E55" s="23">
        <v>0</v>
      </c>
      <c r="F55" s="501">
        <v>0</v>
      </c>
      <c r="G55" s="236">
        <f t="shared" si="0"/>
        <v>0</v>
      </c>
    </row>
    <row r="56" spans="1:7" ht="12" customHeight="1" x14ac:dyDescent="0.2">
      <c r="C56" s="228" t="s">
        <v>252</v>
      </c>
      <c r="D56" s="44"/>
    </row>
    <row r="57" spans="1:7" ht="12" customHeight="1" x14ac:dyDescent="0.2">
      <c r="A57" s="240" t="s">
        <v>230</v>
      </c>
      <c r="C57" s="21" t="s">
        <v>249</v>
      </c>
      <c r="D57" s="44" t="s">
        <v>93</v>
      </c>
      <c r="E57" s="23">
        <v>0</v>
      </c>
      <c r="F57" s="501">
        <v>0</v>
      </c>
      <c r="G57" s="236">
        <f t="shared" si="0"/>
        <v>0</v>
      </c>
    </row>
    <row r="58" spans="1:7" ht="12" customHeight="1" x14ac:dyDescent="0.2">
      <c r="A58" s="240" t="s">
        <v>230</v>
      </c>
      <c r="B58" s="241" t="s">
        <v>234</v>
      </c>
      <c r="C58" s="41" t="s">
        <v>235</v>
      </c>
      <c r="D58" s="44" t="s">
        <v>93</v>
      </c>
      <c r="E58" s="23">
        <v>0</v>
      </c>
      <c r="F58" s="501">
        <v>0</v>
      </c>
      <c r="G58" s="236">
        <f t="shared" si="0"/>
        <v>0</v>
      </c>
    </row>
    <row r="59" spans="1:7" ht="12" customHeight="1" x14ac:dyDescent="0.2">
      <c r="A59" s="240" t="s">
        <v>230</v>
      </c>
      <c r="B59" s="241">
        <v>29450</v>
      </c>
      <c r="C59" s="45" t="s">
        <v>236</v>
      </c>
      <c r="D59" s="22" t="s">
        <v>93</v>
      </c>
      <c r="E59" s="23">
        <v>0</v>
      </c>
      <c r="F59" s="501">
        <v>0</v>
      </c>
      <c r="G59" s="236">
        <f t="shared" si="0"/>
        <v>0</v>
      </c>
    </row>
    <row r="60" spans="1:7" ht="12" customHeight="1" x14ac:dyDescent="0.2">
      <c r="A60" s="240" t="s">
        <v>230</v>
      </c>
      <c r="B60" s="241" t="s">
        <v>237</v>
      </c>
      <c r="C60" s="45" t="s">
        <v>238</v>
      </c>
      <c r="D60" s="22" t="s">
        <v>93</v>
      </c>
      <c r="E60" s="23">
        <v>0</v>
      </c>
      <c r="F60" s="501">
        <v>0</v>
      </c>
      <c r="G60" s="236">
        <f t="shared" si="0"/>
        <v>0</v>
      </c>
    </row>
    <row r="61" spans="1:7" ht="12" customHeight="1" x14ac:dyDescent="0.2">
      <c r="A61" s="240" t="s">
        <v>230</v>
      </c>
      <c r="B61" s="241" t="s">
        <v>239</v>
      </c>
      <c r="C61" s="216" t="s">
        <v>240</v>
      </c>
      <c r="D61" s="22" t="s">
        <v>93</v>
      </c>
      <c r="E61" s="23">
        <v>0</v>
      </c>
      <c r="F61" s="501">
        <v>0</v>
      </c>
      <c r="G61" s="236">
        <f t="shared" si="0"/>
        <v>0</v>
      </c>
    </row>
    <row r="62" spans="1:7" ht="12" customHeight="1" x14ac:dyDescent="0.2">
      <c r="A62" s="240" t="s">
        <v>230</v>
      </c>
      <c r="B62" s="241" t="s">
        <v>241</v>
      </c>
      <c r="C62" s="216" t="s">
        <v>242</v>
      </c>
      <c r="D62" s="22" t="s">
        <v>93</v>
      </c>
      <c r="E62" s="23">
        <v>0</v>
      </c>
      <c r="F62" s="501">
        <v>0</v>
      </c>
      <c r="G62" s="236">
        <f t="shared" si="0"/>
        <v>0</v>
      </c>
    </row>
    <row r="63" spans="1:7" ht="12" customHeight="1" x14ac:dyDescent="0.2">
      <c r="A63" s="240" t="s">
        <v>230</v>
      </c>
      <c r="B63" s="241" t="s">
        <v>243</v>
      </c>
      <c r="C63" s="216" t="s">
        <v>244</v>
      </c>
      <c r="D63" s="22" t="s">
        <v>93</v>
      </c>
      <c r="E63" s="23">
        <v>0</v>
      </c>
      <c r="F63" s="501">
        <v>0</v>
      </c>
      <c r="G63" s="236">
        <f t="shared" si="0"/>
        <v>0</v>
      </c>
    </row>
    <row r="64" spans="1:7" ht="12" customHeight="1" x14ac:dyDescent="0.2">
      <c r="A64" s="240" t="s">
        <v>230</v>
      </c>
      <c r="C64" s="216" t="s">
        <v>245</v>
      </c>
      <c r="D64" s="22" t="s">
        <v>93</v>
      </c>
      <c r="E64" s="23">
        <v>0</v>
      </c>
      <c r="F64" s="501">
        <v>0</v>
      </c>
      <c r="G64" s="236">
        <f t="shared" si="0"/>
        <v>0</v>
      </c>
    </row>
    <row r="65" spans="1:7" ht="12" customHeight="1" x14ac:dyDescent="0.2">
      <c r="C65" s="216" t="s">
        <v>246</v>
      </c>
      <c r="D65" s="22" t="s">
        <v>93</v>
      </c>
      <c r="E65" s="23">
        <v>0</v>
      </c>
      <c r="F65" s="501">
        <v>0</v>
      </c>
      <c r="G65" s="236">
        <f t="shared" si="0"/>
        <v>0</v>
      </c>
    </row>
    <row r="66" spans="1:7" ht="12" customHeight="1" x14ac:dyDescent="0.2">
      <c r="C66" s="217" t="s">
        <v>253</v>
      </c>
    </row>
    <row r="67" spans="1:7" ht="12" customHeight="1" x14ac:dyDescent="0.2">
      <c r="A67" s="240" t="s">
        <v>230</v>
      </c>
      <c r="C67" s="216" t="s">
        <v>254</v>
      </c>
      <c r="D67" s="22" t="s">
        <v>93</v>
      </c>
      <c r="E67" s="23">
        <v>0</v>
      </c>
      <c r="F67" s="501">
        <v>0</v>
      </c>
      <c r="G67" s="236">
        <f t="shared" si="0"/>
        <v>0</v>
      </c>
    </row>
    <row r="68" spans="1:7" ht="12" customHeight="1" x14ac:dyDescent="0.2">
      <c r="C68" s="226" t="s">
        <v>255</v>
      </c>
    </row>
    <row r="69" spans="1:7" ht="12" customHeight="1" x14ac:dyDescent="0.2">
      <c r="A69" s="240" t="s">
        <v>230</v>
      </c>
      <c r="C69" s="45" t="s">
        <v>256</v>
      </c>
      <c r="D69" s="22" t="s">
        <v>93</v>
      </c>
      <c r="E69" s="23">
        <v>1</v>
      </c>
      <c r="F69" s="501">
        <v>0</v>
      </c>
      <c r="G69" s="236">
        <f t="shared" si="0"/>
        <v>0</v>
      </c>
    </row>
    <row r="70" spans="1:7" ht="12" customHeight="1" x14ac:dyDescent="0.2">
      <c r="C70" s="226" t="s">
        <v>257</v>
      </c>
    </row>
    <row r="71" spans="1:7" ht="12" customHeight="1" x14ac:dyDescent="0.2">
      <c r="A71" s="240" t="s">
        <v>230</v>
      </c>
      <c r="B71" s="241" t="s">
        <v>258</v>
      </c>
      <c r="C71" s="45" t="s">
        <v>259</v>
      </c>
      <c r="D71" s="22" t="s">
        <v>93</v>
      </c>
      <c r="E71" s="23">
        <v>1</v>
      </c>
      <c r="F71" s="501">
        <v>0</v>
      </c>
      <c r="G71" s="236">
        <f t="shared" ref="G71:G134" si="1">E71*F71</f>
        <v>0</v>
      </c>
    </row>
    <row r="72" spans="1:7" ht="12" customHeight="1" x14ac:dyDescent="0.2">
      <c r="A72" s="240" t="s">
        <v>230</v>
      </c>
      <c r="C72" s="45" t="s">
        <v>260</v>
      </c>
      <c r="D72" s="22" t="s">
        <v>93</v>
      </c>
      <c r="E72" s="23">
        <v>3</v>
      </c>
      <c r="F72" s="501">
        <v>0</v>
      </c>
      <c r="G72" s="236">
        <f t="shared" si="1"/>
        <v>0</v>
      </c>
    </row>
    <row r="73" spans="1:7" ht="12" customHeight="1" x14ac:dyDescent="0.2">
      <c r="C73" s="226" t="s">
        <v>261</v>
      </c>
    </row>
    <row r="74" spans="1:7" ht="12" customHeight="1" x14ac:dyDescent="0.2">
      <c r="A74" s="240" t="s">
        <v>230</v>
      </c>
      <c r="B74" s="241" t="s">
        <v>258</v>
      </c>
      <c r="C74" s="45" t="s">
        <v>259</v>
      </c>
      <c r="D74" s="22" t="s">
        <v>93</v>
      </c>
      <c r="E74" s="23">
        <v>2</v>
      </c>
      <c r="F74" s="501">
        <v>0</v>
      </c>
      <c r="G74" s="236">
        <f t="shared" si="1"/>
        <v>0</v>
      </c>
    </row>
    <row r="75" spans="1:7" ht="12" customHeight="1" x14ac:dyDescent="0.2">
      <c r="A75" s="240" t="s">
        <v>230</v>
      </c>
      <c r="C75" s="45" t="s">
        <v>260</v>
      </c>
      <c r="D75" s="22" t="s">
        <v>93</v>
      </c>
      <c r="E75" s="23">
        <v>6</v>
      </c>
      <c r="F75" s="501">
        <v>0</v>
      </c>
      <c r="G75" s="236">
        <f t="shared" si="1"/>
        <v>0</v>
      </c>
    </row>
    <row r="76" spans="1:7" ht="12" customHeight="1" x14ac:dyDescent="0.2">
      <c r="C76" s="226" t="s">
        <v>262</v>
      </c>
      <c r="E76" s="61"/>
    </row>
    <row r="77" spans="1:7" ht="12" customHeight="1" x14ac:dyDescent="0.2">
      <c r="A77" s="240" t="s">
        <v>263</v>
      </c>
      <c r="B77" s="241">
        <v>51515067</v>
      </c>
      <c r="C77" s="45" t="s">
        <v>264</v>
      </c>
      <c r="D77" s="22" t="s">
        <v>93</v>
      </c>
      <c r="E77" s="23">
        <v>0</v>
      </c>
      <c r="F77" s="501">
        <v>0</v>
      </c>
      <c r="G77" s="236">
        <f t="shared" si="1"/>
        <v>0</v>
      </c>
    </row>
    <row r="78" spans="1:7" ht="12" customHeight="1" x14ac:dyDescent="0.2">
      <c r="A78" s="240" t="s">
        <v>230</v>
      </c>
      <c r="B78" s="241" t="s">
        <v>265</v>
      </c>
      <c r="C78" s="45" t="s">
        <v>266</v>
      </c>
      <c r="D78" s="22" t="s">
        <v>93</v>
      </c>
      <c r="E78" s="23">
        <v>0</v>
      </c>
      <c r="F78" s="501">
        <v>0</v>
      </c>
      <c r="G78" s="236">
        <f t="shared" si="1"/>
        <v>0</v>
      </c>
    </row>
    <row r="79" spans="1:7" ht="12" customHeight="1" x14ac:dyDescent="0.2">
      <c r="A79" s="240" t="s">
        <v>230</v>
      </c>
      <c r="B79" s="241" t="s">
        <v>239</v>
      </c>
      <c r="C79" s="45" t="s">
        <v>240</v>
      </c>
      <c r="D79" s="22" t="s">
        <v>93</v>
      </c>
      <c r="E79" s="23">
        <v>0</v>
      </c>
      <c r="F79" s="501">
        <v>0</v>
      </c>
      <c r="G79" s="236">
        <f t="shared" si="1"/>
        <v>0</v>
      </c>
    </row>
    <row r="80" spans="1:7" ht="12" customHeight="1" x14ac:dyDescent="0.2">
      <c r="A80" s="240" t="s">
        <v>230</v>
      </c>
      <c r="B80" s="241" t="s">
        <v>267</v>
      </c>
      <c r="C80" s="45" t="s">
        <v>268</v>
      </c>
      <c r="D80" s="22" t="s">
        <v>93</v>
      </c>
      <c r="E80" s="23">
        <v>0</v>
      </c>
      <c r="F80" s="501">
        <v>0</v>
      </c>
      <c r="G80" s="236">
        <f t="shared" si="1"/>
        <v>0</v>
      </c>
    </row>
    <row r="81" spans="1:7" ht="12" customHeight="1" x14ac:dyDescent="0.2">
      <c r="C81" s="45" t="s">
        <v>269</v>
      </c>
      <c r="D81" s="22" t="s">
        <v>93</v>
      </c>
      <c r="E81" s="23">
        <v>0</v>
      </c>
      <c r="F81" s="501">
        <v>0</v>
      </c>
      <c r="G81" s="236">
        <f t="shared" si="1"/>
        <v>0</v>
      </c>
    </row>
    <row r="82" spans="1:7" ht="12" customHeight="1" x14ac:dyDescent="0.2">
      <c r="C82" s="229" t="s">
        <v>270</v>
      </c>
      <c r="D82" s="44"/>
    </row>
    <row r="83" spans="1:7" ht="12" customHeight="1" x14ac:dyDescent="0.2">
      <c r="A83" s="240" t="s">
        <v>263</v>
      </c>
      <c r="B83" s="241">
        <v>51515067</v>
      </c>
      <c r="C83" s="21" t="s">
        <v>264</v>
      </c>
      <c r="D83" s="22" t="s">
        <v>93</v>
      </c>
      <c r="E83" s="23">
        <v>0</v>
      </c>
      <c r="F83" s="501">
        <v>0</v>
      </c>
      <c r="G83" s="236">
        <f t="shared" si="1"/>
        <v>0</v>
      </c>
    </row>
    <row r="84" spans="1:7" ht="12" customHeight="1" x14ac:dyDescent="0.2">
      <c r="A84" s="240" t="s">
        <v>230</v>
      </c>
      <c r="B84" s="241" t="s">
        <v>271</v>
      </c>
      <c r="C84" s="216" t="s">
        <v>272</v>
      </c>
      <c r="D84" s="22" t="s">
        <v>93</v>
      </c>
      <c r="E84" s="23">
        <v>0</v>
      </c>
      <c r="F84" s="501">
        <v>0</v>
      </c>
      <c r="G84" s="236">
        <f t="shared" si="1"/>
        <v>0</v>
      </c>
    </row>
    <row r="85" spans="1:7" ht="12" customHeight="1" x14ac:dyDescent="0.2">
      <c r="A85" s="240" t="s">
        <v>230</v>
      </c>
      <c r="B85" s="241" t="s">
        <v>239</v>
      </c>
      <c r="C85" s="216" t="s">
        <v>240</v>
      </c>
      <c r="D85" s="22" t="s">
        <v>93</v>
      </c>
      <c r="E85" s="23">
        <v>0</v>
      </c>
      <c r="F85" s="501">
        <v>0</v>
      </c>
      <c r="G85" s="236">
        <f t="shared" si="1"/>
        <v>0</v>
      </c>
    </row>
    <row r="86" spans="1:7" ht="12" customHeight="1" x14ac:dyDescent="0.2">
      <c r="A86" s="240" t="s">
        <v>230</v>
      </c>
      <c r="B86" s="241" t="s">
        <v>273</v>
      </c>
      <c r="C86" s="216" t="s">
        <v>274</v>
      </c>
      <c r="D86" s="22" t="s">
        <v>93</v>
      </c>
      <c r="E86" s="23">
        <v>0</v>
      </c>
      <c r="F86" s="501">
        <v>0</v>
      </c>
      <c r="G86" s="236">
        <f t="shared" si="1"/>
        <v>0</v>
      </c>
    </row>
    <row r="87" spans="1:7" ht="12" customHeight="1" x14ac:dyDescent="0.2">
      <c r="C87" s="45" t="s">
        <v>269</v>
      </c>
      <c r="D87" s="22" t="s">
        <v>93</v>
      </c>
      <c r="E87" s="23">
        <v>0</v>
      </c>
      <c r="F87" s="501">
        <v>0</v>
      </c>
      <c r="G87" s="236">
        <f t="shared" si="1"/>
        <v>0</v>
      </c>
    </row>
    <row r="88" spans="1:7" ht="12" customHeight="1" x14ac:dyDescent="0.2">
      <c r="C88" s="226" t="s">
        <v>275</v>
      </c>
    </row>
    <row r="89" spans="1:7" ht="12" customHeight="1" x14ac:dyDescent="0.2">
      <c r="A89" s="240" t="s">
        <v>263</v>
      </c>
      <c r="B89" s="241">
        <v>51510101</v>
      </c>
      <c r="C89" s="45" t="s">
        <v>276</v>
      </c>
      <c r="D89" s="22" t="s">
        <v>93</v>
      </c>
      <c r="E89" s="23">
        <v>16</v>
      </c>
      <c r="F89" s="501">
        <v>0</v>
      </c>
      <c r="G89" s="236">
        <f t="shared" si="1"/>
        <v>0</v>
      </c>
    </row>
    <row r="90" spans="1:7" ht="12" customHeight="1" x14ac:dyDescent="0.2">
      <c r="A90" s="240" t="s">
        <v>263</v>
      </c>
      <c r="B90" s="241">
        <v>51511051</v>
      </c>
      <c r="C90" s="216" t="s">
        <v>277</v>
      </c>
      <c r="D90" s="22" t="s">
        <v>93</v>
      </c>
      <c r="E90" s="23">
        <v>2</v>
      </c>
      <c r="F90" s="501">
        <v>0</v>
      </c>
      <c r="G90" s="236">
        <f t="shared" si="1"/>
        <v>0</v>
      </c>
    </row>
    <row r="91" spans="1:7" ht="12" customHeight="1" x14ac:dyDescent="0.2">
      <c r="A91" s="240" t="s">
        <v>263</v>
      </c>
      <c r="B91" s="241">
        <v>51511052</v>
      </c>
      <c r="C91" s="45" t="s">
        <v>278</v>
      </c>
      <c r="D91" s="22" t="s">
        <v>93</v>
      </c>
      <c r="E91" s="23">
        <v>2</v>
      </c>
      <c r="F91" s="501">
        <v>0</v>
      </c>
      <c r="G91" s="236">
        <f t="shared" si="1"/>
        <v>0</v>
      </c>
    </row>
    <row r="92" spans="1:7" ht="12" customHeight="1" x14ac:dyDescent="0.2">
      <c r="A92" s="240" t="s">
        <v>263</v>
      </c>
      <c r="B92" s="241">
        <v>51501351</v>
      </c>
      <c r="C92" s="216" t="s">
        <v>279</v>
      </c>
      <c r="D92" s="22" t="s">
        <v>93</v>
      </c>
      <c r="E92" s="23">
        <v>4</v>
      </c>
      <c r="F92" s="501">
        <v>0</v>
      </c>
      <c r="G92" s="236">
        <f t="shared" si="1"/>
        <v>0</v>
      </c>
    </row>
    <row r="93" spans="1:7" ht="12" customHeight="1" x14ac:dyDescent="0.2">
      <c r="A93" s="240" t="s">
        <v>263</v>
      </c>
      <c r="B93" s="241">
        <v>51500160</v>
      </c>
      <c r="C93" s="216" t="s">
        <v>280</v>
      </c>
      <c r="D93" s="22" t="s">
        <v>93</v>
      </c>
      <c r="E93" s="23">
        <v>96</v>
      </c>
      <c r="F93" s="501">
        <v>0</v>
      </c>
      <c r="G93" s="236">
        <f t="shared" si="1"/>
        <v>0</v>
      </c>
    </row>
    <row r="94" spans="1:7" ht="12" customHeight="1" x14ac:dyDescent="0.2">
      <c r="A94" s="240" t="s">
        <v>263</v>
      </c>
      <c r="B94" s="241">
        <v>51500161</v>
      </c>
      <c r="C94" s="21" t="s">
        <v>281</v>
      </c>
      <c r="D94" s="22" t="s">
        <v>93</v>
      </c>
      <c r="E94" s="23">
        <v>16</v>
      </c>
      <c r="F94" s="501">
        <v>0</v>
      </c>
      <c r="G94" s="236">
        <f t="shared" si="1"/>
        <v>0</v>
      </c>
    </row>
    <row r="95" spans="1:7" ht="12" customHeight="1" x14ac:dyDescent="0.2">
      <c r="A95" s="240" t="s">
        <v>263</v>
      </c>
      <c r="B95" s="241">
        <v>51002002</v>
      </c>
      <c r="C95" s="27" t="s">
        <v>282</v>
      </c>
      <c r="D95" s="39" t="s">
        <v>93</v>
      </c>
      <c r="E95" s="23">
        <v>36</v>
      </c>
      <c r="F95" s="501">
        <v>0</v>
      </c>
      <c r="G95" s="236">
        <f t="shared" si="1"/>
        <v>0</v>
      </c>
    </row>
    <row r="96" spans="1:7" ht="12" customHeight="1" x14ac:dyDescent="0.2">
      <c r="C96" s="76" t="s">
        <v>283</v>
      </c>
      <c r="D96" s="44"/>
    </row>
    <row r="97" spans="1:7" ht="12" customHeight="1" x14ac:dyDescent="0.2">
      <c r="A97" s="240" t="s">
        <v>284</v>
      </c>
      <c r="B97" s="241" t="s">
        <v>285</v>
      </c>
      <c r="C97" s="43" t="s">
        <v>286</v>
      </c>
      <c r="D97" s="44" t="s">
        <v>119</v>
      </c>
      <c r="E97" s="23">
        <v>135</v>
      </c>
      <c r="F97" s="501">
        <v>0</v>
      </c>
      <c r="G97" s="236">
        <f t="shared" si="1"/>
        <v>0</v>
      </c>
    </row>
    <row r="98" spans="1:7" ht="12" customHeight="1" x14ac:dyDescent="0.2">
      <c r="A98" s="240" t="s">
        <v>284</v>
      </c>
      <c r="B98" s="241" t="s">
        <v>287</v>
      </c>
      <c r="C98" s="43" t="s">
        <v>288</v>
      </c>
      <c r="D98" s="44" t="s">
        <v>119</v>
      </c>
      <c r="E98" s="23">
        <v>120</v>
      </c>
      <c r="F98" s="501">
        <v>0</v>
      </c>
      <c r="G98" s="236">
        <f t="shared" si="1"/>
        <v>0</v>
      </c>
    </row>
    <row r="99" spans="1:7" ht="12" customHeight="1" x14ac:dyDescent="0.2">
      <c r="A99" s="240" t="s">
        <v>284</v>
      </c>
      <c r="B99" s="241" t="s">
        <v>289</v>
      </c>
      <c r="C99" s="43" t="s">
        <v>290</v>
      </c>
      <c r="D99" s="44" t="s">
        <v>119</v>
      </c>
      <c r="E99" s="23">
        <v>220</v>
      </c>
      <c r="F99" s="501">
        <v>0</v>
      </c>
      <c r="G99" s="236">
        <f t="shared" si="1"/>
        <v>0</v>
      </c>
    </row>
    <row r="100" spans="1:7" ht="12" customHeight="1" x14ac:dyDescent="0.2">
      <c r="A100" s="240" t="s">
        <v>284</v>
      </c>
      <c r="B100" s="241" t="s">
        <v>291</v>
      </c>
      <c r="C100" s="43" t="s">
        <v>292</v>
      </c>
      <c r="D100" s="44" t="s">
        <v>119</v>
      </c>
      <c r="E100" s="23">
        <v>160</v>
      </c>
      <c r="F100" s="501">
        <v>0</v>
      </c>
      <c r="G100" s="236">
        <f t="shared" si="1"/>
        <v>0</v>
      </c>
    </row>
    <row r="101" spans="1:7" ht="12" customHeight="1" x14ac:dyDescent="0.2">
      <c r="A101" s="240" t="s">
        <v>284</v>
      </c>
      <c r="B101" s="241" t="s">
        <v>293</v>
      </c>
      <c r="C101" s="43" t="s">
        <v>294</v>
      </c>
      <c r="D101" s="44" t="s">
        <v>119</v>
      </c>
      <c r="E101" s="23">
        <v>340</v>
      </c>
      <c r="F101" s="501">
        <v>0</v>
      </c>
      <c r="G101" s="236">
        <f t="shared" si="1"/>
        <v>0</v>
      </c>
    </row>
    <row r="102" spans="1:7" ht="12" customHeight="1" x14ac:dyDescent="0.2">
      <c r="A102" s="240" t="s">
        <v>284</v>
      </c>
      <c r="C102" s="43" t="s">
        <v>295</v>
      </c>
      <c r="D102" s="44" t="s">
        <v>119</v>
      </c>
      <c r="E102" s="23">
        <v>10</v>
      </c>
      <c r="F102" s="501">
        <v>0</v>
      </c>
      <c r="G102" s="236">
        <f t="shared" si="1"/>
        <v>0</v>
      </c>
    </row>
    <row r="103" spans="1:7" ht="12" customHeight="1" x14ac:dyDescent="0.2">
      <c r="A103" s="240" t="s">
        <v>284</v>
      </c>
      <c r="C103" s="43" t="s">
        <v>296</v>
      </c>
      <c r="D103" s="44" t="s">
        <v>119</v>
      </c>
      <c r="E103" s="23">
        <v>225</v>
      </c>
      <c r="F103" s="501">
        <v>0</v>
      </c>
      <c r="G103" s="236">
        <f t="shared" si="1"/>
        <v>0</v>
      </c>
    </row>
    <row r="104" spans="1:7" ht="12" customHeight="1" x14ac:dyDescent="0.2">
      <c r="C104" s="43" t="s">
        <v>297</v>
      </c>
      <c r="D104" s="44" t="s">
        <v>87</v>
      </c>
      <c r="E104" s="23">
        <v>1</v>
      </c>
      <c r="F104" s="501">
        <v>0</v>
      </c>
      <c r="G104" s="236">
        <f t="shared" si="1"/>
        <v>0</v>
      </c>
    </row>
    <row r="105" spans="1:7" ht="12" customHeight="1" x14ac:dyDescent="0.2">
      <c r="C105" s="76" t="s">
        <v>298</v>
      </c>
      <c r="D105" s="44"/>
    </row>
    <row r="106" spans="1:7" ht="12" customHeight="1" x14ac:dyDescent="0.2">
      <c r="C106" s="43" t="s">
        <v>299</v>
      </c>
      <c r="D106" s="44" t="s">
        <v>119</v>
      </c>
      <c r="E106" s="23">
        <v>240</v>
      </c>
      <c r="F106" s="501">
        <v>0</v>
      </c>
      <c r="G106" s="236">
        <f t="shared" si="1"/>
        <v>0</v>
      </c>
    </row>
    <row r="107" spans="1:7" ht="12" customHeight="1" x14ac:dyDescent="0.2">
      <c r="C107" s="76" t="s">
        <v>300</v>
      </c>
      <c r="D107" s="44"/>
    </row>
    <row r="108" spans="1:7" ht="12" customHeight="1" x14ac:dyDescent="0.2">
      <c r="A108" s="240" t="s">
        <v>301</v>
      </c>
      <c r="B108" s="241">
        <v>51805</v>
      </c>
      <c r="C108" s="227" t="s">
        <v>302</v>
      </c>
      <c r="D108" s="32" t="s">
        <v>119</v>
      </c>
      <c r="E108" s="23">
        <v>200</v>
      </c>
      <c r="F108" s="501">
        <v>0</v>
      </c>
      <c r="G108" s="236">
        <f t="shared" si="1"/>
        <v>0</v>
      </c>
    </row>
    <row r="109" spans="1:7" ht="12" customHeight="1" x14ac:dyDescent="0.2">
      <c r="A109" s="240" t="s">
        <v>301</v>
      </c>
      <c r="B109" s="241">
        <v>51814</v>
      </c>
      <c r="C109" s="227" t="s">
        <v>303</v>
      </c>
      <c r="D109" s="32" t="s">
        <v>119</v>
      </c>
      <c r="E109" s="23">
        <v>94</v>
      </c>
      <c r="F109" s="501">
        <v>0</v>
      </c>
      <c r="G109" s="236">
        <f t="shared" si="1"/>
        <v>0</v>
      </c>
    </row>
    <row r="110" spans="1:7" ht="12" customHeight="1" x14ac:dyDescent="0.2">
      <c r="A110" s="240" t="s">
        <v>301</v>
      </c>
      <c r="B110" s="241">
        <v>51823</v>
      </c>
      <c r="C110" s="43" t="s">
        <v>304</v>
      </c>
      <c r="D110" s="44" t="s">
        <v>119</v>
      </c>
      <c r="E110" s="23">
        <v>40</v>
      </c>
      <c r="F110" s="501">
        <v>0</v>
      </c>
      <c r="G110" s="236">
        <f t="shared" si="1"/>
        <v>0</v>
      </c>
    </row>
    <row r="111" spans="1:7" ht="12" customHeight="1" x14ac:dyDescent="0.2">
      <c r="A111" s="240" t="s">
        <v>301</v>
      </c>
      <c r="B111" s="241">
        <v>51841</v>
      </c>
      <c r="C111" s="43" t="s">
        <v>305</v>
      </c>
      <c r="D111" s="44" t="s">
        <v>119</v>
      </c>
      <c r="E111" s="23">
        <v>25</v>
      </c>
      <c r="F111" s="501">
        <v>0</v>
      </c>
      <c r="G111" s="236">
        <f t="shared" si="1"/>
        <v>0</v>
      </c>
    </row>
    <row r="112" spans="1:7" ht="12" customHeight="1" x14ac:dyDescent="0.2">
      <c r="C112" s="210" t="s">
        <v>306</v>
      </c>
      <c r="D112" s="32"/>
    </row>
    <row r="113" spans="1:7" ht="12" customHeight="1" x14ac:dyDescent="0.2">
      <c r="A113" s="240" t="s">
        <v>307</v>
      </c>
      <c r="B113" s="241">
        <v>5314659</v>
      </c>
      <c r="C113" s="41" t="s">
        <v>308</v>
      </c>
      <c r="D113" s="44" t="s">
        <v>93</v>
      </c>
      <c r="E113" s="23">
        <v>62</v>
      </c>
      <c r="F113" s="501">
        <v>0</v>
      </c>
      <c r="G113" s="236">
        <f t="shared" si="1"/>
        <v>0</v>
      </c>
    </row>
    <row r="114" spans="1:7" ht="12" customHeight="1" x14ac:dyDescent="0.2">
      <c r="A114" s="240" t="s">
        <v>307</v>
      </c>
      <c r="B114" s="241">
        <v>6404006</v>
      </c>
      <c r="C114" s="41" t="s">
        <v>309</v>
      </c>
      <c r="D114" s="44" t="s">
        <v>93</v>
      </c>
      <c r="E114" s="23">
        <v>41</v>
      </c>
      <c r="F114" s="501">
        <v>0</v>
      </c>
      <c r="G114" s="236">
        <f t="shared" si="1"/>
        <v>0</v>
      </c>
    </row>
    <row r="115" spans="1:7" ht="12" customHeight="1" x14ac:dyDescent="0.2">
      <c r="A115" s="240" t="s">
        <v>307</v>
      </c>
      <c r="B115" s="241">
        <v>6404006</v>
      </c>
      <c r="C115" s="41" t="s">
        <v>310</v>
      </c>
      <c r="D115" s="44" t="s">
        <v>93</v>
      </c>
      <c r="E115" s="23">
        <v>27</v>
      </c>
      <c r="F115" s="501">
        <v>0</v>
      </c>
      <c r="G115" s="236">
        <f t="shared" si="1"/>
        <v>0</v>
      </c>
    </row>
    <row r="116" spans="1:7" ht="12" customHeight="1" x14ac:dyDescent="0.2">
      <c r="A116" s="240" t="s">
        <v>307</v>
      </c>
      <c r="B116" s="241">
        <v>5057523</v>
      </c>
      <c r="C116" s="41" t="s">
        <v>311</v>
      </c>
      <c r="D116" s="44" t="s">
        <v>93</v>
      </c>
      <c r="E116" s="23">
        <v>84</v>
      </c>
      <c r="F116" s="501">
        <v>0</v>
      </c>
      <c r="G116" s="236">
        <f t="shared" si="1"/>
        <v>0</v>
      </c>
    </row>
    <row r="117" spans="1:7" ht="12" customHeight="1" x14ac:dyDescent="0.2">
      <c r="C117" s="43" t="s">
        <v>312</v>
      </c>
      <c r="D117" s="44" t="s">
        <v>93</v>
      </c>
      <c r="E117" s="23">
        <v>130</v>
      </c>
      <c r="F117" s="501">
        <v>0</v>
      </c>
      <c r="G117" s="236">
        <f t="shared" si="1"/>
        <v>0</v>
      </c>
    </row>
    <row r="118" spans="1:7" ht="12" customHeight="1" x14ac:dyDescent="0.2">
      <c r="A118" s="240" t="s">
        <v>307</v>
      </c>
      <c r="B118" s="241">
        <v>5015111</v>
      </c>
      <c r="C118" s="41" t="s">
        <v>313</v>
      </c>
      <c r="D118" s="44" t="s">
        <v>93</v>
      </c>
      <c r="E118" s="23">
        <v>2</v>
      </c>
      <c r="F118" s="501">
        <v>0</v>
      </c>
      <c r="G118" s="236">
        <f t="shared" si="1"/>
        <v>0</v>
      </c>
    </row>
    <row r="119" spans="1:7" ht="12" customHeight="1" x14ac:dyDescent="0.2">
      <c r="C119" s="230" t="s">
        <v>314</v>
      </c>
      <c r="D119" s="32"/>
    </row>
    <row r="120" spans="1:7" ht="12" customHeight="1" x14ac:dyDescent="0.2">
      <c r="B120" s="241">
        <v>686719</v>
      </c>
      <c r="C120" s="42" t="s">
        <v>315</v>
      </c>
      <c r="D120" s="32" t="s">
        <v>93</v>
      </c>
      <c r="E120" s="23">
        <v>15</v>
      </c>
      <c r="F120" s="501">
        <v>0</v>
      </c>
      <c r="G120" s="236">
        <f t="shared" si="1"/>
        <v>0</v>
      </c>
    </row>
    <row r="121" spans="1:7" ht="12" customHeight="1" x14ac:dyDescent="0.2">
      <c r="B121" s="241">
        <v>686769</v>
      </c>
      <c r="C121" s="43" t="s">
        <v>316</v>
      </c>
      <c r="D121" s="44" t="s">
        <v>93</v>
      </c>
      <c r="E121" s="23">
        <v>24</v>
      </c>
      <c r="F121" s="501">
        <v>0</v>
      </c>
      <c r="G121" s="236">
        <f t="shared" si="1"/>
        <v>0</v>
      </c>
    </row>
    <row r="122" spans="1:7" ht="12" customHeight="1" x14ac:dyDescent="0.2">
      <c r="B122" s="241">
        <v>58214</v>
      </c>
      <c r="C122" s="43" t="s">
        <v>317</v>
      </c>
      <c r="D122" s="44" t="s">
        <v>93</v>
      </c>
      <c r="E122" s="23">
        <v>2</v>
      </c>
      <c r="F122" s="501">
        <v>0</v>
      </c>
      <c r="G122" s="236">
        <f t="shared" si="1"/>
        <v>0</v>
      </c>
    </row>
    <row r="123" spans="1:7" ht="12" customHeight="1" x14ac:dyDescent="0.2">
      <c r="C123" s="43" t="s">
        <v>318</v>
      </c>
      <c r="D123" s="44" t="s">
        <v>93</v>
      </c>
      <c r="E123" s="23">
        <v>45</v>
      </c>
      <c r="F123" s="501">
        <v>0</v>
      </c>
      <c r="G123" s="236">
        <f t="shared" si="1"/>
        <v>0</v>
      </c>
    </row>
    <row r="124" spans="1:7" ht="12" customHeight="1" x14ac:dyDescent="0.2">
      <c r="B124" s="241">
        <v>58134</v>
      </c>
      <c r="C124" s="43" t="s">
        <v>319</v>
      </c>
      <c r="D124" s="44" t="s">
        <v>93</v>
      </c>
      <c r="E124" s="23">
        <v>2</v>
      </c>
      <c r="F124" s="501">
        <v>0</v>
      </c>
      <c r="G124" s="236">
        <f t="shared" si="1"/>
        <v>0</v>
      </c>
    </row>
    <row r="125" spans="1:7" ht="12" customHeight="1" x14ac:dyDescent="0.2">
      <c r="C125" s="43" t="s">
        <v>320</v>
      </c>
      <c r="D125" s="44" t="s">
        <v>93</v>
      </c>
      <c r="E125" s="23">
        <v>45</v>
      </c>
      <c r="F125" s="501">
        <v>0</v>
      </c>
      <c r="G125" s="236">
        <f t="shared" si="1"/>
        <v>0</v>
      </c>
    </row>
    <row r="126" spans="1:7" ht="12" customHeight="1" x14ac:dyDescent="0.2">
      <c r="C126" s="76" t="s">
        <v>321</v>
      </c>
      <c r="D126" s="44"/>
    </row>
    <row r="127" spans="1:7" x14ac:dyDescent="0.2">
      <c r="A127" s="240" t="s">
        <v>322</v>
      </c>
      <c r="B127" s="241">
        <v>306136</v>
      </c>
      <c r="C127" s="205" t="s">
        <v>323</v>
      </c>
      <c r="D127" s="44" t="s">
        <v>93</v>
      </c>
      <c r="E127" s="23">
        <v>45</v>
      </c>
      <c r="F127" s="501">
        <v>0</v>
      </c>
      <c r="G127" s="236">
        <f t="shared" si="1"/>
        <v>0</v>
      </c>
    </row>
    <row r="128" spans="1:7" x14ac:dyDescent="0.2">
      <c r="A128" s="240" t="s">
        <v>322</v>
      </c>
      <c r="B128" s="241">
        <v>908007</v>
      </c>
      <c r="C128" s="205" t="s">
        <v>324</v>
      </c>
      <c r="D128" s="44" t="s">
        <v>93</v>
      </c>
      <c r="E128" s="23">
        <v>16</v>
      </c>
      <c r="F128" s="501">
        <v>0</v>
      </c>
      <c r="G128" s="236">
        <f t="shared" si="1"/>
        <v>0</v>
      </c>
    </row>
    <row r="129" spans="1:7" x14ac:dyDescent="0.2">
      <c r="A129" s="240" t="s">
        <v>322</v>
      </c>
      <c r="B129" s="241">
        <v>907005</v>
      </c>
      <c r="C129" s="205" t="s">
        <v>325</v>
      </c>
      <c r="D129" s="44" t="s">
        <v>93</v>
      </c>
      <c r="E129" s="23">
        <v>0</v>
      </c>
      <c r="F129" s="501">
        <v>0</v>
      </c>
      <c r="G129" s="236">
        <f t="shared" si="1"/>
        <v>0</v>
      </c>
    </row>
    <row r="130" spans="1:7" x14ac:dyDescent="0.2">
      <c r="A130" s="240" t="s">
        <v>322</v>
      </c>
      <c r="B130" s="241">
        <v>907011</v>
      </c>
      <c r="C130" s="231" t="s">
        <v>326</v>
      </c>
      <c r="D130" s="44" t="s">
        <v>93</v>
      </c>
      <c r="E130" s="23">
        <v>13</v>
      </c>
      <c r="F130" s="501">
        <v>0</v>
      </c>
      <c r="G130" s="236">
        <f t="shared" si="1"/>
        <v>0</v>
      </c>
    </row>
    <row r="131" spans="1:7" x14ac:dyDescent="0.2">
      <c r="A131" s="240" t="s">
        <v>322</v>
      </c>
      <c r="B131" s="241">
        <v>907017</v>
      </c>
      <c r="C131" s="232" t="s">
        <v>327</v>
      </c>
      <c r="D131" s="22" t="s">
        <v>93</v>
      </c>
      <c r="E131" s="23">
        <v>11</v>
      </c>
      <c r="F131" s="501">
        <v>0</v>
      </c>
      <c r="G131" s="236">
        <f t="shared" si="1"/>
        <v>0</v>
      </c>
    </row>
    <row r="132" spans="1:7" x14ac:dyDescent="0.2">
      <c r="A132" s="240" t="s">
        <v>322</v>
      </c>
      <c r="B132" s="241" t="s">
        <v>328</v>
      </c>
      <c r="C132" s="232" t="s">
        <v>329</v>
      </c>
      <c r="D132" s="22" t="s">
        <v>93</v>
      </c>
      <c r="E132" s="23">
        <v>71</v>
      </c>
      <c r="F132" s="501">
        <v>0</v>
      </c>
      <c r="G132" s="236">
        <f t="shared" si="1"/>
        <v>0</v>
      </c>
    </row>
    <row r="133" spans="1:7" x14ac:dyDescent="0.2">
      <c r="A133" s="240" t="s">
        <v>322</v>
      </c>
      <c r="B133" s="241">
        <v>908001</v>
      </c>
      <c r="C133" s="213" t="s">
        <v>330</v>
      </c>
      <c r="D133" s="22" t="s">
        <v>93</v>
      </c>
      <c r="E133" s="23">
        <v>10</v>
      </c>
      <c r="F133" s="501">
        <v>0</v>
      </c>
      <c r="G133" s="236">
        <f t="shared" si="1"/>
        <v>0</v>
      </c>
    </row>
    <row r="134" spans="1:7" ht="24" x14ac:dyDescent="0.2">
      <c r="A134" s="240" t="s">
        <v>322</v>
      </c>
      <c r="B134" s="241">
        <v>907001</v>
      </c>
      <c r="C134" s="213" t="s">
        <v>331</v>
      </c>
      <c r="D134" s="22" t="s">
        <v>93</v>
      </c>
      <c r="E134" s="23">
        <v>14</v>
      </c>
      <c r="F134" s="501">
        <v>0</v>
      </c>
      <c r="G134" s="236">
        <f t="shared" si="1"/>
        <v>0</v>
      </c>
    </row>
    <row r="135" spans="1:7" x14ac:dyDescent="0.2">
      <c r="A135" s="240" t="s">
        <v>322</v>
      </c>
      <c r="B135" s="241">
        <v>218004</v>
      </c>
      <c r="C135" s="213" t="s">
        <v>332</v>
      </c>
      <c r="D135" s="62" t="s">
        <v>93</v>
      </c>
      <c r="E135" s="23">
        <v>13</v>
      </c>
      <c r="F135" s="501">
        <v>0</v>
      </c>
      <c r="G135" s="236">
        <f t="shared" ref="G135:G201" si="2">E135*F135</f>
        <v>0</v>
      </c>
    </row>
    <row r="136" spans="1:7" ht="12" customHeight="1" x14ac:dyDescent="0.2">
      <c r="A136" s="240" t="s">
        <v>322</v>
      </c>
      <c r="B136" s="241">
        <v>916017</v>
      </c>
      <c r="C136" s="21" t="s">
        <v>333</v>
      </c>
      <c r="D136" s="22" t="s">
        <v>93</v>
      </c>
      <c r="E136" s="23">
        <v>3</v>
      </c>
      <c r="F136" s="501">
        <v>0</v>
      </c>
      <c r="G136" s="236">
        <f t="shared" si="2"/>
        <v>0</v>
      </c>
    </row>
    <row r="137" spans="1:7" ht="12" customHeight="1" x14ac:dyDescent="0.2">
      <c r="A137" s="240" t="s">
        <v>322</v>
      </c>
      <c r="B137" s="241">
        <v>916017</v>
      </c>
      <c r="C137" s="21" t="s">
        <v>334</v>
      </c>
      <c r="D137" s="22" t="s">
        <v>93</v>
      </c>
      <c r="E137" s="23">
        <v>3</v>
      </c>
      <c r="F137" s="501">
        <v>0</v>
      </c>
      <c r="G137" s="236">
        <f t="shared" si="2"/>
        <v>0</v>
      </c>
    </row>
    <row r="138" spans="1:7" ht="12" customHeight="1" x14ac:dyDescent="0.2">
      <c r="A138" s="240" t="s">
        <v>322</v>
      </c>
      <c r="B138" s="241">
        <v>916017</v>
      </c>
      <c r="C138" s="21" t="s">
        <v>335</v>
      </c>
      <c r="D138" s="22" t="s">
        <v>93</v>
      </c>
      <c r="E138" s="23">
        <v>2</v>
      </c>
      <c r="F138" s="501">
        <v>0</v>
      </c>
      <c r="G138" s="236">
        <f t="shared" si="2"/>
        <v>0</v>
      </c>
    </row>
    <row r="139" spans="1:7" ht="12" customHeight="1" x14ac:dyDescent="0.2">
      <c r="C139" s="40" t="s">
        <v>336</v>
      </c>
    </row>
    <row r="140" spans="1:7" ht="12" customHeight="1" x14ac:dyDescent="0.2">
      <c r="C140" s="21" t="s">
        <v>337</v>
      </c>
      <c r="D140" s="22" t="s">
        <v>93</v>
      </c>
      <c r="E140" s="23">
        <v>95</v>
      </c>
      <c r="F140" s="501">
        <v>0</v>
      </c>
      <c r="G140" s="236">
        <f t="shared" si="2"/>
        <v>0</v>
      </c>
    </row>
    <row r="141" spans="1:7" ht="12" customHeight="1" x14ac:dyDescent="0.2">
      <c r="B141" s="241">
        <v>6075000</v>
      </c>
      <c r="C141" s="21" t="s">
        <v>338</v>
      </c>
      <c r="D141" s="22" t="s">
        <v>119</v>
      </c>
      <c r="E141" s="23">
        <v>120</v>
      </c>
      <c r="F141" s="501">
        <v>0</v>
      </c>
      <c r="G141" s="236">
        <f t="shared" si="2"/>
        <v>0</v>
      </c>
    </row>
    <row r="142" spans="1:7" ht="12" customHeight="1" x14ac:dyDescent="0.2">
      <c r="B142" s="241">
        <v>6080138</v>
      </c>
      <c r="C142" s="21" t="s">
        <v>339</v>
      </c>
      <c r="D142" s="22" t="s">
        <v>119</v>
      </c>
      <c r="E142" s="23">
        <v>120</v>
      </c>
      <c r="F142" s="501">
        <v>0</v>
      </c>
      <c r="G142" s="236">
        <f t="shared" si="2"/>
        <v>0</v>
      </c>
    </row>
    <row r="143" spans="1:7" ht="12" customHeight="1" x14ac:dyDescent="0.2">
      <c r="B143" s="241">
        <v>6074912</v>
      </c>
      <c r="C143" s="21" t="s">
        <v>340</v>
      </c>
      <c r="D143" s="22" t="s">
        <v>93</v>
      </c>
      <c r="E143" s="23">
        <v>3</v>
      </c>
      <c r="F143" s="501">
        <v>0</v>
      </c>
      <c r="G143" s="236">
        <f t="shared" si="2"/>
        <v>0</v>
      </c>
    </row>
    <row r="144" spans="1:7" ht="12" customHeight="1" x14ac:dyDescent="0.2">
      <c r="B144" s="241">
        <v>6074901</v>
      </c>
      <c r="C144" s="21" t="s">
        <v>341</v>
      </c>
      <c r="D144" s="22" t="s">
        <v>93</v>
      </c>
      <c r="E144" s="23">
        <v>1</v>
      </c>
      <c r="F144" s="501">
        <v>0</v>
      </c>
      <c r="G144" s="236">
        <f t="shared" si="2"/>
        <v>0</v>
      </c>
    </row>
    <row r="145" spans="2:7" ht="12" customHeight="1" x14ac:dyDescent="0.2">
      <c r="B145" s="241">
        <v>7001932</v>
      </c>
      <c r="C145" s="21" t="s">
        <v>342</v>
      </c>
      <c r="D145" s="22" t="s">
        <v>93</v>
      </c>
      <c r="E145" s="23">
        <v>6</v>
      </c>
      <c r="F145" s="501">
        <v>0</v>
      </c>
      <c r="G145" s="236">
        <f t="shared" si="2"/>
        <v>0</v>
      </c>
    </row>
    <row r="146" spans="2:7" ht="12" customHeight="1" x14ac:dyDescent="0.2">
      <c r="B146" s="241">
        <v>6043224</v>
      </c>
      <c r="C146" s="21" t="s">
        <v>343</v>
      </c>
      <c r="D146" s="22" t="s">
        <v>93</v>
      </c>
      <c r="E146" s="23">
        <v>2</v>
      </c>
      <c r="F146" s="501">
        <v>0</v>
      </c>
      <c r="G146" s="236">
        <f t="shared" si="2"/>
        <v>0</v>
      </c>
    </row>
    <row r="147" spans="2:7" ht="12" customHeight="1" x14ac:dyDescent="0.2">
      <c r="B147" s="241">
        <v>7129653</v>
      </c>
      <c r="C147" s="21" t="s">
        <v>344</v>
      </c>
      <c r="D147" s="22" t="s">
        <v>93</v>
      </c>
      <c r="E147" s="23">
        <v>6</v>
      </c>
      <c r="F147" s="501">
        <v>0</v>
      </c>
      <c r="G147" s="236">
        <f t="shared" si="2"/>
        <v>0</v>
      </c>
    </row>
    <row r="148" spans="2:7" ht="12" customHeight="1" x14ac:dyDescent="0.2">
      <c r="B148" s="241">
        <v>7129637</v>
      </c>
      <c r="C148" s="21" t="s">
        <v>345</v>
      </c>
      <c r="D148" s="22" t="s">
        <v>93</v>
      </c>
      <c r="E148" s="23">
        <v>2</v>
      </c>
      <c r="F148" s="501">
        <v>0</v>
      </c>
      <c r="G148" s="236">
        <f t="shared" si="2"/>
        <v>0</v>
      </c>
    </row>
    <row r="149" spans="2:7" ht="12" customHeight="1" x14ac:dyDescent="0.2">
      <c r="B149" s="241">
        <v>7002688</v>
      </c>
      <c r="C149" s="21" t="s">
        <v>346</v>
      </c>
      <c r="D149" s="22" t="s">
        <v>93</v>
      </c>
      <c r="E149" s="23">
        <v>4</v>
      </c>
      <c r="F149" s="501">
        <v>0</v>
      </c>
      <c r="G149" s="236">
        <f t="shared" si="2"/>
        <v>0</v>
      </c>
    </row>
    <row r="150" spans="2:7" ht="12" customHeight="1" x14ac:dyDescent="0.2">
      <c r="B150" s="241">
        <v>6040446</v>
      </c>
      <c r="C150" s="21" t="s">
        <v>347</v>
      </c>
      <c r="D150" s="22" t="s">
        <v>93</v>
      </c>
      <c r="E150" s="23">
        <v>1</v>
      </c>
      <c r="F150" s="501">
        <v>0</v>
      </c>
      <c r="G150" s="236">
        <f t="shared" si="2"/>
        <v>0</v>
      </c>
    </row>
    <row r="151" spans="2:7" ht="12" customHeight="1" x14ac:dyDescent="0.2">
      <c r="B151" s="241">
        <v>7128266</v>
      </c>
      <c r="C151" s="21" t="s">
        <v>348</v>
      </c>
      <c r="D151" s="22" t="s">
        <v>93</v>
      </c>
      <c r="E151" s="23">
        <v>5</v>
      </c>
      <c r="F151" s="501">
        <v>0</v>
      </c>
      <c r="G151" s="236">
        <f t="shared" si="2"/>
        <v>0</v>
      </c>
    </row>
    <row r="152" spans="2:7" ht="12" customHeight="1" x14ac:dyDescent="0.2">
      <c r="B152" s="241">
        <v>6055109</v>
      </c>
      <c r="C152" s="21" t="s">
        <v>349</v>
      </c>
      <c r="D152" s="22" t="s">
        <v>119</v>
      </c>
      <c r="E152" s="23">
        <v>45</v>
      </c>
      <c r="F152" s="501">
        <v>0</v>
      </c>
      <c r="G152" s="236">
        <f t="shared" si="2"/>
        <v>0</v>
      </c>
    </row>
    <row r="153" spans="2:7" ht="12" customHeight="1" x14ac:dyDescent="0.2">
      <c r="B153" s="241">
        <v>6055206</v>
      </c>
      <c r="C153" s="21" t="s">
        <v>350</v>
      </c>
      <c r="D153" s="22" t="s">
        <v>119</v>
      </c>
      <c r="E153" s="23">
        <v>27</v>
      </c>
      <c r="F153" s="501">
        <v>0</v>
      </c>
      <c r="G153" s="236">
        <f t="shared" si="2"/>
        <v>0</v>
      </c>
    </row>
    <row r="154" spans="2:7" ht="12" customHeight="1" x14ac:dyDescent="0.2">
      <c r="B154" s="241">
        <v>6060307</v>
      </c>
      <c r="C154" s="21" t="s">
        <v>351</v>
      </c>
      <c r="D154" s="22" t="s">
        <v>119</v>
      </c>
      <c r="E154" s="23">
        <v>30</v>
      </c>
      <c r="F154" s="501">
        <v>0</v>
      </c>
      <c r="G154" s="236">
        <f t="shared" si="2"/>
        <v>0</v>
      </c>
    </row>
    <row r="155" spans="2:7" ht="12" customHeight="1" x14ac:dyDescent="0.2">
      <c r="B155" s="241">
        <v>6052096</v>
      </c>
      <c r="C155" s="21" t="s">
        <v>352</v>
      </c>
      <c r="D155" s="22" t="s">
        <v>119</v>
      </c>
      <c r="E155" s="23">
        <v>45</v>
      </c>
      <c r="F155" s="501">
        <v>0</v>
      </c>
      <c r="G155" s="236">
        <f t="shared" si="2"/>
        <v>0</v>
      </c>
    </row>
    <row r="156" spans="2:7" ht="12" customHeight="1" x14ac:dyDescent="0.2">
      <c r="B156" s="241">
        <v>6052207</v>
      </c>
      <c r="C156" s="21" t="s">
        <v>353</v>
      </c>
      <c r="D156" s="22" t="s">
        <v>119</v>
      </c>
      <c r="E156" s="23">
        <v>27</v>
      </c>
      <c r="F156" s="501">
        <v>0</v>
      </c>
      <c r="G156" s="236">
        <f t="shared" si="2"/>
        <v>0</v>
      </c>
    </row>
    <row r="157" spans="2:7" ht="12" customHeight="1" x14ac:dyDescent="0.2">
      <c r="B157" s="241">
        <v>6052304</v>
      </c>
      <c r="C157" s="21" t="s">
        <v>354</v>
      </c>
      <c r="D157" s="22" t="s">
        <v>119</v>
      </c>
      <c r="E157" s="23">
        <v>30</v>
      </c>
      <c r="F157" s="501">
        <v>0</v>
      </c>
      <c r="G157" s="236">
        <f t="shared" si="2"/>
        <v>0</v>
      </c>
    </row>
    <row r="158" spans="2:7" ht="12" customHeight="1" x14ac:dyDescent="0.2">
      <c r="B158" s="241">
        <v>6062068</v>
      </c>
      <c r="C158" s="21" t="s">
        <v>355</v>
      </c>
      <c r="D158" s="22" t="s">
        <v>119</v>
      </c>
      <c r="E158" s="23">
        <v>72</v>
      </c>
      <c r="F158" s="501">
        <v>0</v>
      </c>
      <c r="G158" s="236">
        <f t="shared" si="2"/>
        <v>0</v>
      </c>
    </row>
    <row r="159" spans="2:7" ht="12" customHeight="1" x14ac:dyDescent="0.2">
      <c r="B159" s="241">
        <v>6062122</v>
      </c>
      <c r="C159" s="21" t="s">
        <v>356</v>
      </c>
      <c r="D159" s="22" t="s">
        <v>119</v>
      </c>
      <c r="E159" s="23">
        <v>30</v>
      </c>
      <c r="F159" s="501">
        <v>0</v>
      </c>
      <c r="G159" s="236">
        <f t="shared" si="2"/>
        <v>0</v>
      </c>
    </row>
    <row r="160" spans="2:7" ht="12" customHeight="1" x14ac:dyDescent="0.2">
      <c r="B160" s="241">
        <v>6067972</v>
      </c>
      <c r="C160" s="21" t="s">
        <v>357</v>
      </c>
      <c r="D160" s="22" t="s">
        <v>93</v>
      </c>
      <c r="E160" s="23">
        <v>15</v>
      </c>
      <c r="F160" s="501">
        <v>0</v>
      </c>
      <c r="G160" s="236">
        <f t="shared" si="2"/>
        <v>0</v>
      </c>
    </row>
    <row r="161" spans="2:7" ht="12" customHeight="1" x14ac:dyDescent="0.2">
      <c r="B161" s="241">
        <v>6067999</v>
      </c>
      <c r="C161" s="21" t="s">
        <v>358</v>
      </c>
      <c r="D161" s="22" t="s">
        <v>93</v>
      </c>
      <c r="E161" s="23">
        <v>15</v>
      </c>
      <c r="F161" s="501">
        <v>0</v>
      </c>
      <c r="G161" s="236">
        <f t="shared" si="2"/>
        <v>0</v>
      </c>
    </row>
    <row r="162" spans="2:7" ht="12" customHeight="1" x14ac:dyDescent="0.2">
      <c r="B162" s="241">
        <v>6072895</v>
      </c>
      <c r="C162" s="21" t="s">
        <v>359</v>
      </c>
      <c r="D162" s="22" t="s">
        <v>93</v>
      </c>
      <c r="E162" s="23">
        <v>1</v>
      </c>
      <c r="F162" s="501">
        <v>0</v>
      </c>
      <c r="G162" s="236">
        <f t="shared" si="2"/>
        <v>0</v>
      </c>
    </row>
    <row r="163" spans="2:7" ht="12" customHeight="1" x14ac:dyDescent="0.2">
      <c r="C163" s="21" t="s">
        <v>360</v>
      </c>
      <c r="D163" s="22" t="s">
        <v>93</v>
      </c>
      <c r="E163" s="23">
        <v>72</v>
      </c>
      <c r="F163" s="501">
        <v>0</v>
      </c>
      <c r="G163" s="236">
        <f t="shared" si="2"/>
        <v>0</v>
      </c>
    </row>
    <row r="164" spans="2:7" ht="12" customHeight="1" x14ac:dyDescent="0.2">
      <c r="B164" s="241">
        <v>6200508</v>
      </c>
      <c r="C164" s="21" t="s">
        <v>361</v>
      </c>
      <c r="D164" s="22" t="s">
        <v>119</v>
      </c>
      <c r="E164" s="23">
        <v>6</v>
      </c>
      <c r="F164" s="501">
        <v>0</v>
      </c>
      <c r="G164" s="236">
        <f t="shared" si="2"/>
        <v>0</v>
      </c>
    </row>
    <row r="165" spans="2:7" ht="12" customHeight="1" x14ac:dyDescent="0.2">
      <c r="B165" s="241">
        <v>1362756</v>
      </c>
      <c r="C165" s="21" t="s">
        <v>362</v>
      </c>
      <c r="D165" s="22" t="s">
        <v>93</v>
      </c>
      <c r="E165" s="23">
        <v>320</v>
      </c>
      <c r="F165" s="501">
        <v>0</v>
      </c>
      <c r="G165" s="236">
        <f t="shared" si="2"/>
        <v>0</v>
      </c>
    </row>
    <row r="166" spans="2:7" ht="12" customHeight="1" x14ac:dyDescent="0.2">
      <c r="B166" s="241">
        <v>1362780</v>
      </c>
      <c r="C166" s="21" t="s">
        <v>363</v>
      </c>
      <c r="D166" s="22" t="s">
        <v>93</v>
      </c>
      <c r="E166" s="23">
        <v>100</v>
      </c>
      <c r="F166" s="501">
        <v>0</v>
      </c>
      <c r="G166" s="236">
        <f t="shared" si="2"/>
        <v>0</v>
      </c>
    </row>
    <row r="167" spans="2:7" ht="12" customHeight="1" x14ac:dyDescent="0.2">
      <c r="B167" s="241">
        <v>6421008</v>
      </c>
      <c r="C167" s="21" t="s">
        <v>364</v>
      </c>
      <c r="D167" s="22" t="s">
        <v>93</v>
      </c>
      <c r="E167" s="23">
        <v>45</v>
      </c>
      <c r="F167" s="501">
        <v>0</v>
      </c>
      <c r="G167" s="236">
        <f t="shared" si="2"/>
        <v>0</v>
      </c>
    </row>
    <row r="168" spans="2:7" ht="12" customHeight="1" x14ac:dyDescent="0.2">
      <c r="B168" s="241">
        <v>6442838</v>
      </c>
      <c r="C168" s="21" t="s">
        <v>365</v>
      </c>
      <c r="D168" s="22" t="s">
        <v>93</v>
      </c>
      <c r="E168" s="23">
        <v>32</v>
      </c>
      <c r="F168" s="501">
        <v>0</v>
      </c>
      <c r="G168" s="236">
        <f t="shared" si="2"/>
        <v>0</v>
      </c>
    </row>
    <row r="169" spans="2:7" ht="12" customHeight="1" x14ac:dyDescent="0.2">
      <c r="B169" s="241">
        <v>6442854</v>
      </c>
      <c r="C169" s="21" t="s">
        <v>366</v>
      </c>
      <c r="D169" s="22" t="s">
        <v>93</v>
      </c>
      <c r="E169" s="23">
        <v>30</v>
      </c>
      <c r="F169" s="501">
        <v>0</v>
      </c>
      <c r="G169" s="236">
        <f t="shared" si="2"/>
        <v>0</v>
      </c>
    </row>
    <row r="170" spans="2:7" ht="12" customHeight="1" x14ac:dyDescent="0.2">
      <c r="B170" s="241">
        <v>6442897</v>
      </c>
      <c r="C170" s="21" t="s">
        <v>367</v>
      </c>
      <c r="D170" s="22" t="s">
        <v>93</v>
      </c>
      <c r="E170" s="23">
        <v>10</v>
      </c>
      <c r="F170" s="501">
        <v>0</v>
      </c>
      <c r="G170" s="236">
        <f t="shared" si="2"/>
        <v>0</v>
      </c>
    </row>
    <row r="171" spans="2:7" ht="12" customHeight="1" x14ac:dyDescent="0.2">
      <c r="B171" s="241">
        <v>6348925</v>
      </c>
      <c r="C171" s="21" t="s">
        <v>368</v>
      </c>
      <c r="D171" s="22" t="s">
        <v>93</v>
      </c>
      <c r="E171" s="23">
        <v>105</v>
      </c>
      <c r="F171" s="501">
        <v>0</v>
      </c>
      <c r="G171" s="236">
        <f t="shared" si="2"/>
        <v>0</v>
      </c>
    </row>
    <row r="172" spans="2:7" ht="12" customHeight="1" x14ac:dyDescent="0.2">
      <c r="B172" s="241">
        <v>6341152</v>
      </c>
      <c r="C172" s="21" t="s">
        <v>369</v>
      </c>
      <c r="D172" s="22" t="s">
        <v>93</v>
      </c>
      <c r="E172" s="23">
        <v>45</v>
      </c>
      <c r="F172" s="501">
        <v>0</v>
      </c>
      <c r="G172" s="236">
        <f t="shared" si="2"/>
        <v>0</v>
      </c>
    </row>
    <row r="173" spans="2:7" ht="12" customHeight="1" x14ac:dyDescent="0.2">
      <c r="B173" s="241">
        <v>6338462</v>
      </c>
      <c r="C173" s="21" t="s">
        <v>370</v>
      </c>
      <c r="D173" s="22" t="s">
        <v>93</v>
      </c>
      <c r="E173" s="23">
        <v>105</v>
      </c>
      <c r="F173" s="501">
        <v>0</v>
      </c>
      <c r="G173" s="236">
        <f t="shared" si="2"/>
        <v>0</v>
      </c>
    </row>
    <row r="174" spans="2:7" ht="12" customHeight="1" x14ac:dyDescent="0.2">
      <c r="B174" s="241">
        <v>3498108</v>
      </c>
      <c r="C174" s="21" t="s">
        <v>371</v>
      </c>
      <c r="D174" s="22" t="s">
        <v>93</v>
      </c>
      <c r="E174" s="23">
        <v>420</v>
      </c>
      <c r="F174" s="501">
        <v>0</v>
      </c>
      <c r="G174" s="236">
        <f t="shared" si="2"/>
        <v>0</v>
      </c>
    </row>
    <row r="175" spans="2:7" ht="12" customHeight="1" x14ac:dyDescent="0.2">
      <c r="B175" s="241">
        <v>1163345</v>
      </c>
      <c r="C175" s="21" t="s">
        <v>372</v>
      </c>
      <c r="D175" s="22" t="s">
        <v>93</v>
      </c>
      <c r="E175" s="23">
        <v>20</v>
      </c>
      <c r="F175" s="501">
        <v>0</v>
      </c>
      <c r="G175" s="236">
        <f t="shared" si="2"/>
        <v>0</v>
      </c>
    </row>
    <row r="176" spans="2:7" ht="12" customHeight="1" x14ac:dyDescent="0.2">
      <c r="B176" s="241">
        <v>1163124</v>
      </c>
      <c r="C176" s="21" t="s">
        <v>373</v>
      </c>
      <c r="D176" s="44" t="s">
        <v>93</v>
      </c>
      <c r="E176" s="23">
        <v>30</v>
      </c>
      <c r="F176" s="501">
        <v>0</v>
      </c>
      <c r="G176" s="236">
        <f t="shared" si="2"/>
        <v>0</v>
      </c>
    </row>
    <row r="177" spans="2:7" ht="12" customHeight="1" x14ac:dyDescent="0.2">
      <c r="B177" s="241">
        <v>3141128</v>
      </c>
      <c r="C177" s="219" t="s">
        <v>374</v>
      </c>
      <c r="D177" s="44" t="s">
        <v>93</v>
      </c>
      <c r="E177" s="23">
        <v>95</v>
      </c>
      <c r="F177" s="501">
        <v>0</v>
      </c>
      <c r="G177" s="236">
        <f t="shared" si="2"/>
        <v>0</v>
      </c>
    </row>
    <row r="178" spans="2:7" ht="12" customHeight="1" x14ac:dyDescent="0.2">
      <c r="B178" s="241">
        <v>3492023</v>
      </c>
      <c r="C178" s="21" t="s">
        <v>375</v>
      </c>
      <c r="D178" s="22" t="s">
        <v>93</v>
      </c>
      <c r="E178" s="23">
        <v>95</v>
      </c>
      <c r="F178" s="501">
        <v>0</v>
      </c>
      <c r="G178" s="236">
        <f t="shared" si="2"/>
        <v>0</v>
      </c>
    </row>
    <row r="179" spans="2:7" ht="12" customHeight="1" x14ac:dyDescent="0.2">
      <c r="B179" s="241">
        <v>3403122</v>
      </c>
      <c r="C179" s="21" t="s">
        <v>376</v>
      </c>
      <c r="D179" s="22" t="s">
        <v>93</v>
      </c>
      <c r="E179" s="23">
        <v>200</v>
      </c>
      <c r="F179" s="501">
        <v>0</v>
      </c>
      <c r="G179" s="236">
        <f t="shared" si="2"/>
        <v>0</v>
      </c>
    </row>
    <row r="180" spans="2:7" ht="12" customHeight="1" x14ac:dyDescent="0.2">
      <c r="B180" s="241">
        <v>3400085</v>
      </c>
      <c r="C180" s="21" t="s">
        <v>377</v>
      </c>
      <c r="D180" s="44" t="s">
        <v>93</v>
      </c>
      <c r="E180" s="23">
        <v>200</v>
      </c>
      <c r="F180" s="501">
        <v>0</v>
      </c>
      <c r="G180" s="236">
        <f t="shared" si="2"/>
        <v>0</v>
      </c>
    </row>
    <row r="181" spans="2:7" ht="12" customHeight="1" x14ac:dyDescent="0.2">
      <c r="B181" s="241">
        <v>87218</v>
      </c>
      <c r="C181" s="21" t="s">
        <v>378</v>
      </c>
      <c r="D181" s="44" t="s">
        <v>119</v>
      </c>
      <c r="E181" s="23">
        <v>40</v>
      </c>
      <c r="F181" s="501">
        <v>0</v>
      </c>
      <c r="G181" s="236">
        <f t="shared" si="2"/>
        <v>0</v>
      </c>
    </row>
    <row r="182" spans="2:7" ht="12" customHeight="1" x14ac:dyDescent="0.2">
      <c r="B182" s="241">
        <v>87172</v>
      </c>
      <c r="C182" s="21" t="s">
        <v>379</v>
      </c>
      <c r="D182" s="22" t="s">
        <v>119</v>
      </c>
      <c r="E182" s="23">
        <v>40</v>
      </c>
      <c r="F182" s="501">
        <v>0</v>
      </c>
      <c r="G182" s="236">
        <f t="shared" si="2"/>
        <v>0</v>
      </c>
    </row>
    <row r="183" spans="2:7" ht="12" customHeight="1" x14ac:dyDescent="0.2">
      <c r="C183" s="219" t="s">
        <v>380</v>
      </c>
      <c r="D183" s="44" t="s">
        <v>93</v>
      </c>
      <c r="E183" s="23">
        <v>66</v>
      </c>
      <c r="F183" s="501">
        <v>0</v>
      </c>
      <c r="G183" s="236">
        <f t="shared" si="2"/>
        <v>0</v>
      </c>
    </row>
    <row r="184" spans="2:7" ht="12" customHeight="1" x14ac:dyDescent="0.2">
      <c r="C184" s="219" t="s">
        <v>381</v>
      </c>
      <c r="D184" s="44" t="s">
        <v>93</v>
      </c>
      <c r="E184" s="23">
        <v>10</v>
      </c>
      <c r="F184" s="501">
        <v>0</v>
      </c>
      <c r="G184" s="236">
        <f t="shared" si="2"/>
        <v>0</v>
      </c>
    </row>
    <row r="185" spans="2:7" ht="12" customHeight="1" x14ac:dyDescent="0.2">
      <c r="C185" s="219" t="s">
        <v>382</v>
      </c>
      <c r="D185" s="44" t="s">
        <v>87</v>
      </c>
      <c r="E185" s="23">
        <v>1</v>
      </c>
      <c r="F185" s="501">
        <v>0</v>
      </c>
      <c r="G185" s="236">
        <f t="shared" si="2"/>
        <v>0</v>
      </c>
    </row>
    <row r="186" spans="2:7" ht="12" customHeight="1" x14ac:dyDescent="0.2">
      <c r="C186" s="219" t="s">
        <v>383</v>
      </c>
      <c r="D186" s="44" t="s">
        <v>87</v>
      </c>
      <c r="E186" s="23">
        <v>1</v>
      </c>
      <c r="F186" s="501">
        <v>0</v>
      </c>
      <c r="G186" s="236">
        <f t="shared" si="2"/>
        <v>0</v>
      </c>
    </row>
    <row r="187" spans="2:7" ht="12" customHeight="1" x14ac:dyDescent="0.2">
      <c r="C187" s="233" t="s">
        <v>384</v>
      </c>
      <c r="D187" s="44"/>
    </row>
    <row r="188" spans="2:7" ht="12" customHeight="1" x14ac:dyDescent="0.2">
      <c r="B188" s="241">
        <v>286935</v>
      </c>
      <c r="C188" s="21" t="s">
        <v>385</v>
      </c>
      <c r="D188" s="44" t="s">
        <v>93</v>
      </c>
      <c r="E188" s="23">
        <v>2</v>
      </c>
      <c r="F188" s="501">
        <v>0</v>
      </c>
      <c r="G188" s="236">
        <f t="shared" si="2"/>
        <v>0</v>
      </c>
    </row>
    <row r="189" spans="2:7" ht="12" customHeight="1" x14ac:dyDescent="0.2">
      <c r="B189" s="241">
        <v>220351</v>
      </c>
      <c r="C189" s="21" t="s">
        <v>386</v>
      </c>
      <c r="D189" s="44" t="s">
        <v>93</v>
      </c>
      <c r="E189" s="23">
        <v>12</v>
      </c>
      <c r="F189" s="501">
        <v>0</v>
      </c>
      <c r="G189" s="236">
        <f t="shared" si="2"/>
        <v>0</v>
      </c>
    </row>
    <row r="190" spans="2:7" ht="12" customHeight="1" x14ac:dyDescent="0.2">
      <c r="C190" s="21" t="s">
        <v>387</v>
      </c>
      <c r="D190" s="44" t="s">
        <v>72</v>
      </c>
      <c r="E190" s="23">
        <v>3</v>
      </c>
      <c r="F190" s="501">
        <v>0</v>
      </c>
      <c r="G190" s="236">
        <f t="shared" si="2"/>
        <v>0</v>
      </c>
    </row>
    <row r="191" spans="2:7" ht="12" customHeight="1" x14ac:dyDescent="0.2">
      <c r="C191" s="21" t="s">
        <v>388</v>
      </c>
      <c r="D191" s="44" t="s">
        <v>93</v>
      </c>
      <c r="E191" s="23">
        <v>10</v>
      </c>
      <c r="F191" s="501">
        <v>0</v>
      </c>
      <c r="G191" s="236">
        <f t="shared" si="2"/>
        <v>0</v>
      </c>
    </row>
    <row r="192" spans="2:7" ht="12" customHeight="1" x14ac:dyDescent="0.2">
      <c r="C192" s="242" t="s">
        <v>389</v>
      </c>
      <c r="D192" s="243"/>
      <c r="E192" s="244"/>
      <c r="G192" s="246">
        <f>SUM(G4:G191)</f>
        <v>0</v>
      </c>
    </row>
    <row r="193" spans="3:7" ht="12" customHeight="1" x14ac:dyDescent="0.2">
      <c r="D193" s="44"/>
      <c r="E193" s="61"/>
    </row>
    <row r="194" spans="3:7" ht="12" customHeight="1" x14ac:dyDescent="0.2">
      <c r="C194" s="242" t="s">
        <v>390</v>
      </c>
      <c r="D194" s="44"/>
      <c r="E194" s="61"/>
    </row>
    <row r="195" spans="3:7" ht="12" customHeight="1" x14ac:dyDescent="0.2">
      <c r="C195" s="40" t="s">
        <v>391</v>
      </c>
      <c r="D195" s="44"/>
      <c r="E195" s="61"/>
    </row>
    <row r="196" spans="3:7" ht="12" customHeight="1" x14ac:dyDescent="0.2">
      <c r="C196" s="21" t="s">
        <v>392</v>
      </c>
      <c r="D196" s="44" t="s">
        <v>93</v>
      </c>
      <c r="E196" s="23">
        <v>95</v>
      </c>
      <c r="F196" s="501">
        <v>0</v>
      </c>
      <c r="G196" s="236">
        <f t="shared" si="2"/>
        <v>0</v>
      </c>
    </row>
    <row r="197" spans="3:7" ht="12" customHeight="1" x14ac:dyDescent="0.2">
      <c r="C197" s="21" t="s">
        <v>393</v>
      </c>
      <c r="D197" s="44" t="s">
        <v>119</v>
      </c>
      <c r="E197" s="23">
        <v>120</v>
      </c>
      <c r="F197" s="501">
        <v>0</v>
      </c>
      <c r="G197" s="236">
        <f t="shared" si="2"/>
        <v>0</v>
      </c>
    </row>
    <row r="198" spans="3:7" ht="12" customHeight="1" x14ac:dyDescent="0.2">
      <c r="C198" s="21" t="s">
        <v>394</v>
      </c>
      <c r="D198" s="44" t="s">
        <v>119</v>
      </c>
      <c r="E198" s="23">
        <v>45</v>
      </c>
      <c r="F198" s="501">
        <v>0</v>
      </c>
      <c r="G198" s="236">
        <f t="shared" si="2"/>
        <v>0</v>
      </c>
    </row>
    <row r="199" spans="3:7" ht="12" customHeight="1" x14ac:dyDescent="0.2">
      <c r="C199" s="21" t="s">
        <v>395</v>
      </c>
      <c r="D199" s="44" t="s">
        <v>119</v>
      </c>
      <c r="E199" s="23">
        <v>27</v>
      </c>
      <c r="F199" s="501">
        <v>0</v>
      </c>
      <c r="G199" s="236">
        <f t="shared" si="2"/>
        <v>0</v>
      </c>
    </row>
    <row r="200" spans="3:7" ht="12" customHeight="1" x14ac:dyDescent="0.2">
      <c r="C200" s="21" t="s">
        <v>396</v>
      </c>
      <c r="D200" s="44" t="s">
        <v>119</v>
      </c>
      <c r="E200" s="23">
        <v>30</v>
      </c>
      <c r="F200" s="501">
        <v>0</v>
      </c>
      <c r="G200" s="236">
        <f t="shared" si="2"/>
        <v>0</v>
      </c>
    </row>
    <row r="201" spans="3:7" ht="12" customHeight="1" x14ac:dyDescent="0.2">
      <c r="C201" s="21" t="s">
        <v>397</v>
      </c>
      <c r="D201" s="44" t="s">
        <v>93</v>
      </c>
      <c r="E201" s="23">
        <v>2</v>
      </c>
      <c r="F201" s="501">
        <v>0</v>
      </c>
      <c r="G201" s="236">
        <f t="shared" si="2"/>
        <v>0</v>
      </c>
    </row>
    <row r="202" spans="3:7" ht="12" customHeight="1" x14ac:dyDescent="0.2">
      <c r="C202" s="21" t="s">
        <v>398</v>
      </c>
      <c r="D202" s="44" t="s">
        <v>93</v>
      </c>
      <c r="E202" s="23">
        <v>11</v>
      </c>
      <c r="F202" s="501">
        <v>0</v>
      </c>
      <c r="G202" s="236">
        <f t="shared" ref="G202:G266" si="3">E202*F202</f>
        <v>0</v>
      </c>
    </row>
    <row r="203" spans="3:7" ht="12" customHeight="1" x14ac:dyDescent="0.2">
      <c r="C203" s="21" t="s">
        <v>399</v>
      </c>
      <c r="D203" s="44" t="s">
        <v>119</v>
      </c>
      <c r="E203" s="23">
        <v>102</v>
      </c>
      <c r="F203" s="501">
        <v>0</v>
      </c>
      <c r="G203" s="236">
        <f t="shared" si="3"/>
        <v>0</v>
      </c>
    </row>
    <row r="204" spans="3:7" ht="12" customHeight="1" x14ac:dyDescent="0.2">
      <c r="C204" s="21" t="s">
        <v>400</v>
      </c>
      <c r="D204" s="44" t="s">
        <v>119</v>
      </c>
      <c r="E204" s="23">
        <v>40</v>
      </c>
      <c r="F204" s="501">
        <v>0</v>
      </c>
      <c r="G204" s="236">
        <f t="shared" si="3"/>
        <v>0</v>
      </c>
    </row>
    <row r="205" spans="3:7" ht="12" customHeight="1" x14ac:dyDescent="0.2">
      <c r="C205" s="21" t="s">
        <v>401</v>
      </c>
      <c r="D205" s="39" t="s">
        <v>119</v>
      </c>
      <c r="E205" s="23">
        <v>40</v>
      </c>
      <c r="F205" s="501">
        <v>0</v>
      </c>
      <c r="G205" s="236">
        <f t="shared" si="3"/>
        <v>0</v>
      </c>
    </row>
    <row r="206" spans="3:7" ht="12" customHeight="1" x14ac:dyDescent="0.2">
      <c r="C206" s="21" t="s">
        <v>402</v>
      </c>
      <c r="D206" s="44" t="s">
        <v>119</v>
      </c>
      <c r="E206" s="23">
        <v>6</v>
      </c>
      <c r="F206" s="501">
        <v>0</v>
      </c>
      <c r="G206" s="236">
        <f t="shared" si="3"/>
        <v>0</v>
      </c>
    </row>
    <row r="207" spans="3:7" ht="12" customHeight="1" x14ac:dyDescent="0.2">
      <c r="C207" s="21" t="s">
        <v>403</v>
      </c>
      <c r="D207" s="44" t="s">
        <v>93</v>
      </c>
      <c r="E207" s="23">
        <v>135</v>
      </c>
      <c r="F207" s="501">
        <v>0</v>
      </c>
      <c r="G207" s="236">
        <f t="shared" si="3"/>
        <v>0</v>
      </c>
    </row>
    <row r="208" spans="3:7" ht="12" customHeight="1" x14ac:dyDescent="0.2">
      <c r="C208" s="21" t="s">
        <v>404</v>
      </c>
      <c r="D208" s="44" t="s">
        <v>93</v>
      </c>
      <c r="E208" s="23">
        <v>117</v>
      </c>
      <c r="F208" s="501">
        <v>0</v>
      </c>
      <c r="G208" s="236">
        <f t="shared" si="3"/>
        <v>0</v>
      </c>
    </row>
    <row r="209" spans="3:7" ht="12" customHeight="1" x14ac:dyDescent="0.2">
      <c r="C209" s="21" t="s">
        <v>405</v>
      </c>
      <c r="D209" s="22" t="s">
        <v>93</v>
      </c>
      <c r="E209" s="23">
        <v>420</v>
      </c>
      <c r="F209" s="501">
        <v>0</v>
      </c>
      <c r="G209" s="236">
        <f t="shared" si="3"/>
        <v>0</v>
      </c>
    </row>
    <row r="210" spans="3:7" ht="12" customHeight="1" x14ac:dyDescent="0.2">
      <c r="C210" s="21" t="s">
        <v>406</v>
      </c>
      <c r="D210" s="44" t="s">
        <v>93</v>
      </c>
      <c r="E210" s="23">
        <v>105</v>
      </c>
      <c r="F210" s="501">
        <v>0</v>
      </c>
      <c r="G210" s="236">
        <f t="shared" si="3"/>
        <v>0</v>
      </c>
    </row>
    <row r="211" spans="3:7" ht="12" customHeight="1" x14ac:dyDescent="0.2">
      <c r="C211" s="40" t="s">
        <v>407</v>
      </c>
      <c r="D211" s="44"/>
    </row>
    <row r="212" spans="3:7" ht="12" customHeight="1" x14ac:dyDescent="0.2">
      <c r="C212" s="21" t="s">
        <v>408</v>
      </c>
      <c r="D212" s="44" t="s">
        <v>409</v>
      </c>
      <c r="E212" s="23">
        <v>40</v>
      </c>
      <c r="F212" s="501">
        <v>0</v>
      </c>
      <c r="G212" s="236">
        <f t="shared" si="3"/>
        <v>0</v>
      </c>
    </row>
    <row r="213" spans="3:7" ht="12" customHeight="1" x14ac:dyDescent="0.2">
      <c r="C213" s="40" t="s">
        <v>410</v>
      </c>
      <c r="D213" s="44"/>
    </row>
    <row r="214" spans="3:7" ht="12" customHeight="1" x14ac:dyDescent="0.2">
      <c r="C214" s="21" t="s">
        <v>411</v>
      </c>
      <c r="D214" s="44" t="s">
        <v>93</v>
      </c>
      <c r="E214" s="23">
        <v>47</v>
      </c>
      <c r="F214" s="501">
        <v>0</v>
      </c>
      <c r="G214" s="236">
        <f t="shared" si="3"/>
        <v>0</v>
      </c>
    </row>
    <row r="215" spans="3:7" ht="12" customHeight="1" x14ac:dyDescent="0.2">
      <c r="C215" s="21" t="s">
        <v>412</v>
      </c>
      <c r="D215" s="44" t="s">
        <v>93</v>
      </c>
      <c r="E215" s="23">
        <v>16</v>
      </c>
      <c r="F215" s="501">
        <v>0</v>
      </c>
      <c r="G215" s="236">
        <f t="shared" si="3"/>
        <v>0</v>
      </c>
    </row>
    <row r="216" spans="3:7" ht="12" customHeight="1" x14ac:dyDescent="0.2">
      <c r="C216" s="21" t="s">
        <v>277</v>
      </c>
      <c r="D216" s="44" t="s">
        <v>93</v>
      </c>
      <c r="E216" s="23">
        <v>2</v>
      </c>
      <c r="F216" s="501">
        <v>0</v>
      </c>
      <c r="G216" s="236">
        <f t="shared" si="3"/>
        <v>0</v>
      </c>
    </row>
    <row r="217" spans="3:7" ht="12" customHeight="1" x14ac:dyDescent="0.2">
      <c r="C217" s="21" t="s">
        <v>278</v>
      </c>
      <c r="D217" s="44" t="s">
        <v>93</v>
      </c>
      <c r="E217" s="23">
        <v>2</v>
      </c>
      <c r="F217" s="501">
        <v>0</v>
      </c>
      <c r="G217" s="236">
        <f t="shared" si="3"/>
        <v>0</v>
      </c>
    </row>
    <row r="218" spans="3:7" ht="12" customHeight="1" x14ac:dyDescent="0.2">
      <c r="C218" s="21" t="s">
        <v>279</v>
      </c>
      <c r="D218" s="44" t="s">
        <v>93</v>
      </c>
      <c r="E218" s="23">
        <v>4</v>
      </c>
      <c r="F218" s="501">
        <v>0</v>
      </c>
      <c r="G218" s="236">
        <f t="shared" si="3"/>
        <v>0</v>
      </c>
    </row>
    <row r="219" spans="3:7" ht="12" customHeight="1" x14ac:dyDescent="0.2">
      <c r="C219" s="21" t="s">
        <v>282</v>
      </c>
      <c r="D219" s="44" t="s">
        <v>93</v>
      </c>
      <c r="E219" s="23">
        <v>36</v>
      </c>
      <c r="F219" s="501">
        <v>0</v>
      </c>
      <c r="G219" s="236">
        <f t="shared" si="3"/>
        <v>0</v>
      </c>
    </row>
    <row r="220" spans="3:7" ht="12" customHeight="1" x14ac:dyDescent="0.2">
      <c r="C220" s="226" t="s">
        <v>413</v>
      </c>
      <c r="D220" s="44"/>
      <c r="E220" s="61"/>
    </row>
    <row r="221" spans="3:7" ht="12" customHeight="1" x14ac:dyDescent="0.2">
      <c r="C221" s="45" t="s">
        <v>414</v>
      </c>
      <c r="D221" s="44" t="s">
        <v>93</v>
      </c>
      <c r="E221" s="23">
        <v>66</v>
      </c>
      <c r="F221" s="501">
        <v>0</v>
      </c>
      <c r="G221" s="236">
        <f t="shared" si="3"/>
        <v>0</v>
      </c>
    </row>
    <row r="222" spans="3:7" ht="12" customHeight="1" x14ac:dyDescent="0.2">
      <c r="C222" s="45" t="s">
        <v>415</v>
      </c>
      <c r="D222" s="44" t="s">
        <v>93</v>
      </c>
      <c r="E222" s="23">
        <v>39</v>
      </c>
      <c r="F222" s="501">
        <v>0</v>
      </c>
      <c r="G222" s="236">
        <f t="shared" si="3"/>
        <v>0</v>
      </c>
    </row>
    <row r="223" spans="3:7" ht="12" customHeight="1" x14ac:dyDescent="0.2">
      <c r="C223" s="45" t="s">
        <v>381</v>
      </c>
      <c r="D223" s="44" t="s">
        <v>93</v>
      </c>
      <c r="E223" s="23">
        <v>10</v>
      </c>
      <c r="F223" s="501">
        <v>0</v>
      </c>
      <c r="G223" s="236">
        <f t="shared" si="3"/>
        <v>0</v>
      </c>
    </row>
    <row r="224" spans="3:7" ht="12" customHeight="1" x14ac:dyDescent="0.2">
      <c r="C224" s="21" t="s">
        <v>416</v>
      </c>
      <c r="D224" s="44" t="s">
        <v>93</v>
      </c>
      <c r="E224" s="23">
        <v>130</v>
      </c>
      <c r="F224" s="501">
        <v>0</v>
      </c>
      <c r="G224" s="236">
        <f t="shared" si="3"/>
        <v>0</v>
      </c>
    </row>
    <row r="225" spans="2:7" ht="12" customHeight="1" x14ac:dyDescent="0.2">
      <c r="C225" s="40" t="s">
        <v>417</v>
      </c>
      <c r="D225" s="44"/>
    </row>
    <row r="226" spans="2:7" ht="12" customHeight="1" x14ac:dyDescent="0.2">
      <c r="C226" s="21" t="s">
        <v>418</v>
      </c>
      <c r="D226" s="22" t="s">
        <v>93</v>
      </c>
      <c r="E226" s="23">
        <v>4</v>
      </c>
      <c r="F226" s="501">
        <v>0</v>
      </c>
      <c r="G226" s="236">
        <f t="shared" si="3"/>
        <v>0</v>
      </c>
    </row>
    <row r="227" spans="2:7" ht="12" customHeight="1" x14ac:dyDescent="0.2">
      <c r="C227" s="21" t="s">
        <v>419</v>
      </c>
      <c r="D227" s="22" t="s">
        <v>93</v>
      </c>
      <c r="E227" s="23">
        <v>8</v>
      </c>
      <c r="F227" s="501">
        <v>0</v>
      </c>
      <c r="G227" s="236">
        <f t="shared" si="3"/>
        <v>0</v>
      </c>
    </row>
    <row r="228" spans="2:7" ht="12" customHeight="1" x14ac:dyDescent="0.2">
      <c r="C228" s="27" t="s">
        <v>420</v>
      </c>
      <c r="D228" s="39" t="s">
        <v>93</v>
      </c>
      <c r="E228" s="23">
        <v>7</v>
      </c>
      <c r="F228" s="501">
        <v>0</v>
      </c>
      <c r="G228" s="236">
        <f t="shared" si="3"/>
        <v>0</v>
      </c>
    </row>
    <row r="229" spans="2:7" ht="12" customHeight="1" x14ac:dyDescent="0.2">
      <c r="C229" s="220" t="s">
        <v>421</v>
      </c>
      <c r="D229" s="62" t="s">
        <v>93</v>
      </c>
      <c r="E229" s="23">
        <v>7</v>
      </c>
      <c r="F229" s="501">
        <v>0</v>
      </c>
      <c r="G229" s="236">
        <f t="shared" si="3"/>
        <v>0</v>
      </c>
    </row>
    <row r="230" spans="2:7" ht="12" customHeight="1" x14ac:dyDescent="0.2">
      <c r="C230" s="21" t="s">
        <v>422</v>
      </c>
      <c r="D230" s="22" t="s">
        <v>93</v>
      </c>
      <c r="E230" s="23">
        <v>2</v>
      </c>
      <c r="F230" s="501">
        <v>0</v>
      </c>
      <c r="G230" s="236">
        <f t="shared" si="3"/>
        <v>0</v>
      </c>
    </row>
    <row r="231" spans="2:7" ht="12" customHeight="1" x14ac:dyDescent="0.2">
      <c r="C231" s="21" t="s">
        <v>423</v>
      </c>
      <c r="D231" s="22" t="s">
        <v>93</v>
      </c>
      <c r="E231" s="23">
        <v>12</v>
      </c>
      <c r="F231" s="501">
        <v>0</v>
      </c>
      <c r="G231" s="236">
        <f t="shared" si="3"/>
        <v>0</v>
      </c>
    </row>
    <row r="232" spans="2:7" ht="12" customHeight="1" x14ac:dyDescent="0.2">
      <c r="C232" s="21" t="s">
        <v>424</v>
      </c>
      <c r="D232" s="22" t="s">
        <v>93</v>
      </c>
      <c r="E232" s="23">
        <v>1</v>
      </c>
      <c r="F232" s="501">
        <v>0</v>
      </c>
      <c r="G232" s="236">
        <f t="shared" si="3"/>
        <v>0</v>
      </c>
    </row>
    <row r="233" spans="2:7" ht="12" customHeight="1" x14ac:dyDescent="0.2">
      <c r="C233" s="46" t="s">
        <v>425</v>
      </c>
      <c r="D233" s="39"/>
      <c r="E233" s="33"/>
    </row>
    <row r="234" spans="2:7" ht="12" customHeight="1" x14ac:dyDescent="0.2">
      <c r="B234" s="241" t="s">
        <v>285</v>
      </c>
      <c r="C234" s="27" t="s">
        <v>286</v>
      </c>
      <c r="D234" s="39" t="s">
        <v>119</v>
      </c>
      <c r="E234" s="23">
        <v>115</v>
      </c>
      <c r="F234" s="501">
        <v>0</v>
      </c>
      <c r="G234" s="236">
        <f t="shared" si="3"/>
        <v>0</v>
      </c>
    </row>
    <row r="235" spans="2:7" ht="12" customHeight="1" x14ac:dyDescent="0.2">
      <c r="B235" s="241" t="s">
        <v>289</v>
      </c>
      <c r="C235" s="27" t="s">
        <v>290</v>
      </c>
      <c r="D235" s="39" t="s">
        <v>119</v>
      </c>
      <c r="E235" s="23">
        <v>220</v>
      </c>
      <c r="F235" s="501">
        <v>0</v>
      </c>
      <c r="G235" s="236">
        <f t="shared" si="3"/>
        <v>0</v>
      </c>
    </row>
    <row r="236" spans="2:7" ht="12" customHeight="1" x14ac:dyDescent="0.2">
      <c r="B236" s="241" t="s">
        <v>426</v>
      </c>
      <c r="C236" s="27" t="s">
        <v>292</v>
      </c>
      <c r="D236" s="39" t="s">
        <v>119</v>
      </c>
      <c r="E236" s="23">
        <v>130</v>
      </c>
      <c r="F236" s="501">
        <v>0</v>
      </c>
      <c r="G236" s="236">
        <f t="shared" si="3"/>
        <v>0</v>
      </c>
    </row>
    <row r="237" spans="2:7" ht="12" customHeight="1" x14ac:dyDescent="0.2">
      <c r="B237" s="241" t="s">
        <v>293</v>
      </c>
      <c r="C237" s="27" t="s">
        <v>294</v>
      </c>
      <c r="D237" s="39" t="s">
        <v>119</v>
      </c>
      <c r="E237" s="23">
        <v>340</v>
      </c>
      <c r="F237" s="501">
        <v>0</v>
      </c>
      <c r="G237" s="236">
        <f t="shared" si="3"/>
        <v>0</v>
      </c>
    </row>
    <row r="238" spans="2:7" ht="12" customHeight="1" x14ac:dyDescent="0.2">
      <c r="C238" s="27" t="s">
        <v>427</v>
      </c>
      <c r="D238" s="39" t="s">
        <v>119</v>
      </c>
      <c r="E238" s="23">
        <v>10</v>
      </c>
      <c r="F238" s="501">
        <v>0</v>
      </c>
      <c r="G238" s="236">
        <f t="shared" si="3"/>
        <v>0</v>
      </c>
    </row>
    <row r="239" spans="2:7" ht="12" customHeight="1" x14ac:dyDescent="0.2">
      <c r="C239" s="38" t="s">
        <v>428</v>
      </c>
      <c r="D239" s="39" t="s">
        <v>119</v>
      </c>
      <c r="E239" s="23">
        <v>225</v>
      </c>
      <c r="F239" s="501">
        <v>0</v>
      </c>
      <c r="G239" s="236">
        <f t="shared" si="3"/>
        <v>0</v>
      </c>
    </row>
    <row r="240" spans="2:7" ht="12" customHeight="1" x14ac:dyDescent="0.2">
      <c r="C240" s="27" t="s">
        <v>302</v>
      </c>
      <c r="D240" s="39" t="s">
        <v>119</v>
      </c>
      <c r="E240" s="23">
        <v>200</v>
      </c>
      <c r="F240" s="501">
        <v>0</v>
      </c>
      <c r="G240" s="236">
        <f t="shared" si="3"/>
        <v>0</v>
      </c>
    </row>
    <row r="241" spans="2:7" ht="12" customHeight="1" x14ac:dyDescent="0.2">
      <c r="C241" s="21" t="s">
        <v>303</v>
      </c>
      <c r="D241" s="22" t="s">
        <v>119</v>
      </c>
      <c r="E241" s="23">
        <v>94</v>
      </c>
      <c r="F241" s="501">
        <v>0</v>
      </c>
      <c r="G241" s="236">
        <f t="shared" si="3"/>
        <v>0</v>
      </c>
    </row>
    <row r="242" spans="2:7" ht="12" customHeight="1" x14ac:dyDescent="0.2">
      <c r="C242" s="21" t="s">
        <v>304</v>
      </c>
      <c r="D242" s="22" t="s">
        <v>119</v>
      </c>
      <c r="E242" s="23">
        <v>40</v>
      </c>
      <c r="F242" s="501">
        <v>0</v>
      </c>
      <c r="G242" s="236">
        <f t="shared" si="3"/>
        <v>0</v>
      </c>
    </row>
    <row r="243" spans="2:7" ht="12" customHeight="1" x14ac:dyDescent="0.2">
      <c r="C243" s="21" t="s">
        <v>305</v>
      </c>
      <c r="D243" s="22" t="s">
        <v>119</v>
      </c>
      <c r="E243" s="23">
        <v>25</v>
      </c>
      <c r="F243" s="501">
        <v>0</v>
      </c>
      <c r="G243" s="236">
        <f t="shared" si="3"/>
        <v>0</v>
      </c>
    </row>
    <row r="244" spans="2:7" ht="12" customHeight="1" x14ac:dyDescent="0.2">
      <c r="C244" s="233" t="s">
        <v>429</v>
      </c>
      <c r="D244" s="44"/>
    </row>
    <row r="245" spans="2:7" ht="12" customHeight="1" x14ac:dyDescent="0.2">
      <c r="B245" s="241" t="s">
        <v>285</v>
      </c>
      <c r="C245" s="21" t="s">
        <v>286</v>
      </c>
      <c r="D245" s="62" t="s">
        <v>119</v>
      </c>
      <c r="E245" s="23">
        <v>20</v>
      </c>
      <c r="F245" s="501">
        <v>0</v>
      </c>
      <c r="G245" s="236">
        <f t="shared" si="3"/>
        <v>0</v>
      </c>
    </row>
    <row r="246" spans="2:7" ht="12" customHeight="1" x14ac:dyDescent="0.2">
      <c r="B246" s="241" t="s">
        <v>287</v>
      </c>
      <c r="C246" s="21" t="s">
        <v>288</v>
      </c>
      <c r="D246" s="22" t="s">
        <v>119</v>
      </c>
      <c r="E246" s="23">
        <v>120</v>
      </c>
      <c r="F246" s="501">
        <v>0</v>
      </c>
      <c r="G246" s="236">
        <f t="shared" si="3"/>
        <v>0</v>
      </c>
    </row>
    <row r="247" spans="2:7" ht="12" customHeight="1" x14ac:dyDescent="0.2">
      <c r="B247" s="241" t="s">
        <v>426</v>
      </c>
      <c r="C247" s="21" t="s">
        <v>292</v>
      </c>
      <c r="D247" s="22" t="s">
        <v>119</v>
      </c>
      <c r="E247" s="23">
        <v>30</v>
      </c>
      <c r="F247" s="501">
        <v>0</v>
      </c>
      <c r="G247" s="236">
        <f t="shared" si="3"/>
        <v>0</v>
      </c>
    </row>
    <row r="248" spans="2:7" ht="12" customHeight="1" x14ac:dyDescent="0.2">
      <c r="C248" s="40" t="s">
        <v>430</v>
      </c>
      <c r="E248" s="61"/>
    </row>
    <row r="249" spans="2:7" ht="12" customHeight="1" x14ac:dyDescent="0.2">
      <c r="B249" s="241" t="s">
        <v>285</v>
      </c>
      <c r="C249" s="21" t="s">
        <v>286</v>
      </c>
      <c r="D249" s="22" t="s">
        <v>93</v>
      </c>
      <c r="E249" s="23">
        <v>4</v>
      </c>
      <c r="F249" s="501">
        <v>0</v>
      </c>
      <c r="G249" s="236">
        <f t="shared" si="3"/>
        <v>0</v>
      </c>
    </row>
    <row r="250" spans="2:7" ht="12" customHeight="1" x14ac:dyDescent="0.2">
      <c r="C250" s="21" t="s">
        <v>288</v>
      </c>
      <c r="D250" s="22" t="s">
        <v>93</v>
      </c>
      <c r="E250" s="23">
        <v>4</v>
      </c>
      <c r="F250" s="501">
        <v>0</v>
      </c>
      <c r="G250" s="236">
        <f t="shared" si="3"/>
        <v>0</v>
      </c>
    </row>
    <row r="251" spans="2:7" ht="12" customHeight="1" x14ac:dyDescent="0.2">
      <c r="C251" s="21" t="s">
        <v>290</v>
      </c>
      <c r="D251" s="22" t="s">
        <v>93</v>
      </c>
      <c r="E251" s="23">
        <v>3</v>
      </c>
      <c r="F251" s="501">
        <v>0</v>
      </c>
      <c r="G251" s="236">
        <f t="shared" si="3"/>
        <v>0</v>
      </c>
    </row>
    <row r="252" spans="2:7" ht="12" customHeight="1" x14ac:dyDescent="0.2">
      <c r="C252" s="21" t="s">
        <v>294</v>
      </c>
      <c r="D252" s="22" t="s">
        <v>93</v>
      </c>
      <c r="E252" s="23">
        <v>7</v>
      </c>
      <c r="F252" s="501">
        <v>0</v>
      </c>
      <c r="G252" s="236">
        <f t="shared" si="3"/>
        <v>0</v>
      </c>
    </row>
    <row r="253" spans="2:7" ht="12" customHeight="1" x14ac:dyDescent="0.2">
      <c r="C253" s="45" t="s">
        <v>427</v>
      </c>
      <c r="D253" s="44" t="s">
        <v>93</v>
      </c>
      <c r="E253" s="23">
        <v>1</v>
      </c>
      <c r="F253" s="501">
        <v>0</v>
      </c>
      <c r="G253" s="236">
        <f t="shared" si="3"/>
        <v>0</v>
      </c>
    </row>
    <row r="254" spans="2:7" ht="12" customHeight="1" x14ac:dyDescent="0.2">
      <c r="C254" s="45" t="s">
        <v>428</v>
      </c>
      <c r="D254" s="44" t="s">
        <v>93</v>
      </c>
      <c r="E254" s="23">
        <v>36</v>
      </c>
      <c r="F254" s="501">
        <v>0</v>
      </c>
      <c r="G254" s="236">
        <f t="shared" si="3"/>
        <v>0</v>
      </c>
    </row>
    <row r="255" spans="2:7" ht="12" customHeight="1" x14ac:dyDescent="0.2">
      <c r="C255" s="40" t="s">
        <v>431</v>
      </c>
      <c r="E255" s="61"/>
    </row>
    <row r="256" spans="2:7" ht="12" customHeight="1" x14ac:dyDescent="0.2">
      <c r="C256" s="21" t="s">
        <v>432</v>
      </c>
      <c r="D256" s="22" t="s">
        <v>93</v>
      </c>
      <c r="E256" s="23">
        <v>66</v>
      </c>
      <c r="F256" s="501">
        <v>0</v>
      </c>
      <c r="G256" s="236">
        <f t="shared" si="3"/>
        <v>0</v>
      </c>
    </row>
    <row r="257" spans="3:7" ht="12" customHeight="1" x14ac:dyDescent="0.2">
      <c r="C257" s="21" t="s">
        <v>433</v>
      </c>
      <c r="D257" s="22" t="s">
        <v>93</v>
      </c>
      <c r="E257" s="23">
        <v>10</v>
      </c>
      <c r="F257" s="501">
        <v>0</v>
      </c>
      <c r="G257" s="236">
        <f t="shared" si="3"/>
        <v>0</v>
      </c>
    </row>
    <row r="258" spans="3:7" ht="12" customHeight="1" x14ac:dyDescent="0.2">
      <c r="C258" s="21" t="s">
        <v>434</v>
      </c>
      <c r="D258" s="44" t="s">
        <v>93</v>
      </c>
      <c r="E258" s="23">
        <v>12</v>
      </c>
      <c r="F258" s="501">
        <v>0</v>
      </c>
      <c r="G258" s="236">
        <f t="shared" si="3"/>
        <v>0</v>
      </c>
    </row>
    <row r="259" spans="3:7" ht="12" customHeight="1" x14ac:dyDescent="0.2">
      <c r="C259" s="219" t="s">
        <v>435</v>
      </c>
      <c r="D259" s="44" t="s">
        <v>93</v>
      </c>
      <c r="E259" s="23">
        <v>39</v>
      </c>
      <c r="F259" s="501">
        <v>0</v>
      </c>
      <c r="G259" s="236">
        <f t="shared" si="3"/>
        <v>0</v>
      </c>
    </row>
    <row r="260" spans="3:7" ht="12" customHeight="1" x14ac:dyDescent="0.2">
      <c r="C260" s="221" t="s">
        <v>436</v>
      </c>
      <c r="D260" s="222" t="s">
        <v>93</v>
      </c>
      <c r="E260" s="23">
        <v>2</v>
      </c>
      <c r="F260" s="501">
        <v>0</v>
      </c>
      <c r="G260" s="236">
        <f t="shared" si="3"/>
        <v>0</v>
      </c>
    </row>
    <row r="261" spans="3:7" ht="12" customHeight="1" x14ac:dyDescent="0.2">
      <c r="C261" s="221" t="s">
        <v>437</v>
      </c>
      <c r="D261" s="222" t="s">
        <v>93</v>
      </c>
      <c r="E261" s="23">
        <v>45</v>
      </c>
      <c r="F261" s="501">
        <v>0</v>
      </c>
      <c r="G261" s="236">
        <f t="shared" si="3"/>
        <v>0</v>
      </c>
    </row>
    <row r="262" spans="3:7" ht="12" customHeight="1" x14ac:dyDescent="0.2">
      <c r="C262" s="209" t="s">
        <v>438</v>
      </c>
      <c r="D262" s="222" t="s">
        <v>93</v>
      </c>
      <c r="E262" s="23">
        <v>4</v>
      </c>
      <c r="F262" s="501">
        <v>0</v>
      </c>
      <c r="G262" s="236">
        <f t="shared" si="3"/>
        <v>0</v>
      </c>
    </row>
    <row r="263" spans="3:7" ht="12" customHeight="1" x14ac:dyDescent="0.2">
      <c r="C263" s="221" t="s">
        <v>439</v>
      </c>
      <c r="D263" s="222" t="s">
        <v>93</v>
      </c>
      <c r="E263" s="23">
        <v>62</v>
      </c>
      <c r="F263" s="501">
        <v>0</v>
      </c>
      <c r="G263" s="236">
        <f t="shared" si="3"/>
        <v>0</v>
      </c>
    </row>
    <row r="264" spans="3:7" ht="12" customHeight="1" x14ac:dyDescent="0.2">
      <c r="C264" s="209" t="s">
        <v>440</v>
      </c>
      <c r="D264" s="222" t="s">
        <v>93</v>
      </c>
      <c r="E264" s="23">
        <v>4</v>
      </c>
      <c r="F264" s="501">
        <v>0</v>
      </c>
      <c r="G264" s="236">
        <f t="shared" si="3"/>
        <v>0</v>
      </c>
    </row>
    <row r="265" spans="3:7" ht="12" customHeight="1" x14ac:dyDescent="0.2">
      <c r="C265" s="221" t="s">
        <v>441</v>
      </c>
      <c r="D265" s="222" t="s">
        <v>93</v>
      </c>
      <c r="E265" s="23">
        <v>95</v>
      </c>
      <c r="F265" s="501">
        <v>0</v>
      </c>
      <c r="G265" s="236">
        <f t="shared" si="3"/>
        <v>0</v>
      </c>
    </row>
    <row r="266" spans="3:7" ht="12" customHeight="1" x14ac:dyDescent="0.2">
      <c r="C266" s="221" t="s">
        <v>442</v>
      </c>
      <c r="D266" s="222" t="s">
        <v>93</v>
      </c>
      <c r="E266" s="23">
        <v>22</v>
      </c>
      <c r="F266" s="501">
        <v>0</v>
      </c>
      <c r="G266" s="236">
        <f t="shared" si="3"/>
        <v>0</v>
      </c>
    </row>
    <row r="267" spans="3:7" ht="12" customHeight="1" x14ac:dyDescent="0.2">
      <c r="C267" s="221" t="s">
        <v>443</v>
      </c>
      <c r="D267" s="222" t="s">
        <v>93</v>
      </c>
      <c r="E267" s="23">
        <v>22</v>
      </c>
      <c r="F267" s="501">
        <v>0</v>
      </c>
      <c r="G267" s="236">
        <f t="shared" ref="G267:G319" si="4">E267*F267</f>
        <v>0</v>
      </c>
    </row>
    <row r="268" spans="3:7" ht="12" customHeight="1" x14ac:dyDescent="0.2">
      <c r="C268" s="221" t="s">
        <v>444</v>
      </c>
      <c r="D268" s="222" t="s">
        <v>93</v>
      </c>
      <c r="E268" s="23">
        <v>2</v>
      </c>
      <c r="F268" s="501">
        <v>0</v>
      </c>
      <c r="G268" s="236">
        <f t="shared" si="4"/>
        <v>0</v>
      </c>
    </row>
    <row r="269" spans="3:7" ht="12" customHeight="1" x14ac:dyDescent="0.2">
      <c r="C269" s="209" t="s">
        <v>445</v>
      </c>
      <c r="D269" s="222" t="s">
        <v>93</v>
      </c>
      <c r="E269" s="23">
        <v>4</v>
      </c>
      <c r="F269" s="501">
        <v>0</v>
      </c>
      <c r="G269" s="236">
        <f t="shared" si="4"/>
        <v>0</v>
      </c>
    </row>
    <row r="270" spans="3:7" ht="12" customHeight="1" x14ac:dyDescent="0.2">
      <c r="C270" s="209" t="s">
        <v>446</v>
      </c>
      <c r="D270" s="222" t="s">
        <v>93</v>
      </c>
      <c r="E270" s="23">
        <v>4</v>
      </c>
      <c r="F270" s="501">
        <v>0</v>
      </c>
      <c r="G270" s="236">
        <f t="shared" si="4"/>
        <v>0</v>
      </c>
    </row>
    <row r="271" spans="3:7" ht="12" customHeight="1" x14ac:dyDescent="0.2">
      <c r="C271" s="208" t="s">
        <v>1</v>
      </c>
      <c r="D271" s="222"/>
      <c r="E271" s="61"/>
    </row>
    <row r="272" spans="3:7" ht="12" customHeight="1" x14ac:dyDescent="0.2">
      <c r="C272" s="209" t="s">
        <v>447</v>
      </c>
      <c r="D272" s="222" t="s">
        <v>93</v>
      </c>
      <c r="E272" s="23">
        <v>110</v>
      </c>
      <c r="F272" s="501">
        <v>0</v>
      </c>
      <c r="G272" s="236">
        <f t="shared" si="4"/>
        <v>0</v>
      </c>
    </row>
    <row r="273" spans="3:7" ht="12" customHeight="1" x14ac:dyDescent="0.2">
      <c r="C273" s="209" t="s">
        <v>448</v>
      </c>
      <c r="D273" s="222" t="s">
        <v>93</v>
      </c>
      <c r="E273" s="23">
        <v>41</v>
      </c>
      <c r="F273" s="501">
        <v>0</v>
      </c>
      <c r="G273" s="236">
        <f t="shared" si="4"/>
        <v>0</v>
      </c>
    </row>
    <row r="274" spans="3:7" ht="12" customHeight="1" x14ac:dyDescent="0.2">
      <c r="C274" s="208" t="s">
        <v>449</v>
      </c>
      <c r="D274" s="222"/>
      <c r="E274" s="61"/>
    </row>
    <row r="275" spans="3:7" ht="12" customHeight="1" x14ac:dyDescent="0.2">
      <c r="C275" s="209" t="s">
        <v>450</v>
      </c>
      <c r="D275" s="222" t="s">
        <v>93</v>
      </c>
      <c r="E275" s="23">
        <v>1</v>
      </c>
      <c r="F275" s="501">
        <v>0</v>
      </c>
      <c r="G275" s="236">
        <f t="shared" si="4"/>
        <v>0</v>
      </c>
    </row>
    <row r="276" spans="3:7" ht="12" customHeight="1" x14ac:dyDescent="0.2">
      <c r="C276" s="219" t="s">
        <v>451</v>
      </c>
      <c r="D276" s="44" t="s">
        <v>93</v>
      </c>
      <c r="E276" s="23">
        <v>3</v>
      </c>
      <c r="F276" s="501">
        <v>0</v>
      </c>
      <c r="G276" s="236">
        <f t="shared" si="4"/>
        <v>0</v>
      </c>
    </row>
    <row r="277" spans="3:7" ht="12" customHeight="1" x14ac:dyDescent="0.2">
      <c r="C277" s="27" t="s">
        <v>452</v>
      </c>
      <c r="D277" s="39" t="s">
        <v>93</v>
      </c>
      <c r="E277" s="23">
        <v>1</v>
      </c>
      <c r="F277" s="501">
        <v>0</v>
      </c>
      <c r="G277" s="236">
        <f t="shared" si="4"/>
        <v>0</v>
      </c>
    </row>
    <row r="278" spans="3:7" ht="12" customHeight="1" x14ac:dyDescent="0.2">
      <c r="C278" s="38" t="s">
        <v>453</v>
      </c>
      <c r="D278" s="39" t="s">
        <v>93</v>
      </c>
      <c r="E278" s="23">
        <v>0</v>
      </c>
      <c r="F278" s="501">
        <v>0</v>
      </c>
      <c r="G278" s="236">
        <f t="shared" si="4"/>
        <v>0</v>
      </c>
    </row>
    <row r="279" spans="3:7" ht="12" customHeight="1" x14ac:dyDescent="0.2">
      <c r="C279" s="27" t="s">
        <v>454</v>
      </c>
      <c r="D279" s="39" t="s">
        <v>93</v>
      </c>
      <c r="E279" s="23">
        <v>13</v>
      </c>
      <c r="F279" s="501">
        <v>0</v>
      </c>
      <c r="G279" s="236">
        <f t="shared" si="4"/>
        <v>0</v>
      </c>
    </row>
    <row r="280" spans="3:7" ht="12" customHeight="1" x14ac:dyDescent="0.2">
      <c r="C280" s="46" t="s">
        <v>455</v>
      </c>
      <c r="D280" s="39"/>
    </row>
    <row r="281" spans="3:7" ht="12" customHeight="1" x14ac:dyDescent="0.2">
      <c r="C281" s="27" t="s">
        <v>456</v>
      </c>
      <c r="D281" s="39" t="s">
        <v>93</v>
      </c>
      <c r="E281" s="23">
        <v>1</v>
      </c>
      <c r="F281" s="501">
        <v>0</v>
      </c>
      <c r="G281" s="236">
        <f t="shared" si="4"/>
        <v>0</v>
      </c>
    </row>
    <row r="282" spans="3:7" ht="12" customHeight="1" x14ac:dyDescent="0.2">
      <c r="C282" s="27" t="s">
        <v>457</v>
      </c>
      <c r="D282" s="39" t="s">
        <v>93</v>
      </c>
      <c r="E282" s="23">
        <v>5</v>
      </c>
      <c r="F282" s="501">
        <v>0</v>
      </c>
      <c r="G282" s="236">
        <f t="shared" si="4"/>
        <v>0</v>
      </c>
    </row>
    <row r="283" spans="3:7" ht="12" customHeight="1" x14ac:dyDescent="0.2">
      <c r="C283" s="46" t="s">
        <v>458</v>
      </c>
      <c r="D283" s="39"/>
      <c r="F283" s="501">
        <v>0</v>
      </c>
    </row>
    <row r="284" spans="3:7" ht="12" customHeight="1" x14ac:dyDescent="0.2">
      <c r="C284" s="38" t="s">
        <v>459</v>
      </c>
      <c r="D284" s="39" t="s">
        <v>460</v>
      </c>
      <c r="E284" s="23">
        <v>10</v>
      </c>
      <c r="F284" s="501">
        <v>0</v>
      </c>
      <c r="G284" s="236">
        <f t="shared" si="4"/>
        <v>0</v>
      </c>
    </row>
    <row r="285" spans="3:7" ht="12" customHeight="1" x14ac:dyDescent="0.2">
      <c r="C285" s="234" t="s">
        <v>461</v>
      </c>
      <c r="D285" s="39"/>
    </row>
    <row r="286" spans="3:7" ht="12" customHeight="1" x14ac:dyDescent="0.2">
      <c r="C286" s="38" t="s">
        <v>462</v>
      </c>
      <c r="D286" s="39" t="s">
        <v>93</v>
      </c>
      <c r="E286" s="23">
        <v>1</v>
      </c>
      <c r="F286" s="501">
        <v>0</v>
      </c>
      <c r="G286" s="236">
        <f t="shared" si="4"/>
        <v>0</v>
      </c>
    </row>
    <row r="287" spans="3:7" ht="12" customHeight="1" x14ac:dyDescent="0.2">
      <c r="C287" s="219" t="s">
        <v>463</v>
      </c>
      <c r="D287" s="44" t="s">
        <v>93</v>
      </c>
      <c r="E287" s="23">
        <v>1</v>
      </c>
      <c r="F287" s="501">
        <v>0</v>
      </c>
      <c r="G287" s="236">
        <f t="shared" si="4"/>
        <v>0</v>
      </c>
    </row>
    <row r="288" spans="3:7" ht="12" customHeight="1" x14ac:dyDescent="0.2">
      <c r="C288" s="45" t="s">
        <v>464</v>
      </c>
      <c r="D288" s="44" t="s">
        <v>93</v>
      </c>
      <c r="E288" s="23">
        <v>0</v>
      </c>
      <c r="F288" s="501">
        <v>0</v>
      </c>
      <c r="G288" s="236">
        <f t="shared" si="4"/>
        <v>0</v>
      </c>
    </row>
    <row r="289" spans="3:7" ht="12" customHeight="1" x14ac:dyDescent="0.2">
      <c r="C289" s="21" t="s">
        <v>465</v>
      </c>
      <c r="D289" s="32" t="s">
        <v>93</v>
      </c>
      <c r="E289" s="23">
        <v>0</v>
      </c>
      <c r="F289" s="501">
        <v>0</v>
      </c>
      <c r="G289" s="236">
        <f t="shared" si="4"/>
        <v>0</v>
      </c>
    </row>
    <row r="290" spans="3:7" ht="12" customHeight="1" x14ac:dyDescent="0.2">
      <c r="C290" s="21" t="s">
        <v>466</v>
      </c>
      <c r="D290" s="32" t="s">
        <v>93</v>
      </c>
      <c r="E290" s="23">
        <v>0</v>
      </c>
      <c r="F290" s="501">
        <v>0</v>
      </c>
      <c r="G290" s="236">
        <f t="shared" si="4"/>
        <v>0</v>
      </c>
    </row>
    <row r="291" spans="3:7" ht="12" customHeight="1" x14ac:dyDescent="0.2">
      <c r="C291" s="21" t="s">
        <v>467</v>
      </c>
      <c r="D291" s="32" t="s">
        <v>93</v>
      </c>
      <c r="E291" s="23">
        <v>0</v>
      </c>
      <c r="F291" s="501">
        <v>0</v>
      </c>
      <c r="G291" s="236">
        <f t="shared" si="4"/>
        <v>0</v>
      </c>
    </row>
    <row r="292" spans="3:7" ht="12" customHeight="1" x14ac:dyDescent="0.2">
      <c r="C292" s="21" t="s">
        <v>468</v>
      </c>
      <c r="D292" s="32" t="s">
        <v>93</v>
      </c>
      <c r="E292" s="23">
        <v>1</v>
      </c>
      <c r="F292" s="501">
        <v>0</v>
      </c>
      <c r="G292" s="236">
        <f t="shared" si="4"/>
        <v>0</v>
      </c>
    </row>
    <row r="293" spans="3:7" ht="12" customHeight="1" x14ac:dyDescent="0.2">
      <c r="C293" s="21" t="s">
        <v>469</v>
      </c>
      <c r="D293" s="32" t="s">
        <v>93</v>
      </c>
      <c r="E293" s="23">
        <v>1</v>
      </c>
      <c r="F293" s="501">
        <v>0</v>
      </c>
      <c r="G293" s="236">
        <f t="shared" si="4"/>
        <v>0</v>
      </c>
    </row>
    <row r="294" spans="3:7" ht="12" customHeight="1" x14ac:dyDescent="0.2">
      <c r="C294" s="21" t="s">
        <v>470</v>
      </c>
      <c r="D294" s="32" t="s">
        <v>93</v>
      </c>
      <c r="E294" s="23">
        <v>0</v>
      </c>
      <c r="F294" s="501">
        <v>0</v>
      </c>
      <c r="G294" s="236">
        <f t="shared" si="4"/>
        <v>0</v>
      </c>
    </row>
    <row r="295" spans="3:7" ht="12" customHeight="1" x14ac:dyDescent="0.2">
      <c r="C295" s="21" t="s">
        <v>471</v>
      </c>
      <c r="D295" s="32" t="s">
        <v>93</v>
      </c>
      <c r="E295" s="23">
        <v>0</v>
      </c>
      <c r="F295" s="501">
        <v>0</v>
      </c>
      <c r="G295" s="236">
        <f t="shared" si="4"/>
        <v>0</v>
      </c>
    </row>
    <row r="296" spans="3:7" ht="12" customHeight="1" x14ac:dyDescent="0.2">
      <c r="C296" s="219" t="s">
        <v>472</v>
      </c>
      <c r="D296" s="44" t="s">
        <v>93</v>
      </c>
      <c r="E296" s="23">
        <v>0</v>
      </c>
      <c r="F296" s="501">
        <v>0</v>
      </c>
      <c r="G296" s="236">
        <f t="shared" si="4"/>
        <v>0</v>
      </c>
    </row>
    <row r="297" spans="3:7" ht="12" customHeight="1" x14ac:dyDescent="0.2">
      <c r="C297" s="219" t="s">
        <v>473</v>
      </c>
      <c r="D297" s="44" t="s">
        <v>93</v>
      </c>
      <c r="E297" s="23">
        <v>0</v>
      </c>
      <c r="F297" s="501">
        <v>0</v>
      </c>
      <c r="G297" s="236">
        <f t="shared" si="4"/>
        <v>0</v>
      </c>
    </row>
    <row r="298" spans="3:7" ht="12" customHeight="1" x14ac:dyDescent="0.2">
      <c r="C298" s="43" t="s">
        <v>474</v>
      </c>
      <c r="D298" s="44" t="s">
        <v>119</v>
      </c>
      <c r="E298" s="23">
        <v>2175</v>
      </c>
      <c r="F298" s="501">
        <v>0</v>
      </c>
      <c r="G298" s="236">
        <f t="shared" si="4"/>
        <v>0</v>
      </c>
    </row>
    <row r="299" spans="3:7" ht="12" customHeight="1" x14ac:dyDescent="0.2">
      <c r="C299" s="43" t="s">
        <v>475</v>
      </c>
      <c r="D299" s="44" t="s">
        <v>119</v>
      </c>
      <c r="E299" s="23">
        <v>2070</v>
      </c>
      <c r="F299" s="501">
        <v>0</v>
      </c>
      <c r="G299" s="236">
        <f t="shared" si="4"/>
        <v>0</v>
      </c>
    </row>
    <row r="300" spans="3:7" ht="12" customHeight="1" x14ac:dyDescent="0.2">
      <c r="C300" s="43" t="s">
        <v>476</v>
      </c>
      <c r="D300" s="44" t="s">
        <v>119</v>
      </c>
      <c r="E300" s="23">
        <v>240</v>
      </c>
      <c r="F300" s="501">
        <v>0</v>
      </c>
      <c r="G300" s="236">
        <f t="shared" si="4"/>
        <v>0</v>
      </c>
    </row>
    <row r="301" spans="3:7" ht="12" customHeight="1" x14ac:dyDescent="0.2">
      <c r="C301" s="43" t="s">
        <v>477</v>
      </c>
      <c r="D301" s="44" t="s">
        <v>119</v>
      </c>
      <c r="E301" s="23">
        <v>90</v>
      </c>
      <c r="F301" s="501">
        <v>0</v>
      </c>
      <c r="G301" s="236">
        <f t="shared" si="4"/>
        <v>0</v>
      </c>
    </row>
    <row r="302" spans="3:7" ht="12" customHeight="1" x14ac:dyDescent="0.2">
      <c r="C302" s="43" t="s">
        <v>478</v>
      </c>
      <c r="D302" s="44" t="s">
        <v>119</v>
      </c>
      <c r="E302" s="23">
        <v>60</v>
      </c>
      <c r="F302" s="501">
        <v>0</v>
      </c>
      <c r="G302" s="236">
        <f t="shared" si="4"/>
        <v>0</v>
      </c>
    </row>
    <row r="303" spans="3:7" ht="12" customHeight="1" x14ac:dyDescent="0.2">
      <c r="C303" s="45" t="s">
        <v>415</v>
      </c>
      <c r="D303" s="44" t="s">
        <v>93</v>
      </c>
      <c r="E303" s="23">
        <v>108</v>
      </c>
      <c r="F303" s="501">
        <v>0</v>
      </c>
      <c r="G303" s="236">
        <f t="shared" si="4"/>
        <v>0</v>
      </c>
    </row>
    <row r="304" spans="3:7" ht="12" customHeight="1" x14ac:dyDescent="0.2">
      <c r="C304" s="21" t="s">
        <v>479</v>
      </c>
      <c r="D304" s="22" t="s">
        <v>93</v>
      </c>
      <c r="E304" s="23">
        <v>152</v>
      </c>
      <c r="F304" s="501">
        <v>0</v>
      </c>
      <c r="G304" s="236">
        <f t="shared" si="4"/>
        <v>0</v>
      </c>
    </row>
    <row r="305" spans="3:7" ht="12" customHeight="1" x14ac:dyDescent="0.2">
      <c r="C305" s="21" t="s">
        <v>480</v>
      </c>
      <c r="D305" s="22" t="s">
        <v>93</v>
      </c>
      <c r="E305" s="23">
        <v>46</v>
      </c>
      <c r="F305" s="501">
        <v>0</v>
      </c>
      <c r="G305" s="236">
        <f t="shared" si="4"/>
        <v>0</v>
      </c>
    </row>
    <row r="306" spans="3:7" ht="12" customHeight="1" x14ac:dyDescent="0.2">
      <c r="C306" s="21" t="s">
        <v>481</v>
      </c>
      <c r="D306" s="22" t="s">
        <v>93</v>
      </c>
      <c r="E306" s="23">
        <v>0</v>
      </c>
      <c r="F306" s="501">
        <v>0</v>
      </c>
      <c r="G306" s="236">
        <f t="shared" si="4"/>
        <v>0</v>
      </c>
    </row>
    <row r="307" spans="3:7" ht="12" customHeight="1" x14ac:dyDescent="0.2">
      <c r="C307" s="21" t="s">
        <v>482</v>
      </c>
      <c r="D307" s="44" t="s">
        <v>93</v>
      </c>
      <c r="E307" s="23">
        <v>33</v>
      </c>
      <c r="F307" s="501">
        <v>0</v>
      </c>
      <c r="G307" s="236">
        <f t="shared" ref="G307:G308" si="5">F307*E307</f>
        <v>0</v>
      </c>
    </row>
    <row r="308" spans="3:7" ht="12" customHeight="1" x14ac:dyDescent="0.2">
      <c r="C308" s="21" t="s">
        <v>483</v>
      </c>
      <c r="D308" s="44" t="s">
        <v>87</v>
      </c>
      <c r="E308" s="23">
        <v>1</v>
      </c>
      <c r="F308" s="501">
        <v>0</v>
      </c>
      <c r="G308" s="236">
        <f t="shared" si="5"/>
        <v>0</v>
      </c>
    </row>
    <row r="309" spans="3:7" ht="12" customHeight="1" x14ac:dyDescent="0.2">
      <c r="C309" s="233" t="s">
        <v>484</v>
      </c>
      <c r="D309" s="44"/>
    </row>
    <row r="310" spans="3:7" ht="12" customHeight="1" x14ac:dyDescent="0.2">
      <c r="C310" s="219" t="s">
        <v>485</v>
      </c>
      <c r="D310" s="44" t="s">
        <v>93</v>
      </c>
      <c r="E310" s="23">
        <v>1</v>
      </c>
      <c r="F310" s="501">
        <v>0</v>
      </c>
      <c r="G310" s="236">
        <f t="shared" si="4"/>
        <v>0</v>
      </c>
    </row>
    <row r="311" spans="3:7" ht="12" customHeight="1" x14ac:dyDescent="0.2">
      <c r="C311" s="45" t="s">
        <v>486</v>
      </c>
      <c r="D311" s="44" t="s">
        <v>93</v>
      </c>
      <c r="E311" s="23">
        <v>15</v>
      </c>
      <c r="F311" s="501">
        <v>0</v>
      </c>
      <c r="G311" s="236">
        <f t="shared" si="4"/>
        <v>0</v>
      </c>
    </row>
    <row r="312" spans="3:7" ht="12" customHeight="1" x14ac:dyDescent="0.2">
      <c r="C312" s="45" t="s">
        <v>487</v>
      </c>
      <c r="D312" s="44" t="s">
        <v>93</v>
      </c>
      <c r="E312" s="23">
        <v>42</v>
      </c>
      <c r="F312" s="501">
        <v>0</v>
      </c>
      <c r="G312" s="236">
        <f t="shared" si="4"/>
        <v>0</v>
      </c>
    </row>
    <row r="313" spans="3:7" ht="12" customHeight="1" x14ac:dyDescent="0.2">
      <c r="C313" s="226" t="s">
        <v>488</v>
      </c>
      <c r="D313" s="44"/>
    </row>
    <row r="314" spans="3:7" ht="12" customHeight="1" x14ac:dyDescent="0.2">
      <c r="C314" s="209" t="s">
        <v>489</v>
      </c>
      <c r="D314" s="222" t="s">
        <v>87</v>
      </c>
      <c r="E314" s="23">
        <v>1</v>
      </c>
      <c r="F314" s="501">
        <v>0</v>
      </c>
      <c r="G314" s="236">
        <f t="shared" ref="G314" si="6">F314*E314</f>
        <v>0</v>
      </c>
    </row>
    <row r="315" spans="3:7" ht="12" customHeight="1" x14ac:dyDescent="0.2">
      <c r="C315" s="226" t="s">
        <v>490</v>
      </c>
      <c r="D315" s="44"/>
      <c r="G315" s="236">
        <f t="shared" si="4"/>
        <v>0</v>
      </c>
    </row>
    <row r="316" spans="3:7" ht="12" customHeight="1" x14ac:dyDescent="0.2">
      <c r="C316" s="45" t="s">
        <v>491</v>
      </c>
      <c r="D316" s="44" t="s">
        <v>93</v>
      </c>
      <c r="E316" s="23">
        <v>0</v>
      </c>
      <c r="F316" s="501">
        <v>0</v>
      </c>
      <c r="G316" s="236">
        <f t="shared" si="4"/>
        <v>0</v>
      </c>
    </row>
    <row r="317" spans="3:7" ht="12" customHeight="1" x14ac:dyDescent="0.2">
      <c r="C317" s="45" t="s">
        <v>492</v>
      </c>
      <c r="D317" s="44" t="s">
        <v>460</v>
      </c>
      <c r="E317" s="23">
        <v>100</v>
      </c>
      <c r="F317" s="501">
        <v>0</v>
      </c>
      <c r="G317" s="236">
        <f t="shared" si="4"/>
        <v>0</v>
      </c>
    </row>
    <row r="318" spans="3:7" ht="12" customHeight="1" x14ac:dyDescent="0.2">
      <c r="C318" s="226" t="s">
        <v>493</v>
      </c>
      <c r="D318" s="44"/>
    </row>
    <row r="319" spans="3:7" ht="12" customHeight="1" x14ac:dyDescent="0.2">
      <c r="C319" s="215" t="s">
        <v>494</v>
      </c>
      <c r="D319" s="44" t="s">
        <v>93</v>
      </c>
      <c r="E319" s="23">
        <v>1</v>
      </c>
      <c r="F319" s="501">
        <v>0</v>
      </c>
      <c r="G319" s="236">
        <f t="shared" si="4"/>
        <v>0</v>
      </c>
    </row>
    <row r="320" spans="3:7" ht="12" customHeight="1" x14ac:dyDescent="0.2">
      <c r="C320" s="228"/>
      <c r="D320" s="44"/>
      <c r="F320" s="237"/>
    </row>
    <row r="321" spans="3:7" ht="12" customHeight="1" x14ac:dyDescent="0.2">
      <c r="C321" s="242" t="s">
        <v>495</v>
      </c>
      <c r="D321" s="243"/>
      <c r="E321" s="244"/>
      <c r="F321" s="245"/>
      <c r="G321" s="246">
        <f>SUM(G196:G320)</f>
        <v>0</v>
      </c>
    </row>
    <row r="322" spans="3:7" ht="12" customHeight="1" x14ac:dyDescent="0.2">
      <c r="C322" s="215"/>
      <c r="D322" s="44"/>
      <c r="F322" s="237"/>
    </row>
    <row r="323" spans="3:7" ht="12" customHeight="1" x14ac:dyDescent="0.25">
      <c r="C323" s="63" t="s">
        <v>496</v>
      </c>
      <c r="D323" s="251"/>
      <c r="E323" s="252"/>
      <c r="F323" s="253"/>
      <c r="G323" s="660">
        <f>G321+G192</f>
        <v>0</v>
      </c>
    </row>
    <row r="324" spans="3:7" ht="12" customHeight="1" x14ac:dyDescent="0.2">
      <c r="C324" s="215"/>
      <c r="D324" s="44"/>
      <c r="F324" s="237"/>
    </row>
    <row r="325" spans="3:7" ht="12" customHeight="1" x14ac:dyDescent="0.2">
      <c r="C325" s="215"/>
      <c r="D325" s="44"/>
      <c r="F325" s="237"/>
    </row>
    <row r="326" spans="3:7" ht="12" customHeight="1" x14ac:dyDescent="0.2">
      <c r="C326" s="215"/>
      <c r="D326" s="44"/>
      <c r="F326" s="237"/>
    </row>
    <row r="327" spans="3:7" ht="12" customHeight="1" x14ac:dyDescent="0.2">
      <c r="C327" s="215"/>
      <c r="D327" s="44"/>
      <c r="F327" s="237"/>
    </row>
    <row r="328" spans="3:7" ht="12" customHeight="1" x14ac:dyDescent="0.2">
      <c r="C328" s="215"/>
      <c r="D328" s="44"/>
      <c r="F328" s="237"/>
    </row>
    <row r="329" spans="3:7" ht="12" customHeight="1" x14ac:dyDescent="0.2">
      <c r="C329" s="45"/>
      <c r="F329" s="237"/>
    </row>
    <row r="330" spans="3:7" ht="12" customHeight="1" x14ac:dyDescent="0.2">
      <c r="C330" s="216"/>
      <c r="F330" s="237"/>
    </row>
    <row r="331" spans="3:7" ht="12" customHeight="1" x14ac:dyDescent="0.2">
      <c r="C331" s="216"/>
      <c r="F331" s="237"/>
    </row>
    <row r="332" spans="3:7" ht="12" customHeight="1" x14ac:dyDescent="0.2">
      <c r="C332" s="216"/>
      <c r="F332" s="237"/>
    </row>
    <row r="333" spans="3:7" ht="12" customHeight="1" x14ac:dyDescent="0.2">
      <c r="C333" s="216"/>
      <c r="F333" s="237"/>
    </row>
    <row r="334" spans="3:7" ht="12" customHeight="1" x14ac:dyDescent="0.2">
      <c r="C334" s="216"/>
      <c r="F334" s="237"/>
    </row>
    <row r="335" spans="3:7" ht="12" customHeight="1" x14ac:dyDescent="0.2">
      <c r="C335" s="216"/>
      <c r="F335" s="237"/>
    </row>
    <row r="336" spans="3:7" ht="12" customHeight="1" x14ac:dyDescent="0.2">
      <c r="C336" s="216"/>
      <c r="F336" s="237"/>
    </row>
    <row r="337" spans="3:6" ht="12" customHeight="1" x14ac:dyDescent="0.2">
      <c r="C337" s="45"/>
      <c r="D337" s="44"/>
      <c r="F337" s="237"/>
    </row>
    <row r="338" spans="3:6" ht="12" customHeight="1" x14ac:dyDescent="0.2">
      <c r="C338" s="45"/>
      <c r="D338" s="44"/>
      <c r="F338" s="237"/>
    </row>
    <row r="339" spans="3:6" ht="12" customHeight="1" x14ac:dyDescent="0.2">
      <c r="C339" s="45"/>
      <c r="D339" s="44"/>
      <c r="F339" s="237"/>
    </row>
    <row r="340" spans="3:6" ht="12" customHeight="1" x14ac:dyDescent="0.2">
      <c r="C340" s="45"/>
      <c r="D340" s="44"/>
      <c r="F340" s="237"/>
    </row>
    <row r="341" spans="3:6" ht="12" customHeight="1" x14ac:dyDescent="0.2">
      <c r="C341" s="215"/>
      <c r="D341" s="44"/>
      <c r="F341" s="237"/>
    </row>
    <row r="342" spans="3:6" ht="12" customHeight="1" x14ac:dyDescent="0.2">
      <c r="C342" s="215"/>
      <c r="D342" s="44"/>
      <c r="F342" s="237"/>
    </row>
    <row r="343" spans="3:6" ht="12" customHeight="1" x14ac:dyDescent="0.2">
      <c r="C343" s="215"/>
      <c r="D343" s="44"/>
      <c r="F343" s="237"/>
    </row>
    <row r="344" spans="3:6" ht="12" customHeight="1" x14ac:dyDescent="0.2">
      <c r="C344" s="215"/>
      <c r="D344" s="44"/>
      <c r="F344" s="237"/>
    </row>
    <row r="345" spans="3:6" ht="12" customHeight="1" x14ac:dyDescent="0.2">
      <c r="C345" s="215"/>
      <c r="D345" s="44"/>
      <c r="F345" s="237"/>
    </row>
    <row r="346" spans="3:6" ht="12" customHeight="1" x14ac:dyDescent="0.2">
      <c r="C346" s="215"/>
      <c r="D346" s="44"/>
      <c r="F346" s="237"/>
    </row>
    <row r="347" spans="3:6" ht="12" customHeight="1" x14ac:dyDescent="0.2">
      <c r="C347" s="215"/>
      <c r="D347" s="44"/>
      <c r="F347" s="237"/>
    </row>
    <row r="348" spans="3:6" ht="12" customHeight="1" x14ac:dyDescent="0.2">
      <c r="C348" s="215"/>
      <c r="D348" s="44"/>
      <c r="F348" s="237"/>
    </row>
    <row r="349" spans="3:6" ht="12" customHeight="1" x14ac:dyDescent="0.2">
      <c r="C349" s="215"/>
      <c r="D349" s="44"/>
      <c r="F349" s="237"/>
    </row>
    <row r="350" spans="3:6" ht="12" customHeight="1" x14ac:dyDescent="0.2">
      <c r="C350" s="215"/>
      <c r="D350" s="44"/>
      <c r="F350" s="237"/>
    </row>
    <row r="351" spans="3:6" ht="12" customHeight="1" x14ac:dyDescent="0.2">
      <c r="C351" s="215"/>
      <c r="D351" s="44"/>
      <c r="F351" s="237"/>
    </row>
    <row r="352" spans="3:6" ht="12" customHeight="1" x14ac:dyDescent="0.2">
      <c r="C352" s="215"/>
      <c r="D352" s="44"/>
      <c r="F352" s="237"/>
    </row>
    <row r="353" spans="3:6" ht="12" customHeight="1" x14ac:dyDescent="0.2">
      <c r="C353" s="215"/>
      <c r="D353" s="44"/>
      <c r="F353" s="237"/>
    </row>
    <row r="354" spans="3:6" ht="12" customHeight="1" x14ac:dyDescent="0.2">
      <c r="C354" s="215"/>
      <c r="D354" s="44"/>
      <c r="F354" s="237"/>
    </row>
    <row r="355" spans="3:6" ht="12" customHeight="1" x14ac:dyDescent="0.2">
      <c r="C355" s="215"/>
      <c r="D355" s="44"/>
      <c r="F355" s="237"/>
    </row>
    <row r="356" spans="3:6" ht="12" customHeight="1" x14ac:dyDescent="0.2">
      <c r="C356" s="215"/>
      <c r="D356" s="44"/>
      <c r="F356" s="237"/>
    </row>
    <row r="357" spans="3:6" ht="12" customHeight="1" x14ac:dyDescent="0.2">
      <c r="C357" s="215"/>
      <c r="D357" s="44"/>
      <c r="F357" s="237"/>
    </row>
    <row r="358" spans="3:6" ht="12" customHeight="1" x14ac:dyDescent="0.2">
      <c r="C358" s="45"/>
      <c r="F358" s="237"/>
    </row>
    <row r="359" spans="3:6" ht="12" customHeight="1" x14ac:dyDescent="0.2">
      <c r="C359" s="216"/>
      <c r="F359" s="237"/>
    </row>
    <row r="360" spans="3:6" ht="12" customHeight="1" x14ac:dyDescent="0.2">
      <c r="C360" s="216"/>
      <c r="F360" s="237"/>
    </row>
    <row r="361" spans="3:6" ht="12" customHeight="1" x14ac:dyDescent="0.2">
      <c r="C361" s="216"/>
      <c r="F361" s="237"/>
    </row>
    <row r="362" spans="3:6" ht="12" customHeight="1" x14ac:dyDescent="0.2">
      <c r="C362" s="216"/>
      <c r="F362" s="237"/>
    </row>
    <row r="363" spans="3:6" ht="12" customHeight="1" x14ac:dyDescent="0.2">
      <c r="C363" s="216"/>
      <c r="F363" s="237"/>
    </row>
    <row r="364" spans="3:6" ht="12" customHeight="1" x14ac:dyDescent="0.2">
      <c r="C364" s="216"/>
      <c r="F364" s="237"/>
    </row>
    <row r="365" spans="3:6" ht="12" customHeight="1" x14ac:dyDescent="0.2">
      <c r="C365" s="216"/>
      <c r="F365" s="237"/>
    </row>
    <row r="366" spans="3:6" ht="12" customHeight="1" x14ac:dyDescent="0.2">
      <c r="C366" s="219"/>
      <c r="D366" s="44"/>
      <c r="F366" s="237"/>
    </row>
    <row r="367" spans="3:6" ht="12" customHeight="1" x14ac:dyDescent="0.2">
      <c r="C367" s="45"/>
      <c r="D367" s="44"/>
      <c r="F367" s="237"/>
    </row>
    <row r="368" spans="3:6" ht="12" customHeight="1" x14ac:dyDescent="0.2">
      <c r="C368" s="45"/>
      <c r="D368" s="44"/>
      <c r="F368" s="237"/>
    </row>
    <row r="369" spans="3:6" ht="12" customHeight="1" x14ac:dyDescent="0.2">
      <c r="C369" s="45"/>
      <c r="D369" s="44"/>
      <c r="F369" s="237"/>
    </row>
    <row r="370" spans="3:6" ht="12" customHeight="1" x14ac:dyDescent="0.2">
      <c r="C370" s="215"/>
      <c r="D370" s="44"/>
      <c r="F370" s="237"/>
    </row>
    <row r="371" spans="3:6" ht="12" customHeight="1" x14ac:dyDescent="0.2">
      <c r="C371" s="215"/>
      <c r="D371" s="44"/>
      <c r="F371" s="237"/>
    </row>
    <row r="372" spans="3:6" ht="12" customHeight="1" x14ac:dyDescent="0.2">
      <c r="C372" s="215"/>
      <c r="D372" s="44"/>
      <c r="F372" s="237"/>
    </row>
    <row r="373" spans="3:6" ht="12" customHeight="1" x14ac:dyDescent="0.2">
      <c r="C373" s="215"/>
      <c r="D373" s="44"/>
      <c r="F373" s="237"/>
    </row>
    <row r="374" spans="3:6" ht="12" customHeight="1" x14ac:dyDescent="0.2">
      <c r="C374" s="215"/>
      <c r="D374" s="44"/>
      <c r="F374" s="237"/>
    </row>
    <row r="375" spans="3:6" ht="12" customHeight="1" x14ac:dyDescent="0.2">
      <c r="C375" s="215"/>
      <c r="D375" s="44"/>
      <c r="F375" s="237"/>
    </row>
    <row r="376" spans="3:6" ht="12" customHeight="1" x14ac:dyDescent="0.2">
      <c r="C376" s="215"/>
      <c r="D376" s="44"/>
      <c r="F376" s="237"/>
    </row>
    <row r="377" spans="3:6" ht="12" customHeight="1" x14ac:dyDescent="0.2">
      <c r="C377" s="215"/>
      <c r="D377" s="44"/>
      <c r="F377" s="237"/>
    </row>
    <row r="378" spans="3:6" ht="12" customHeight="1" x14ac:dyDescent="0.2">
      <c r="C378" s="215"/>
      <c r="D378" s="44"/>
      <c r="F378" s="237"/>
    </row>
    <row r="379" spans="3:6" ht="12" customHeight="1" x14ac:dyDescent="0.2">
      <c r="C379" s="215"/>
      <c r="D379" s="44"/>
      <c r="F379" s="237"/>
    </row>
    <row r="380" spans="3:6" ht="12" customHeight="1" x14ac:dyDescent="0.2">
      <c r="C380" s="215"/>
      <c r="D380" s="44"/>
      <c r="F380" s="237"/>
    </row>
    <row r="381" spans="3:6" ht="12" customHeight="1" x14ac:dyDescent="0.2">
      <c r="C381" s="215"/>
      <c r="D381" s="44"/>
      <c r="F381" s="237"/>
    </row>
    <row r="382" spans="3:6" ht="12" customHeight="1" x14ac:dyDescent="0.2">
      <c r="C382" s="215"/>
      <c r="D382" s="44"/>
      <c r="F382" s="237"/>
    </row>
    <row r="383" spans="3:6" ht="12" customHeight="1" x14ac:dyDescent="0.2">
      <c r="C383" s="215"/>
      <c r="D383" s="44"/>
      <c r="F383" s="237"/>
    </row>
    <row r="384" spans="3:6" ht="12" customHeight="1" x14ac:dyDescent="0.2">
      <c r="C384" s="215"/>
      <c r="D384" s="44"/>
      <c r="F384" s="237"/>
    </row>
    <row r="385" spans="3:6" ht="12" customHeight="1" x14ac:dyDescent="0.2">
      <c r="C385" s="215"/>
      <c r="D385" s="44"/>
      <c r="F385" s="237"/>
    </row>
    <row r="386" spans="3:6" ht="12" customHeight="1" x14ac:dyDescent="0.2">
      <c r="C386" s="215"/>
      <c r="D386" s="44"/>
      <c r="F386" s="237"/>
    </row>
    <row r="387" spans="3:6" ht="12" customHeight="1" x14ac:dyDescent="0.2">
      <c r="C387" s="45"/>
      <c r="D387" s="44"/>
      <c r="F387" s="237"/>
    </row>
    <row r="388" spans="3:6" ht="12" customHeight="1" x14ac:dyDescent="0.2">
      <c r="C388" s="216"/>
      <c r="D388" s="44"/>
      <c r="F388" s="237"/>
    </row>
    <row r="389" spans="3:6" ht="12" customHeight="1" x14ac:dyDescent="0.2">
      <c r="C389" s="216"/>
      <c r="D389" s="44"/>
      <c r="F389" s="237"/>
    </row>
    <row r="390" spans="3:6" ht="12" customHeight="1" x14ac:dyDescent="0.2">
      <c r="C390" s="216"/>
      <c r="D390" s="44"/>
      <c r="F390" s="237"/>
    </row>
    <row r="391" spans="3:6" ht="12" customHeight="1" x14ac:dyDescent="0.2">
      <c r="C391" s="216"/>
      <c r="D391" s="44"/>
      <c r="F391" s="237"/>
    </row>
    <row r="392" spans="3:6" ht="12" customHeight="1" x14ac:dyDescent="0.2">
      <c r="C392" s="216"/>
      <c r="D392" s="44"/>
      <c r="F392" s="237"/>
    </row>
    <row r="393" spans="3:6" ht="12" customHeight="1" x14ac:dyDescent="0.2">
      <c r="C393" s="216"/>
      <c r="D393" s="44"/>
      <c r="F393" s="237"/>
    </row>
    <row r="394" spans="3:6" ht="12" customHeight="1" x14ac:dyDescent="0.2">
      <c r="C394" s="216"/>
      <c r="D394" s="44"/>
      <c r="F394" s="237"/>
    </row>
    <row r="395" spans="3:6" ht="12" customHeight="1" x14ac:dyDescent="0.2">
      <c r="C395" s="219"/>
      <c r="D395" s="44"/>
      <c r="F395" s="237"/>
    </row>
    <row r="396" spans="3:6" ht="12" customHeight="1" x14ac:dyDescent="0.2">
      <c r="C396" s="215"/>
      <c r="D396" s="44"/>
      <c r="E396" s="61"/>
      <c r="F396" s="237"/>
    </row>
    <row r="397" spans="3:6" ht="12" customHeight="1" x14ac:dyDescent="0.2">
      <c r="C397" s="215"/>
      <c r="D397" s="44"/>
      <c r="E397" s="61"/>
      <c r="F397" s="237"/>
    </row>
    <row r="398" spans="3:6" ht="12" customHeight="1" x14ac:dyDescent="0.2">
      <c r="C398" s="215"/>
      <c r="D398" s="44"/>
      <c r="E398" s="61"/>
      <c r="F398" s="237"/>
    </row>
    <row r="399" spans="3:6" ht="12" customHeight="1" x14ac:dyDescent="0.2">
      <c r="C399" s="215"/>
      <c r="D399" s="44"/>
      <c r="E399" s="61"/>
      <c r="F399" s="237"/>
    </row>
    <row r="400" spans="3:6" ht="12" customHeight="1" x14ac:dyDescent="0.2">
      <c r="C400" s="215"/>
      <c r="D400" s="44"/>
      <c r="E400" s="61"/>
      <c r="F400" s="237"/>
    </row>
    <row r="401" spans="3:6" ht="12" customHeight="1" x14ac:dyDescent="0.2">
      <c r="C401" s="215"/>
      <c r="D401" s="44"/>
      <c r="E401" s="61"/>
      <c r="F401" s="237"/>
    </row>
    <row r="402" spans="3:6" ht="12" customHeight="1" x14ac:dyDescent="0.2">
      <c r="C402" s="219"/>
      <c r="D402" s="44"/>
      <c r="E402" s="61"/>
      <c r="F402" s="237"/>
    </row>
    <row r="403" spans="3:6" ht="12" customHeight="1" x14ac:dyDescent="0.2">
      <c r="C403" s="219"/>
      <c r="D403" s="44"/>
      <c r="E403" s="61"/>
      <c r="F403" s="237"/>
    </row>
    <row r="404" spans="3:6" ht="12" customHeight="1" x14ac:dyDescent="0.2">
      <c r="C404" s="219"/>
      <c r="D404" s="44"/>
      <c r="E404" s="61"/>
      <c r="F404" s="237"/>
    </row>
    <row r="405" spans="3:6" ht="12" customHeight="1" x14ac:dyDescent="0.2">
      <c r="C405" s="219"/>
      <c r="D405" s="44"/>
      <c r="E405" s="61"/>
      <c r="F405" s="237"/>
    </row>
    <row r="406" spans="3:6" ht="12" customHeight="1" x14ac:dyDescent="0.2">
      <c r="C406" s="219"/>
      <c r="D406" s="44"/>
      <c r="E406" s="61"/>
      <c r="F406" s="237"/>
    </row>
    <row r="407" spans="3:6" ht="12" customHeight="1" x14ac:dyDescent="0.2">
      <c r="C407" s="219"/>
      <c r="D407" s="44"/>
      <c r="E407" s="61"/>
      <c r="F407" s="237"/>
    </row>
    <row r="408" spans="3:6" ht="12" customHeight="1" x14ac:dyDescent="0.2">
      <c r="C408" s="219"/>
      <c r="D408" s="44"/>
      <c r="E408" s="61"/>
      <c r="F408" s="237"/>
    </row>
    <row r="409" spans="3:6" ht="12" customHeight="1" x14ac:dyDescent="0.2">
      <c r="C409" s="219"/>
      <c r="D409" s="44"/>
      <c r="E409" s="61"/>
      <c r="F409" s="237"/>
    </row>
    <row r="410" spans="3:6" ht="12" customHeight="1" x14ac:dyDescent="0.2">
      <c r="C410" s="219"/>
      <c r="D410" s="44"/>
      <c r="E410" s="61"/>
      <c r="F410" s="237"/>
    </row>
    <row r="411" spans="3:6" ht="12" customHeight="1" x14ac:dyDescent="0.2">
      <c r="C411" s="219"/>
      <c r="D411" s="44"/>
      <c r="E411" s="61"/>
      <c r="F411" s="237"/>
    </row>
    <row r="412" spans="3:6" ht="12" customHeight="1" x14ac:dyDescent="0.2">
      <c r="C412" s="219"/>
      <c r="D412" s="44"/>
      <c r="E412" s="61"/>
      <c r="F412" s="237"/>
    </row>
    <row r="413" spans="3:6" ht="12" customHeight="1" x14ac:dyDescent="0.2">
      <c r="C413" s="215"/>
      <c r="D413" s="44"/>
      <c r="E413" s="61"/>
      <c r="F413" s="237"/>
    </row>
    <row r="414" spans="3:6" ht="12" customHeight="1" x14ac:dyDescent="0.2">
      <c r="C414" s="215"/>
      <c r="D414" s="44"/>
      <c r="E414" s="61"/>
      <c r="F414" s="237"/>
    </row>
    <row r="415" spans="3:6" ht="12" customHeight="1" x14ac:dyDescent="0.2">
      <c r="C415" s="219"/>
      <c r="D415" s="44"/>
      <c r="E415" s="61"/>
      <c r="F415" s="237"/>
    </row>
    <row r="416" spans="3:6" ht="12" customHeight="1" x14ac:dyDescent="0.2">
      <c r="C416" s="219"/>
      <c r="D416" s="44"/>
      <c r="E416" s="61"/>
      <c r="F416" s="237"/>
    </row>
    <row r="417" spans="3:6" ht="12" customHeight="1" x14ac:dyDescent="0.2">
      <c r="C417" s="219"/>
      <c r="D417" s="44"/>
      <c r="E417" s="61"/>
      <c r="F417" s="237"/>
    </row>
    <row r="418" spans="3:6" ht="12" customHeight="1" x14ac:dyDescent="0.2">
      <c r="C418" s="41"/>
      <c r="D418" s="44"/>
      <c r="E418" s="61"/>
      <c r="F418" s="237"/>
    </row>
    <row r="419" spans="3:6" ht="12" customHeight="1" x14ac:dyDescent="0.2">
      <c r="C419" s="41"/>
      <c r="D419" s="44"/>
      <c r="E419" s="61"/>
      <c r="F419" s="237"/>
    </row>
    <row r="420" spans="3:6" ht="12" customHeight="1" x14ac:dyDescent="0.2">
      <c r="C420" s="41"/>
      <c r="D420" s="44"/>
      <c r="E420" s="61"/>
      <c r="F420" s="237"/>
    </row>
    <row r="421" spans="3:6" ht="12" customHeight="1" x14ac:dyDescent="0.2">
      <c r="C421" s="41"/>
      <c r="D421" s="44"/>
      <c r="E421" s="61"/>
      <c r="F421" s="237"/>
    </row>
    <row r="422" spans="3:6" ht="12" customHeight="1" x14ac:dyDescent="0.2">
      <c r="C422" s="41"/>
      <c r="D422" s="44"/>
      <c r="E422" s="61"/>
      <c r="F422" s="237"/>
    </row>
    <row r="423" spans="3:6" ht="12" customHeight="1" x14ac:dyDescent="0.2">
      <c r="C423" s="27"/>
      <c r="D423" s="44"/>
      <c r="E423" s="61"/>
      <c r="F423" s="237"/>
    </row>
    <row r="424" spans="3:6" ht="12" customHeight="1" x14ac:dyDescent="0.2">
      <c r="C424" s="27"/>
      <c r="D424" s="44"/>
      <c r="E424" s="61"/>
      <c r="F424" s="237"/>
    </row>
    <row r="425" spans="3:6" ht="12" customHeight="1" x14ac:dyDescent="0.2">
      <c r="D425" s="44"/>
      <c r="E425" s="61"/>
      <c r="F425" s="237"/>
    </row>
    <row r="426" spans="3:6" ht="12" customHeight="1" x14ac:dyDescent="0.2">
      <c r="D426" s="44"/>
      <c r="E426" s="61"/>
      <c r="F426" s="237"/>
    </row>
    <row r="427" spans="3:6" ht="12" customHeight="1" x14ac:dyDescent="0.2">
      <c r="D427" s="44"/>
      <c r="E427" s="61"/>
      <c r="F427" s="237"/>
    </row>
    <row r="428" spans="3:6" ht="12" customHeight="1" x14ac:dyDescent="0.2">
      <c r="D428" s="44"/>
      <c r="E428" s="61"/>
      <c r="F428" s="237"/>
    </row>
    <row r="429" spans="3:6" ht="12" customHeight="1" x14ac:dyDescent="0.2">
      <c r="D429" s="44"/>
      <c r="E429" s="61"/>
      <c r="F429" s="237"/>
    </row>
    <row r="430" spans="3:6" ht="12" customHeight="1" x14ac:dyDescent="0.2">
      <c r="D430" s="44"/>
      <c r="E430" s="61"/>
      <c r="F430" s="237"/>
    </row>
    <row r="431" spans="3:6" ht="12" customHeight="1" x14ac:dyDescent="0.2">
      <c r="C431" s="45"/>
      <c r="D431" s="44"/>
      <c r="F431" s="237"/>
    </row>
    <row r="432" spans="3:6" ht="12" customHeight="1" x14ac:dyDescent="0.2">
      <c r="C432" s="219"/>
      <c r="D432" s="44"/>
      <c r="E432" s="61"/>
      <c r="F432" s="237"/>
    </row>
    <row r="433" spans="3:6" ht="12" customHeight="1" x14ac:dyDescent="0.2">
      <c r="C433" s="219"/>
      <c r="D433" s="44"/>
      <c r="E433" s="61"/>
      <c r="F433" s="237"/>
    </row>
    <row r="434" spans="3:6" ht="12" customHeight="1" x14ac:dyDescent="0.2">
      <c r="C434" s="45"/>
      <c r="D434" s="44"/>
      <c r="F434" s="237"/>
    </row>
    <row r="435" spans="3:6" ht="12" customHeight="1" x14ac:dyDescent="0.2">
      <c r="C435" s="45"/>
      <c r="D435" s="44"/>
      <c r="F435" s="237"/>
    </row>
    <row r="436" spans="3:6" ht="12" customHeight="1" x14ac:dyDescent="0.2">
      <c r="C436" s="45"/>
      <c r="D436" s="44"/>
      <c r="F436" s="237"/>
    </row>
    <row r="437" spans="3:6" ht="12" customHeight="1" x14ac:dyDescent="0.2">
      <c r="C437" s="45"/>
      <c r="D437" s="44"/>
      <c r="F437" s="237"/>
    </row>
    <row r="438" spans="3:6" ht="12" customHeight="1" x14ac:dyDescent="0.2">
      <c r="C438" s="45"/>
      <c r="D438" s="44"/>
      <c r="F438" s="237"/>
    </row>
    <row r="439" spans="3:6" ht="12" customHeight="1" x14ac:dyDescent="0.2">
      <c r="C439" s="45"/>
      <c r="D439" s="44"/>
      <c r="F439" s="237"/>
    </row>
    <row r="440" spans="3:6" ht="12" customHeight="1" x14ac:dyDescent="0.2">
      <c r="C440" s="45"/>
      <c r="D440" s="44"/>
      <c r="F440" s="237"/>
    </row>
    <row r="441" spans="3:6" ht="12" customHeight="1" x14ac:dyDescent="0.2">
      <c r="C441" s="219"/>
      <c r="D441" s="44"/>
      <c r="F441" s="237"/>
    </row>
    <row r="442" spans="3:6" ht="12" customHeight="1" x14ac:dyDescent="0.2">
      <c r="E442" s="61"/>
      <c r="F442" s="237"/>
    </row>
    <row r="443" spans="3:6" ht="12" customHeight="1" x14ac:dyDescent="0.2">
      <c r="E443" s="61"/>
      <c r="F443" s="237"/>
    </row>
    <row r="444" spans="3:6" ht="12" customHeight="1" x14ac:dyDescent="0.2">
      <c r="C444" s="38"/>
      <c r="D444" s="39"/>
      <c r="E444" s="33"/>
      <c r="F444" s="237"/>
    </row>
    <row r="445" spans="3:6" ht="12" customHeight="1" x14ac:dyDescent="0.2">
      <c r="C445" s="27"/>
      <c r="D445" s="39"/>
      <c r="E445" s="33"/>
      <c r="F445" s="237"/>
    </row>
    <row r="446" spans="3:6" ht="12" customHeight="1" x14ac:dyDescent="0.2">
      <c r="C446" s="38"/>
      <c r="D446" s="39"/>
      <c r="E446" s="33"/>
      <c r="F446" s="237"/>
    </row>
    <row r="447" spans="3:6" ht="12" customHeight="1" x14ac:dyDescent="0.2">
      <c r="C447" s="27"/>
      <c r="D447" s="39"/>
      <c r="E447" s="33"/>
      <c r="F447" s="237"/>
    </row>
    <row r="448" spans="3:6" ht="12" customHeight="1" x14ac:dyDescent="0.2">
      <c r="C448" s="45"/>
      <c r="D448" s="44"/>
    </row>
    <row r="449" spans="3:6" ht="12" customHeight="1" x14ac:dyDescent="0.2">
      <c r="C449" s="45"/>
      <c r="D449" s="44"/>
    </row>
    <row r="450" spans="3:6" ht="12" customHeight="1" x14ac:dyDescent="0.2">
      <c r="C450" s="45"/>
      <c r="D450" s="44"/>
    </row>
    <row r="451" spans="3:6" ht="12" customHeight="1" x14ac:dyDescent="0.2">
      <c r="C451" s="45"/>
      <c r="D451" s="44"/>
    </row>
    <row r="452" spans="3:6" ht="12" customHeight="1" x14ac:dyDescent="0.2">
      <c r="C452" s="45"/>
      <c r="D452" s="44"/>
    </row>
    <row r="453" spans="3:6" ht="12" customHeight="1" x14ac:dyDescent="0.2">
      <c r="C453" s="209"/>
      <c r="D453" s="32"/>
    </row>
    <row r="454" spans="3:6" ht="12" customHeight="1" x14ac:dyDescent="0.2">
      <c r="C454" s="221"/>
      <c r="D454" s="32"/>
    </row>
    <row r="455" spans="3:6" ht="12" customHeight="1" x14ac:dyDescent="0.2">
      <c r="C455" s="209"/>
      <c r="D455" s="32"/>
    </row>
    <row r="456" spans="3:6" ht="12" customHeight="1" x14ac:dyDescent="0.2">
      <c r="C456" s="221"/>
      <c r="D456" s="32"/>
    </row>
    <row r="457" spans="3:6" ht="12" customHeight="1" x14ac:dyDescent="0.2">
      <c r="C457" s="221"/>
      <c r="D457" s="65"/>
      <c r="E457" s="33"/>
      <c r="F457" s="238"/>
    </row>
    <row r="458" spans="3:6" ht="12" customHeight="1" x14ac:dyDescent="0.2">
      <c r="C458" s="35"/>
      <c r="D458" s="32"/>
      <c r="E458" s="33"/>
      <c r="F458" s="238"/>
    </row>
    <row r="459" spans="3:6" ht="12" customHeight="1" x14ac:dyDescent="0.2">
      <c r="C459" s="42"/>
      <c r="D459" s="65"/>
    </row>
    <row r="460" spans="3:6" ht="12" customHeight="1" x14ac:dyDescent="0.2">
      <c r="C460" s="42"/>
      <c r="D460" s="65"/>
    </row>
    <row r="461" spans="3:6" ht="12" customHeight="1" x14ac:dyDescent="0.2"/>
    <row r="462" spans="3:6" ht="12" customHeight="1" x14ac:dyDescent="0.2"/>
    <row r="463" spans="3:6" ht="12" customHeight="1" x14ac:dyDescent="0.2"/>
    <row r="464" spans="3:6" ht="12" customHeight="1" x14ac:dyDescent="0.2">
      <c r="C464" s="224"/>
    </row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</sheetData>
  <autoFilter ref="A2:G323" xr:uid="{C7F34672-0CAC-44DB-ADC2-6BE7AFBCE864}"/>
  <pageMargins left="0.7" right="0.7" top="0.75" bottom="0.75" header="0.3" footer="0.3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96CD6-5F4D-42BA-A79B-12DE346EACA5}">
  <sheetPr>
    <tabColor theme="9" tint="0.79998168889431442"/>
    <pageSetUpPr fitToPage="1"/>
  </sheetPr>
  <dimension ref="A1:J1605"/>
  <sheetViews>
    <sheetView zoomScale="90" zoomScaleNormal="90" workbookViewId="0">
      <pane ySplit="2" topLeftCell="A3" activePane="bottomLeft" state="frozen"/>
      <selection pane="bottomLeft" activeCell="H20" sqref="H20:I20"/>
    </sheetView>
  </sheetViews>
  <sheetFormatPr defaultColWidth="9.42578125" defaultRowHeight="12" x14ac:dyDescent="0.2"/>
  <cols>
    <col min="1" max="1" width="7.7109375" style="240" customWidth="1"/>
    <col min="2" max="2" width="9.7109375" style="241" customWidth="1"/>
    <col min="3" max="3" width="93.140625" style="21" bestFit="1" customWidth="1"/>
    <col min="4" max="4" width="4.42578125" style="22" customWidth="1"/>
    <col min="5" max="5" width="9.28515625" style="23" customWidth="1"/>
    <col min="6" max="6" width="9.7109375" style="236" customWidth="1"/>
    <col min="7" max="7" width="15.28515625" style="236" bestFit="1" customWidth="1"/>
    <col min="8" max="16384" width="9.42578125" style="21"/>
  </cols>
  <sheetData>
    <row r="1" spans="1:7" x14ac:dyDescent="0.2">
      <c r="A1" s="529" t="s">
        <v>1064</v>
      </c>
      <c r="D1" s="656" t="s">
        <v>1053</v>
      </c>
    </row>
    <row r="2" spans="1:7" ht="12" customHeight="1" x14ac:dyDescent="0.2">
      <c r="A2" s="239" t="s">
        <v>221</v>
      </c>
      <c r="B2" s="201" t="s">
        <v>222</v>
      </c>
      <c r="C2" s="201" t="s">
        <v>223</v>
      </c>
      <c r="D2" s="201" t="s">
        <v>224</v>
      </c>
      <c r="E2" s="202" t="s">
        <v>225</v>
      </c>
      <c r="F2" s="235" t="s">
        <v>226</v>
      </c>
      <c r="G2" s="235" t="s">
        <v>227</v>
      </c>
    </row>
    <row r="3" spans="1:7" ht="12" customHeight="1" x14ac:dyDescent="0.2">
      <c r="C3" s="247" t="s">
        <v>228</v>
      </c>
      <c r="D3" s="248"/>
      <c r="E3" s="249"/>
      <c r="F3" s="250"/>
      <c r="G3" s="250"/>
    </row>
    <row r="4" spans="1:7" ht="12" customHeight="1" x14ac:dyDescent="0.2">
      <c r="C4" s="225" t="s">
        <v>229</v>
      </c>
    </row>
    <row r="5" spans="1:7" ht="12" customHeight="1" x14ac:dyDescent="0.2">
      <c r="A5" s="240" t="s">
        <v>230</v>
      </c>
      <c r="C5" s="21" t="s">
        <v>231</v>
      </c>
      <c r="D5" s="22" t="s">
        <v>93</v>
      </c>
      <c r="E5" s="23">
        <v>3</v>
      </c>
      <c r="F5" s="501">
        <v>0</v>
      </c>
      <c r="G5" s="236">
        <f t="shared" ref="G5:G69" si="0">E5*F5</f>
        <v>0</v>
      </c>
    </row>
    <row r="6" spans="1:7" ht="12" customHeight="1" x14ac:dyDescent="0.2">
      <c r="C6" s="76" t="s">
        <v>232</v>
      </c>
    </row>
    <row r="7" spans="1:7" ht="12" customHeight="1" x14ac:dyDescent="0.2">
      <c r="A7" s="240" t="s">
        <v>230</v>
      </c>
      <c r="C7" s="43" t="s">
        <v>231</v>
      </c>
      <c r="D7" s="22" t="s">
        <v>93</v>
      </c>
      <c r="E7" s="23">
        <v>3</v>
      </c>
      <c r="F7" s="501">
        <v>0</v>
      </c>
      <c r="G7" s="236">
        <f t="shared" si="0"/>
        <v>0</v>
      </c>
    </row>
    <row r="8" spans="1:7" ht="12" customHeight="1" x14ac:dyDescent="0.2">
      <c r="C8" s="40" t="s">
        <v>233</v>
      </c>
    </row>
    <row r="9" spans="1:7" ht="12" customHeight="1" x14ac:dyDescent="0.2">
      <c r="A9" s="240" t="s">
        <v>230</v>
      </c>
      <c r="B9" s="241" t="s">
        <v>234</v>
      </c>
      <c r="C9" s="43" t="s">
        <v>235</v>
      </c>
      <c r="D9" s="22" t="s">
        <v>93</v>
      </c>
      <c r="E9" s="23">
        <v>0</v>
      </c>
      <c r="F9" s="501">
        <v>0</v>
      </c>
      <c r="G9" s="236">
        <f t="shared" si="0"/>
        <v>0</v>
      </c>
    </row>
    <row r="10" spans="1:7" ht="12" customHeight="1" x14ac:dyDescent="0.2">
      <c r="A10" s="240" t="s">
        <v>230</v>
      </c>
      <c r="B10" s="241">
        <v>29450</v>
      </c>
      <c r="C10" s="43" t="s">
        <v>236</v>
      </c>
      <c r="D10" s="22" t="s">
        <v>93</v>
      </c>
      <c r="E10" s="23">
        <v>0</v>
      </c>
      <c r="F10" s="501">
        <v>0</v>
      </c>
      <c r="G10" s="236">
        <f t="shared" si="0"/>
        <v>0</v>
      </c>
    </row>
    <row r="11" spans="1:7" ht="12" customHeight="1" x14ac:dyDescent="0.2">
      <c r="A11" s="240" t="s">
        <v>230</v>
      </c>
      <c r="B11" s="241" t="s">
        <v>237</v>
      </c>
      <c r="C11" s="21" t="s">
        <v>238</v>
      </c>
      <c r="D11" s="22" t="s">
        <v>93</v>
      </c>
      <c r="E11" s="23">
        <v>0</v>
      </c>
      <c r="F11" s="501">
        <v>0</v>
      </c>
      <c r="G11" s="236">
        <f t="shared" si="0"/>
        <v>0</v>
      </c>
    </row>
    <row r="12" spans="1:7" ht="12" customHeight="1" x14ac:dyDescent="0.2">
      <c r="A12" s="240" t="s">
        <v>230</v>
      </c>
      <c r="B12" s="241" t="s">
        <v>239</v>
      </c>
      <c r="C12" s="45" t="s">
        <v>240</v>
      </c>
      <c r="D12" s="22" t="s">
        <v>93</v>
      </c>
      <c r="E12" s="23">
        <v>0</v>
      </c>
      <c r="F12" s="501">
        <v>0</v>
      </c>
      <c r="G12" s="236">
        <f t="shared" si="0"/>
        <v>0</v>
      </c>
    </row>
    <row r="13" spans="1:7" ht="12" customHeight="1" x14ac:dyDescent="0.2">
      <c r="A13" s="240" t="s">
        <v>230</v>
      </c>
      <c r="B13" s="241" t="s">
        <v>241</v>
      </c>
      <c r="C13" s="21" t="s">
        <v>242</v>
      </c>
      <c r="D13" s="22" t="s">
        <v>93</v>
      </c>
      <c r="E13" s="23">
        <v>0</v>
      </c>
      <c r="F13" s="501">
        <v>0</v>
      </c>
      <c r="G13" s="236">
        <f t="shared" si="0"/>
        <v>0</v>
      </c>
    </row>
    <row r="14" spans="1:7" ht="12" customHeight="1" x14ac:dyDescent="0.2">
      <c r="A14" s="240" t="s">
        <v>230</v>
      </c>
      <c r="B14" s="241" t="s">
        <v>243</v>
      </c>
      <c r="C14" s="45" t="s">
        <v>244</v>
      </c>
      <c r="D14" s="22" t="s">
        <v>93</v>
      </c>
      <c r="E14" s="23">
        <v>0</v>
      </c>
      <c r="F14" s="501">
        <v>0</v>
      </c>
      <c r="G14" s="236">
        <f t="shared" si="0"/>
        <v>0</v>
      </c>
    </row>
    <row r="15" spans="1:7" ht="12" customHeight="1" x14ac:dyDescent="0.2">
      <c r="A15" s="240" t="s">
        <v>230</v>
      </c>
      <c r="C15" s="21" t="s">
        <v>245</v>
      </c>
      <c r="D15" s="22" t="s">
        <v>93</v>
      </c>
      <c r="E15" s="23">
        <v>0</v>
      </c>
      <c r="F15" s="501">
        <v>0</v>
      </c>
      <c r="G15" s="236">
        <f t="shared" si="0"/>
        <v>0</v>
      </c>
    </row>
    <row r="16" spans="1:7" ht="12" customHeight="1" x14ac:dyDescent="0.2">
      <c r="C16" s="45" t="s">
        <v>246</v>
      </c>
      <c r="D16" s="22" t="s">
        <v>93</v>
      </c>
      <c r="E16" s="23">
        <v>0</v>
      </c>
      <c r="F16" s="501">
        <v>0</v>
      </c>
      <c r="G16" s="236">
        <f t="shared" si="0"/>
        <v>0</v>
      </c>
    </row>
    <row r="17" spans="1:7" ht="12" customHeight="1" x14ac:dyDescent="0.2">
      <c r="C17" s="40" t="s">
        <v>247</v>
      </c>
    </row>
    <row r="18" spans="1:7" ht="12" customHeight="1" x14ac:dyDescent="0.2">
      <c r="A18" s="240" t="s">
        <v>230</v>
      </c>
      <c r="B18" s="241" t="s">
        <v>234</v>
      </c>
      <c r="C18" s="45" t="s">
        <v>235</v>
      </c>
      <c r="D18" s="22" t="s">
        <v>93</v>
      </c>
      <c r="E18" s="23">
        <v>0</v>
      </c>
      <c r="F18" s="501">
        <v>0</v>
      </c>
      <c r="G18" s="236">
        <f t="shared" si="0"/>
        <v>0</v>
      </c>
    </row>
    <row r="19" spans="1:7" ht="12" customHeight="1" x14ac:dyDescent="0.2">
      <c r="A19" s="240" t="s">
        <v>230</v>
      </c>
      <c r="B19" s="241">
        <v>29450</v>
      </c>
      <c r="C19" s="21" t="s">
        <v>236</v>
      </c>
      <c r="D19" s="22" t="s">
        <v>93</v>
      </c>
      <c r="E19" s="23">
        <v>0</v>
      </c>
      <c r="F19" s="501">
        <v>0</v>
      </c>
      <c r="G19" s="236">
        <f t="shared" si="0"/>
        <v>0</v>
      </c>
    </row>
    <row r="20" spans="1:7" ht="12" customHeight="1" x14ac:dyDescent="0.2">
      <c r="A20" s="240" t="s">
        <v>230</v>
      </c>
      <c r="B20" s="241" t="s">
        <v>237</v>
      </c>
      <c r="C20" s="45" t="s">
        <v>238</v>
      </c>
      <c r="D20" s="22" t="s">
        <v>93</v>
      </c>
      <c r="E20" s="23">
        <v>0</v>
      </c>
      <c r="F20" s="501">
        <v>0</v>
      </c>
      <c r="G20" s="236">
        <f t="shared" si="0"/>
        <v>0</v>
      </c>
    </row>
    <row r="21" spans="1:7" ht="12" customHeight="1" x14ac:dyDescent="0.2">
      <c r="A21" s="240" t="s">
        <v>230</v>
      </c>
      <c r="B21" s="241" t="s">
        <v>239</v>
      </c>
      <c r="C21" s="45" t="s">
        <v>240</v>
      </c>
      <c r="D21" s="207" t="s">
        <v>93</v>
      </c>
      <c r="E21" s="23">
        <v>0</v>
      </c>
      <c r="F21" s="501">
        <v>0</v>
      </c>
      <c r="G21" s="236">
        <f t="shared" si="0"/>
        <v>0</v>
      </c>
    </row>
    <row r="22" spans="1:7" ht="12" customHeight="1" x14ac:dyDescent="0.2">
      <c r="A22" s="240" t="s">
        <v>230</v>
      </c>
      <c r="B22" s="241" t="s">
        <v>241</v>
      </c>
      <c r="C22" s="209" t="s">
        <v>242</v>
      </c>
      <c r="D22" s="44" t="s">
        <v>93</v>
      </c>
      <c r="E22" s="23">
        <v>0</v>
      </c>
      <c r="F22" s="501">
        <v>0</v>
      </c>
      <c r="G22" s="236">
        <f t="shared" si="0"/>
        <v>0</v>
      </c>
    </row>
    <row r="23" spans="1:7" ht="12" customHeight="1" x14ac:dyDescent="0.2">
      <c r="A23" s="240" t="s">
        <v>230</v>
      </c>
      <c r="B23" s="241" t="s">
        <v>243</v>
      </c>
      <c r="C23" s="209" t="s">
        <v>244</v>
      </c>
      <c r="D23" s="22" t="s">
        <v>93</v>
      </c>
      <c r="E23" s="23">
        <v>0</v>
      </c>
      <c r="F23" s="501">
        <v>0</v>
      </c>
      <c r="G23" s="236">
        <f t="shared" si="0"/>
        <v>0</v>
      </c>
    </row>
    <row r="24" spans="1:7" ht="12" customHeight="1" x14ac:dyDescent="0.2">
      <c r="A24" s="240" t="s">
        <v>230</v>
      </c>
      <c r="C24" s="209" t="s">
        <v>245</v>
      </c>
      <c r="D24" s="22" t="s">
        <v>93</v>
      </c>
      <c r="E24" s="23">
        <v>0</v>
      </c>
      <c r="F24" s="501">
        <v>0</v>
      </c>
      <c r="G24" s="236">
        <f t="shared" si="0"/>
        <v>0</v>
      </c>
    </row>
    <row r="25" spans="1:7" ht="12" customHeight="1" x14ac:dyDescent="0.2">
      <c r="C25" s="209" t="s">
        <v>246</v>
      </c>
      <c r="D25" s="22" t="s">
        <v>93</v>
      </c>
      <c r="E25" s="23">
        <v>0</v>
      </c>
      <c r="F25" s="501">
        <v>0</v>
      </c>
      <c r="G25" s="236">
        <f t="shared" si="0"/>
        <v>0</v>
      </c>
    </row>
    <row r="26" spans="1:7" ht="12" customHeight="1" x14ac:dyDescent="0.2">
      <c r="C26" s="226" t="s">
        <v>248</v>
      </c>
    </row>
    <row r="27" spans="1:7" ht="12" customHeight="1" x14ac:dyDescent="0.2">
      <c r="A27" s="240" t="s">
        <v>230</v>
      </c>
      <c r="C27" s="227" t="s">
        <v>249</v>
      </c>
      <c r="D27" s="32" t="s">
        <v>93</v>
      </c>
      <c r="E27" s="23">
        <v>3</v>
      </c>
      <c r="F27" s="501">
        <v>0</v>
      </c>
      <c r="G27" s="236">
        <f t="shared" si="0"/>
        <v>0</v>
      </c>
    </row>
    <row r="28" spans="1:7" ht="12" customHeight="1" x14ac:dyDescent="0.2">
      <c r="A28" s="240" t="s">
        <v>230</v>
      </c>
      <c r="B28" s="241" t="s">
        <v>234</v>
      </c>
      <c r="C28" s="221" t="s">
        <v>235</v>
      </c>
      <c r="D28" s="32" t="s">
        <v>93</v>
      </c>
      <c r="E28" s="23">
        <v>1</v>
      </c>
      <c r="F28" s="501">
        <v>0</v>
      </c>
      <c r="G28" s="236">
        <f t="shared" si="0"/>
        <v>0</v>
      </c>
    </row>
    <row r="29" spans="1:7" ht="12" customHeight="1" x14ac:dyDescent="0.2">
      <c r="A29" s="240" t="s">
        <v>230</v>
      </c>
      <c r="B29" s="241">
        <v>29450</v>
      </c>
      <c r="C29" s="21" t="s">
        <v>236</v>
      </c>
      <c r="D29" s="32" t="s">
        <v>93</v>
      </c>
      <c r="E29" s="23">
        <v>1</v>
      </c>
      <c r="F29" s="501">
        <v>0</v>
      </c>
      <c r="G29" s="236">
        <f t="shared" si="0"/>
        <v>0</v>
      </c>
    </row>
    <row r="30" spans="1:7" ht="12" customHeight="1" x14ac:dyDescent="0.2">
      <c r="A30" s="240" t="s">
        <v>230</v>
      </c>
      <c r="B30" s="241" t="s">
        <v>237</v>
      </c>
      <c r="C30" s="21" t="s">
        <v>238</v>
      </c>
      <c r="D30" s="32" t="s">
        <v>93</v>
      </c>
      <c r="E30" s="23">
        <v>2</v>
      </c>
      <c r="F30" s="501">
        <v>0</v>
      </c>
      <c r="G30" s="236">
        <f t="shared" si="0"/>
        <v>0</v>
      </c>
    </row>
    <row r="31" spans="1:7" ht="12" customHeight="1" x14ac:dyDescent="0.2">
      <c r="A31" s="240" t="s">
        <v>230</v>
      </c>
      <c r="B31" s="241" t="s">
        <v>239</v>
      </c>
      <c r="C31" s="21" t="s">
        <v>240</v>
      </c>
      <c r="D31" s="32" t="s">
        <v>93</v>
      </c>
      <c r="E31" s="23">
        <v>2</v>
      </c>
      <c r="F31" s="501">
        <v>0</v>
      </c>
      <c r="G31" s="236">
        <f t="shared" si="0"/>
        <v>0</v>
      </c>
    </row>
    <row r="32" spans="1:7" ht="12" customHeight="1" x14ac:dyDescent="0.2">
      <c r="A32" s="240" t="s">
        <v>230</v>
      </c>
      <c r="B32" s="241" t="s">
        <v>241</v>
      </c>
      <c r="C32" s="21" t="s">
        <v>242</v>
      </c>
      <c r="D32" s="32" t="s">
        <v>93</v>
      </c>
      <c r="E32" s="23">
        <v>2</v>
      </c>
      <c r="F32" s="501">
        <v>0</v>
      </c>
      <c r="G32" s="236">
        <f t="shared" si="0"/>
        <v>0</v>
      </c>
    </row>
    <row r="33" spans="1:7" ht="12" customHeight="1" x14ac:dyDescent="0.2">
      <c r="A33" s="240" t="s">
        <v>230</v>
      </c>
      <c r="B33" s="241" t="s">
        <v>243</v>
      </c>
      <c r="C33" s="21" t="s">
        <v>244</v>
      </c>
      <c r="D33" s="32" t="s">
        <v>93</v>
      </c>
      <c r="E33" s="23">
        <v>2</v>
      </c>
      <c r="F33" s="501">
        <v>0</v>
      </c>
      <c r="G33" s="236">
        <f t="shared" si="0"/>
        <v>0</v>
      </c>
    </row>
    <row r="34" spans="1:7" ht="12" customHeight="1" x14ac:dyDescent="0.2">
      <c r="A34" s="240" t="s">
        <v>230</v>
      </c>
      <c r="C34" s="21" t="s">
        <v>245</v>
      </c>
      <c r="D34" s="32" t="s">
        <v>93</v>
      </c>
      <c r="E34" s="23">
        <v>6</v>
      </c>
      <c r="F34" s="501">
        <v>0</v>
      </c>
      <c r="G34" s="236">
        <f t="shared" si="0"/>
        <v>0</v>
      </c>
    </row>
    <row r="35" spans="1:7" ht="12" customHeight="1" x14ac:dyDescent="0.2">
      <c r="C35" s="21" t="s">
        <v>246</v>
      </c>
      <c r="D35" s="32" t="s">
        <v>93</v>
      </c>
      <c r="E35" s="23">
        <v>1</v>
      </c>
      <c r="F35" s="501">
        <v>0</v>
      </c>
      <c r="G35" s="236">
        <f t="shared" si="0"/>
        <v>0</v>
      </c>
    </row>
    <row r="36" spans="1:7" ht="12" customHeight="1" x14ac:dyDescent="0.2">
      <c r="C36" s="226" t="s">
        <v>250</v>
      </c>
      <c r="D36" s="44"/>
    </row>
    <row r="37" spans="1:7" ht="12" customHeight="1" x14ac:dyDescent="0.2">
      <c r="A37" s="240" t="s">
        <v>230</v>
      </c>
      <c r="C37" s="45" t="s">
        <v>249</v>
      </c>
      <c r="D37" s="44" t="s">
        <v>93</v>
      </c>
      <c r="E37" s="23">
        <v>3</v>
      </c>
      <c r="F37" s="501">
        <v>0</v>
      </c>
      <c r="G37" s="236">
        <f t="shared" si="0"/>
        <v>0</v>
      </c>
    </row>
    <row r="38" spans="1:7" ht="12" customHeight="1" x14ac:dyDescent="0.2">
      <c r="A38" s="240" t="s">
        <v>230</v>
      </c>
      <c r="B38" s="241" t="s">
        <v>234</v>
      </c>
      <c r="C38" s="45" t="s">
        <v>235</v>
      </c>
      <c r="D38" s="44" t="s">
        <v>93</v>
      </c>
      <c r="E38" s="23">
        <v>1</v>
      </c>
      <c r="F38" s="501">
        <v>0</v>
      </c>
      <c r="G38" s="236">
        <f t="shared" si="0"/>
        <v>0</v>
      </c>
    </row>
    <row r="39" spans="1:7" ht="12" customHeight="1" x14ac:dyDescent="0.2">
      <c r="A39" s="240" t="s">
        <v>230</v>
      </c>
      <c r="B39" s="241">
        <v>29450</v>
      </c>
      <c r="C39" s="45" t="s">
        <v>236</v>
      </c>
      <c r="D39" s="44" t="s">
        <v>93</v>
      </c>
      <c r="E39" s="23">
        <v>1</v>
      </c>
      <c r="F39" s="501">
        <v>0</v>
      </c>
      <c r="G39" s="236">
        <f t="shared" si="0"/>
        <v>0</v>
      </c>
    </row>
    <row r="40" spans="1:7" ht="12" customHeight="1" x14ac:dyDescent="0.2">
      <c r="A40" s="240" t="s">
        <v>230</v>
      </c>
      <c r="B40" s="241" t="s">
        <v>237</v>
      </c>
      <c r="C40" s="215" t="s">
        <v>238</v>
      </c>
      <c r="D40" s="44" t="s">
        <v>93</v>
      </c>
      <c r="E40" s="23">
        <v>2</v>
      </c>
      <c r="F40" s="501">
        <v>0</v>
      </c>
      <c r="G40" s="236">
        <f t="shared" si="0"/>
        <v>0</v>
      </c>
    </row>
    <row r="41" spans="1:7" ht="12" customHeight="1" x14ac:dyDescent="0.2">
      <c r="A41" s="240" t="s">
        <v>230</v>
      </c>
      <c r="B41" s="241" t="s">
        <v>239</v>
      </c>
      <c r="C41" s="215" t="s">
        <v>240</v>
      </c>
      <c r="D41" s="44" t="s">
        <v>93</v>
      </c>
      <c r="E41" s="23">
        <v>2</v>
      </c>
      <c r="F41" s="501">
        <v>0</v>
      </c>
      <c r="G41" s="236">
        <f t="shared" si="0"/>
        <v>0</v>
      </c>
    </row>
    <row r="42" spans="1:7" ht="12" customHeight="1" x14ac:dyDescent="0.2">
      <c r="A42" s="240" t="s">
        <v>230</v>
      </c>
      <c r="B42" s="241" t="s">
        <v>241</v>
      </c>
      <c r="C42" s="215" t="s">
        <v>242</v>
      </c>
      <c r="D42" s="44" t="s">
        <v>93</v>
      </c>
      <c r="E42" s="23">
        <v>2</v>
      </c>
      <c r="F42" s="501">
        <v>0</v>
      </c>
      <c r="G42" s="236">
        <f t="shared" si="0"/>
        <v>0</v>
      </c>
    </row>
    <row r="43" spans="1:7" ht="12" customHeight="1" x14ac:dyDescent="0.2">
      <c r="A43" s="240" t="s">
        <v>230</v>
      </c>
      <c r="B43" s="241" t="s">
        <v>243</v>
      </c>
      <c r="C43" s="215" t="s">
        <v>244</v>
      </c>
      <c r="D43" s="44" t="s">
        <v>93</v>
      </c>
      <c r="E43" s="23">
        <v>2</v>
      </c>
      <c r="F43" s="501">
        <v>0</v>
      </c>
      <c r="G43" s="236">
        <f t="shared" si="0"/>
        <v>0</v>
      </c>
    </row>
    <row r="44" spans="1:7" ht="12" customHeight="1" x14ac:dyDescent="0.2">
      <c r="A44" s="240" t="s">
        <v>230</v>
      </c>
      <c r="C44" s="215" t="s">
        <v>245</v>
      </c>
      <c r="D44" s="44" t="s">
        <v>93</v>
      </c>
      <c r="E44" s="23">
        <v>6</v>
      </c>
      <c r="F44" s="501">
        <v>0</v>
      </c>
      <c r="G44" s="236">
        <f t="shared" si="0"/>
        <v>0</v>
      </c>
    </row>
    <row r="45" spans="1:7" ht="12" customHeight="1" x14ac:dyDescent="0.2">
      <c r="A45" s="240" t="s">
        <v>230</v>
      </c>
      <c r="C45" s="215" t="s">
        <v>246</v>
      </c>
      <c r="D45" s="44" t="s">
        <v>93</v>
      </c>
      <c r="E45" s="23">
        <v>1</v>
      </c>
      <c r="F45" s="501">
        <v>0</v>
      </c>
      <c r="G45" s="236">
        <f t="shared" si="0"/>
        <v>0</v>
      </c>
    </row>
    <row r="46" spans="1:7" ht="12" customHeight="1" x14ac:dyDescent="0.2">
      <c r="C46" s="228" t="s">
        <v>251</v>
      </c>
      <c r="D46" s="44"/>
    </row>
    <row r="47" spans="1:7" ht="12" customHeight="1" x14ac:dyDescent="0.2">
      <c r="A47" s="240" t="s">
        <v>230</v>
      </c>
      <c r="C47" s="215" t="s">
        <v>249</v>
      </c>
      <c r="D47" s="44" t="s">
        <v>93</v>
      </c>
      <c r="E47" s="23">
        <v>3</v>
      </c>
      <c r="F47" s="501">
        <v>0</v>
      </c>
      <c r="G47" s="236">
        <f t="shared" si="0"/>
        <v>0</v>
      </c>
    </row>
    <row r="48" spans="1:7" ht="12" customHeight="1" x14ac:dyDescent="0.2">
      <c r="A48" s="240" t="s">
        <v>230</v>
      </c>
      <c r="B48" s="241" t="s">
        <v>234</v>
      </c>
      <c r="C48" s="215" t="s">
        <v>235</v>
      </c>
      <c r="D48" s="44" t="s">
        <v>93</v>
      </c>
      <c r="E48" s="23">
        <v>1</v>
      </c>
      <c r="F48" s="501">
        <v>0</v>
      </c>
      <c r="G48" s="236">
        <f t="shared" si="0"/>
        <v>0</v>
      </c>
    </row>
    <row r="49" spans="1:7" ht="12" customHeight="1" x14ac:dyDescent="0.2">
      <c r="A49" s="240" t="s">
        <v>230</v>
      </c>
      <c r="B49" s="241">
        <v>29450</v>
      </c>
      <c r="C49" s="215" t="s">
        <v>236</v>
      </c>
      <c r="D49" s="44" t="s">
        <v>93</v>
      </c>
      <c r="E49" s="23">
        <v>1</v>
      </c>
      <c r="F49" s="501">
        <v>0</v>
      </c>
      <c r="G49" s="236">
        <f t="shared" si="0"/>
        <v>0</v>
      </c>
    </row>
    <row r="50" spans="1:7" ht="12" customHeight="1" x14ac:dyDescent="0.2">
      <c r="A50" s="240" t="s">
        <v>230</v>
      </c>
      <c r="B50" s="241" t="s">
        <v>237</v>
      </c>
      <c r="C50" s="215" t="s">
        <v>238</v>
      </c>
      <c r="D50" s="44" t="s">
        <v>93</v>
      </c>
      <c r="E50" s="23">
        <v>2</v>
      </c>
      <c r="F50" s="501">
        <v>0</v>
      </c>
      <c r="G50" s="236">
        <f t="shared" si="0"/>
        <v>0</v>
      </c>
    </row>
    <row r="51" spans="1:7" ht="12" customHeight="1" x14ac:dyDescent="0.2">
      <c r="A51" s="240" t="s">
        <v>230</v>
      </c>
      <c r="B51" s="241" t="s">
        <v>239</v>
      </c>
      <c r="C51" s="215" t="s">
        <v>240</v>
      </c>
      <c r="D51" s="44" t="s">
        <v>93</v>
      </c>
      <c r="E51" s="23">
        <v>2</v>
      </c>
      <c r="F51" s="501">
        <v>0</v>
      </c>
      <c r="G51" s="236">
        <f t="shared" si="0"/>
        <v>0</v>
      </c>
    </row>
    <row r="52" spans="1:7" ht="12" customHeight="1" x14ac:dyDescent="0.2">
      <c r="A52" s="240" t="s">
        <v>230</v>
      </c>
      <c r="B52" s="241" t="s">
        <v>241</v>
      </c>
      <c r="C52" s="215" t="s">
        <v>242</v>
      </c>
      <c r="D52" s="44" t="s">
        <v>93</v>
      </c>
      <c r="E52" s="23">
        <v>2</v>
      </c>
      <c r="F52" s="501">
        <v>0</v>
      </c>
      <c r="G52" s="236">
        <f t="shared" si="0"/>
        <v>0</v>
      </c>
    </row>
    <row r="53" spans="1:7" ht="12" customHeight="1" x14ac:dyDescent="0.2">
      <c r="A53" s="240" t="s">
        <v>230</v>
      </c>
      <c r="B53" s="241" t="s">
        <v>243</v>
      </c>
      <c r="C53" s="215" t="s">
        <v>244</v>
      </c>
      <c r="D53" s="44" t="s">
        <v>93</v>
      </c>
      <c r="E53" s="23">
        <v>2</v>
      </c>
      <c r="F53" s="501">
        <v>0</v>
      </c>
      <c r="G53" s="236">
        <f t="shared" si="0"/>
        <v>0</v>
      </c>
    </row>
    <row r="54" spans="1:7" ht="12" customHeight="1" x14ac:dyDescent="0.2">
      <c r="A54" s="240" t="s">
        <v>230</v>
      </c>
      <c r="C54" s="215" t="s">
        <v>245</v>
      </c>
      <c r="D54" s="44" t="s">
        <v>93</v>
      </c>
      <c r="E54" s="23">
        <v>6</v>
      </c>
      <c r="F54" s="501">
        <v>0</v>
      </c>
      <c r="G54" s="236">
        <f t="shared" si="0"/>
        <v>0</v>
      </c>
    </row>
    <row r="55" spans="1:7" ht="12" customHeight="1" x14ac:dyDescent="0.2">
      <c r="C55" s="215" t="s">
        <v>246</v>
      </c>
      <c r="D55" s="44" t="s">
        <v>93</v>
      </c>
      <c r="E55" s="23">
        <v>1</v>
      </c>
      <c r="F55" s="501">
        <v>0</v>
      </c>
      <c r="G55" s="236">
        <f t="shared" si="0"/>
        <v>0</v>
      </c>
    </row>
    <row r="56" spans="1:7" ht="12" customHeight="1" x14ac:dyDescent="0.2">
      <c r="C56" s="228" t="s">
        <v>252</v>
      </c>
      <c r="D56" s="44"/>
    </row>
    <row r="57" spans="1:7" ht="12" customHeight="1" x14ac:dyDescent="0.2">
      <c r="A57" s="240" t="s">
        <v>230</v>
      </c>
      <c r="C57" s="21" t="s">
        <v>249</v>
      </c>
      <c r="D57" s="44" t="s">
        <v>93</v>
      </c>
      <c r="E57" s="23">
        <v>3</v>
      </c>
      <c r="F57" s="501">
        <v>0</v>
      </c>
      <c r="G57" s="236">
        <f t="shared" si="0"/>
        <v>0</v>
      </c>
    </row>
    <row r="58" spans="1:7" ht="12" customHeight="1" x14ac:dyDescent="0.2">
      <c r="A58" s="240" t="s">
        <v>230</v>
      </c>
      <c r="B58" s="241" t="s">
        <v>234</v>
      </c>
      <c r="C58" s="41" t="s">
        <v>235</v>
      </c>
      <c r="D58" s="44" t="s">
        <v>93</v>
      </c>
      <c r="E58" s="23">
        <v>1</v>
      </c>
      <c r="F58" s="501">
        <v>0</v>
      </c>
      <c r="G58" s="236">
        <f t="shared" si="0"/>
        <v>0</v>
      </c>
    </row>
    <row r="59" spans="1:7" ht="12" customHeight="1" x14ac:dyDescent="0.2">
      <c r="A59" s="240" t="s">
        <v>230</v>
      </c>
      <c r="B59" s="241">
        <v>29450</v>
      </c>
      <c r="C59" s="45" t="s">
        <v>236</v>
      </c>
      <c r="D59" s="22" t="s">
        <v>93</v>
      </c>
      <c r="E59" s="23">
        <v>1</v>
      </c>
      <c r="F59" s="501">
        <v>0</v>
      </c>
      <c r="G59" s="236">
        <f t="shared" si="0"/>
        <v>0</v>
      </c>
    </row>
    <row r="60" spans="1:7" ht="12" customHeight="1" x14ac:dyDescent="0.2">
      <c r="A60" s="240" t="s">
        <v>230</v>
      </c>
      <c r="B60" s="241" t="s">
        <v>237</v>
      </c>
      <c r="C60" s="45" t="s">
        <v>238</v>
      </c>
      <c r="D60" s="22" t="s">
        <v>93</v>
      </c>
      <c r="E60" s="23">
        <v>2</v>
      </c>
      <c r="F60" s="501">
        <v>0</v>
      </c>
      <c r="G60" s="236">
        <f t="shared" si="0"/>
        <v>0</v>
      </c>
    </row>
    <row r="61" spans="1:7" ht="12" customHeight="1" x14ac:dyDescent="0.2">
      <c r="A61" s="240" t="s">
        <v>230</v>
      </c>
      <c r="B61" s="241" t="s">
        <v>239</v>
      </c>
      <c r="C61" s="216" t="s">
        <v>240</v>
      </c>
      <c r="D61" s="22" t="s">
        <v>93</v>
      </c>
      <c r="E61" s="23">
        <v>2</v>
      </c>
      <c r="F61" s="501">
        <v>0</v>
      </c>
      <c r="G61" s="236">
        <f t="shared" si="0"/>
        <v>0</v>
      </c>
    </row>
    <row r="62" spans="1:7" ht="12" customHeight="1" x14ac:dyDescent="0.2">
      <c r="A62" s="240" t="s">
        <v>230</v>
      </c>
      <c r="B62" s="241" t="s">
        <v>241</v>
      </c>
      <c r="C62" s="216" t="s">
        <v>242</v>
      </c>
      <c r="D62" s="22" t="s">
        <v>93</v>
      </c>
      <c r="E62" s="23">
        <v>2</v>
      </c>
      <c r="F62" s="501">
        <v>0</v>
      </c>
      <c r="G62" s="236">
        <f t="shared" si="0"/>
        <v>0</v>
      </c>
    </row>
    <row r="63" spans="1:7" ht="12" customHeight="1" x14ac:dyDescent="0.2">
      <c r="A63" s="240" t="s">
        <v>230</v>
      </c>
      <c r="B63" s="241" t="s">
        <v>243</v>
      </c>
      <c r="C63" s="216" t="s">
        <v>244</v>
      </c>
      <c r="D63" s="22" t="s">
        <v>93</v>
      </c>
      <c r="E63" s="23">
        <v>2</v>
      </c>
      <c r="F63" s="501">
        <v>0</v>
      </c>
      <c r="G63" s="236">
        <f t="shared" si="0"/>
        <v>0</v>
      </c>
    </row>
    <row r="64" spans="1:7" ht="12" customHeight="1" x14ac:dyDescent="0.2">
      <c r="A64" s="240" t="s">
        <v>230</v>
      </c>
      <c r="C64" s="216" t="s">
        <v>245</v>
      </c>
      <c r="D64" s="22" t="s">
        <v>93</v>
      </c>
      <c r="E64" s="23">
        <v>6</v>
      </c>
      <c r="F64" s="501">
        <v>0</v>
      </c>
      <c r="G64" s="236">
        <f t="shared" si="0"/>
        <v>0</v>
      </c>
    </row>
    <row r="65" spans="1:7" ht="12" customHeight="1" x14ac:dyDescent="0.2">
      <c r="C65" s="216" t="s">
        <v>246</v>
      </c>
      <c r="D65" s="22" t="s">
        <v>93</v>
      </c>
      <c r="E65" s="23">
        <v>1</v>
      </c>
      <c r="F65" s="501">
        <v>0</v>
      </c>
      <c r="G65" s="236">
        <f t="shared" si="0"/>
        <v>0</v>
      </c>
    </row>
    <row r="66" spans="1:7" ht="12" customHeight="1" x14ac:dyDescent="0.2">
      <c r="C66" s="217" t="s">
        <v>253</v>
      </c>
    </row>
    <row r="67" spans="1:7" ht="12" customHeight="1" x14ac:dyDescent="0.2">
      <c r="A67" s="240" t="s">
        <v>230</v>
      </c>
      <c r="C67" s="216" t="s">
        <v>254</v>
      </c>
      <c r="D67" s="22" t="s">
        <v>93</v>
      </c>
      <c r="E67" s="23">
        <v>1</v>
      </c>
      <c r="F67" s="501">
        <v>0</v>
      </c>
      <c r="G67" s="236">
        <f t="shared" si="0"/>
        <v>0</v>
      </c>
    </row>
    <row r="68" spans="1:7" ht="12" customHeight="1" x14ac:dyDescent="0.2">
      <c r="C68" s="226" t="s">
        <v>255</v>
      </c>
    </row>
    <row r="69" spans="1:7" ht="12" customHeight="1" x14ac:dyDescent="0.2">
      <c r="A69" s="240" t="s">
        <v>230</v>
      </c>
      <c r="C69" s="45" t="s">
        <v>256</v>
      </c>
      <c r="D69" s="22" t="s">
        <v>93</v>
      </c>
      <c r="E69" s="23">
        <v>0</v>
      </c>
      <c r="F69" s="501">
        <v>0</v>
      </c>
      <c r="G69" s="236">
        <f t="shared" si="0"/>
        <v>0</v>
      </c>
    </row>
    <row r="70" spans="1:7" ht="12" customHeight="1" x14ac:dyDescent="0.2">
      <c r="C70" s="226" t="s">
        <v>257</v>
      </c>
    </row>
    <row r="71" spans="1:7" ht="12" customHeight="1" x14ac:dyDescent="0.2">
      <c r="A71" s="240" t="s">
        <v>230</v>
      </c>
      <c r="B71" s="241" t="s">
        <v>258</v>
      </c>
      <c r="C71" s="45" t="s">
        <v>259</v>
      </c>
      <c r="D71" s="22" t="s">
        <v>93</v>
      </c>
      <c r="E71" s="23">
        <v>1</v>
      </c>
      <c r="F71" s="501">
        <v>0</v>
      </c>
      <c r="G71" s="236">
        <f t="shared" ref="G71:G134" si="1">E71*F71</f>
        <v>0</v>
      </c>
    </row>
    <row r="72" spans="1:7" ht="12" customHeight="1" x14ac:dyDescent="0.2">
      <c r="A72" s="240" t="s">
        <v>230</v>
      </c>
      <c r="C72" s="45" t="s">
        <v>260</v>
      </c>
      <c r="D72" s="22" t="s">
        <v>93</v>
      </c>
      <c r="E72" s="23">
        <v>3</v>
      </c>
      <c r="F72" s="501">
        <v>0</v>
      </c>
      <c r="G72" s="236">
        <f t="shared" si="1"/>
        <v>0</v>
      </c>
    </row>
    <row r="73" spans="1:7" ht="12" customHeight="1" x14ac:dyDescent="0.2">
      <c r="C73" s="226" t="s">
        <v>261</v>
      </c>
    </row>
    <row r="74" spans="1:7" ht="12" customHeight="1" x14ac:dyDescent="0.2">
      <c r="A74" s="240" t="s">
        <v>230</v>
      </c>
      <c r="B74" s="241" t="s">
        <v>258</v>
      </c>
      <c r="C74" s="45" t="s">
        <v>259</v>
      </c>
      <c r="D74" s="22" t="s">
        <v>93</v>
      </c>
      <c r="E74" s="23">
        <v>0</v>
      </c>
      <c r="F74" s="501">
        <v>0</v>
      </c>
      <c r="G74" s="236">
        <f t="shared" si="1"/>
        <v>0</v>
      </c>
    </row>
    <row r="75" spans="1:7" ht="12" customHeight="1" x14ac:dyDescent="0.2">
      <c r="A75" s="240" t="s">
        <v>230</v>
      </c>
      <c r="C75" s="45" t="s">
        <v>260</v>
      </c>
      <c r="D75" s="22" t="s">
        <v>93</v>
      </c>
      <c r="E75" s="23">
        <v>0</v>
      </c>
      <c r="F75" s="501">
        <v>0</v>
      </c>
      <c r="G75" s="236">
        <f t="shared" si="1"/>
        <v>0</v>
      </c>
    </row>
    <row r="76" spans="1:7" ht="12" customHeight="1" x14ac:dyDescent="0.2">
      <c r="C76" s="226" t="s">
        <v>262</v>
      </c>
      <c r="E76" s="61"/>
    </row>
    <row r="77" spans="1:7" ht="12" customHeight="1" x14ac:dyDescent="0.2">
      <c r="A77" s="240" t="s">
        <v>263</v>
      </c>
      <c r="B77" s="241">
        <v>51515067</v>
      </c>
      <c r="C77" s="45" t="s">
        <v>264</v>
      </c>
      <c r="D77" s="22" t="s">
        <v>93</v>
      </c>
      <c r="E77" s="23">
        <v>4</v>
      </c>
      <c r="F77" s="501">
        <v>0</v>
      </c>
      <c r="G77" s="236">
        <f t="shared" si="1"/>
        <v>0</v>
      </c>
    </row>
    <row r="78" spans="1:7" ht="12" customHeight="1" x14ac:dyDescent="0.2">
      <c r="A78" s="240" t="s">
        <v>230</v>
      </c>
      <c r="B78" s="241" t="s">
        <v>265</v>
      </c>
      <c r="C78" s="45" t="s">
        <v>266</v>
      </c>
      <c r="D78" s="22" t="s">
        <v>93</v>
      </c>
      <c r="E78" s="23">
        <v>4</v>
      </c>
      <c r="F78" s="501">
        <v>0</v>
      </c>
      <c r="G78" s="236">
        <f t="shared" si="1"/>
        <v>0</v>
      </c>
    </row>
    <row r="79" spans="1:7" ht="12" customHeight="1" x14ac:dyDescent="0.2">
      <c r="A79" s="240" t="s">
        <v>230</v>
      </c>
      <c r="B79" s="241" t="s">
        <v>239</v>
      </c>
      <c r="C79" s="45" t="s">
        <v>240</v>
      </c>
      <c r="D79" s="22" t="s">
        <v>93</v>
      </c>
      <c r="E79" s="23">
        <v>4</v>
      </c>
      <c r="F79" s="501">
        <v>0</v>
      </c>
      <c r="G79" s="236">
        <f t="shared" si="1"/>
        <v>0</v>
      </c>
    </row>
    <row r="80" spans="1:7" ht="12" customHeight="1" x14ac:dyDescent="0.2">
      <c r="A80" s="240" t="s">
        <v>230</v>
      </c>
      <c r="B80" s="241" t="s">
        <v>267</v>
      </c>
      <c r="C80" s="45" t="s">
        <v>268</v>
      </c>
      <c r="D80" s="22" t="s">
        <v>93</v>
      </c>
      <c r="E80" s="23">
        <v>4</v>
      </c>
      <c r="F80" s="501">
        <v>0</v>
      </c>
      <c r="G80" s="236">
        <f t="shared" si="1"/>
        <v>0</v>
      </c>
    </row>
    <row r="81" spans="1:7" ht="12" customHeight="1" x14ac:dyDescent="0.2">
      <c r="C81" s="45" t="s">
        <v>269</v>
      </c>
      <c r="D81" s="22" t="s">
        <v>93</v>
      </c>
      <c r="E81" s="23">
        <v>1</v>
      </c>
      <c r="F81" s="501">
        <v>0</v>
      </c>
      <c r="G81" s="236">
        <f t="shared" si="1"/>
        <v>0</v>
      </c>
    </row>
    <row r="82" spans="1:7" ht="12" customHeight="1" x14ac:dyDescent="0.2">
      <c r="C82" s="229" t="s">
        <v>270</v>
      </c>
      <c r="D82" s="44"/>
    </row>
    <row r="83" spans="1:7" ht="12" customHeight="1" x14ac:dyDescent="0.2">
      <c r="A83" s="240" t="s">
        <v>263</v>
      </c>
      <c r="B83" s="241">
        <v>51515067</v>
      </c>
      <c r="C83" s="21" t="s">
        <v>264</v>
      </c>
      <c r="D83" s="22" t="s">
        <v>93</v>
      </c>
      <c r="E83" s="23">
        <v>90</v>
      </c>
      <c r="F83" s="501">
        <v>0</v>
      </c>
      <c r="G83" s="236">
        <f t="shared" si="1"/>
        <v>0</v>
      </c>
    </row>
    <row r="84" spans="1:7" ht="12" customHeight="1" x14ac:dyDescent="0.2">
      <c r="A84" s="240" t="s">
        <v>230</v>
      </c>
      <c r="B84" s="241" t="s">
        <v>271</v>
      </c>
      <c r="C84" s="216" t="s">
        <v>272</v>
      </c>
      <c r="D84" s="22" t="s">
        <v>93</v>
      </c>
      <c r="E84" s="23">
        <v>90</v>
      </c>
      <c r="F84" s="501">
        <v>0</v>
      </c>
      <c r="G84" s="236">
        <f t="shared" si="1"/>
        <v>0</v>
      </c>
    </row>
    <row r="85" spans="1:7" ht="12" customHeight="1" x14ac:dyDescent="0.2">
      <c r="A85" s="240" t="s">
        <v>230</v>
      </c>
      <c r="B85" s="241" t="s">
        <v>239</v>
      </c>
      <c r="C85" s="216" t="s">
        <v>240</v>
      </c>
      <c r="D85" s="22" t="s">
        <v>93</v>
      </c>
      <c r="E85" s="23">
        <v>90</v>
      </c>
      <c r="F85" s="501">
        <v>0</v>
      </c>
      <c r="G85" s="236">
        <f t="shared" si="1"/>
        <v>0</v>
      </c>
    </row>
    <row r="86" spans="1:7" ht="12" customHeight="1" x14ac:dyDescent="0.2">
      <c r="A86" s="240" t="s">
        <v>230</v>
      </c>
      <c r="B86" s="241" t="s">
        <v>273</v>
      </c>
      <c r="C86" s="216" t="s">
        <v>274</v>
      </c>
      <c r="D86" s="22" t="s">
        <v>93</v>
      </c>
      <c r="E86" s="23">
        <v>90</v>
      </c>
      <c r="F86" s="501">
        <v>0</v>
      </c>
      <c r="G86" s="236">
        <f t="shared" si="1"/>
        <v>0</v>
      </c>
    </row>
    <row r="87" spans="1:7" ht="12" customHeight="1" x14ac:dyDescent="0.2">
      <c r="C87" s="45" t="s">
        <v>269</v>
      </c>
      <c r="D87" s="22" t="s">
        <v>93</v>
      </c>
      <c r="E87" s="23">
        <v>1</v>
      </c>
      <c r="F87" s="501">
        <v>0</v>
      </c>
      <c r="G87" s="236">
        <f t="shared" si="1"/>
        <v>0</v>
      </c>
    </row>
    <row r="88" spans="1:7" ht="12" customHeight="1" x14ac:dyDescent="0.2">
      <c r="C88" s="226" t="s">
        <v>275</v>
      </c>
    </row>
    <row r="89" spans="1:7" ht="12" customHeight="1" x14ac:dyDescent="0.2">
      <c r="A89" s="240" t="s">
        <v>263</v>
      </c>
      <c r="B89" s="241">
        <v>51510101</v>
      </c>
      <c r="C89" s="45" t="s">
        <v>276</v>
      </c>
      <c r="D89" s="22" t="s">
        <v>93</v>
      </c>
      <c r="E89" s="23">
        <v>16</v>
      </c>
      <c r="F89" s="501">
        <v>0</v>
      </c>
      <c r="G89" s="236">
        <f t="shared" si="1"/>
        <v>0</v>
      </c>
    </row>
    <row r="90" spans="1:7" ht="12" customHeight="1" x14ac:dyDescent="0.2">
      <c r="A90" s="240" t="s">
        <v>263</v>
      </c>
      <c r="B90" s="241">
        <v>51511051</v>
      </c>
      <c r="C90" s="216" t="s">
        <v>277</v>
      </c>
      <c r="D90" s="22" t="s">
        <v>93</v>
      </c>
      <c r="E90" s="23">
        <v>2</v>
      </c>
      <c r="F90" s="501">
        <v>0</v>
      </c>
      <c r="G90" s="236">
        <f t="shared" si="1"/>
        <v>0</v>
      </c>
    </row>
    <row r="91" spans="1:7" ht="12" customHeight="1" x14ac:dyDescent="0.2">
      <c r="A91" s="240" t="s">
        <v>263</v>
      </c>
      <c r="B91" s="241">
        <v>51511052</v>
      </c>
      <c r="C91" s="45" t="s">
        <v>278</v>
      </c>
      <c r="D91" s="22" t="s">
        <v>93</v>
      </c>
      <c r="E91" s="23">
        <v>2</v>
      </c>
      <c r="F91" s="501">
        <v>0</v>
      </c>
      <c r="G91" s="236">
        <f t="shared" si="1"/>
        <v>0</v>
      </c>
    </row>
    <row r="92" spans="1:7" ht="12" customHeight="1" x14ac:dyDescent="0.2">
      <c r="A92" s="240" t="s">
        <v>263</v>
      </c>
      <c r="B92" s="241">
        <v>51501351</v>
      </c>
      <c r="C92" s="216" t="s">
        <v>279</v>
      </c>
      <c r="D92" s="22" t="s">
        <v>93</v>
      </c>
      <c r="E92" s="23">
        <v>4</v>
      </c>
      <c r="F92" s="501">
        <v>0</v>
      </c>
      <c r="G92" s="236">
        <f t="shared" si="1"/>
        <v>0</v>
      </c>
    </row>
    <row r="93" spans="1:7" ht="12" customHeight="1" x14ac:dyDescent="0.2">
      <c r="A93" s="240" t="s">
        <v>263</v>
      </c>
      <c r="B93" s="241">
        <v>51500160</v>
      </c>
      <c r="C93" s="216" t="s">
        <v>280</v>
      </c>
      <c r="D93" s="22" t="s">
        <v>93</v>
      </c>
      <c r="E93" s="23">
        <v>96</v>
      </c>
      <c r="F93" s="501">
        <v>0</v>
      </c>
      <c r="G93" s="236">
        <f t="shared" si="1"/>
        <v>0</v>
      </c>
    </row>
    <row r="94" spans="1:7" ht="12" customHeight="1" x14ac:dyDescent="0.2">
      <c r="A94" s="240" t="s">
        <v>263</v>
      </c>
      <c r="B94" s="241">
        <v>51500161</v>
      </c>
      <c r="C94" s="21" t="s">
        <v>281</v>
      </c>
      <c r="D94" s="22" t="s">
        <v>93</v>
      </c>
      <c r="E94" s="23">
        <v>16</v>
      </c>
      <c r="F94" s="501">
        <v>0</v>
      </c>
      <c r="G94" s="236">
        <f t="shared" si="1"/>
        <v>0</v>
      </c>
    </row>
    <row r="95" spans="1:7" ht="12" customHeight="1" x14ac:dyDescent="0.2">
      <c r="A95" s="240" t="s">
        <v>263</v>
      </c>
      <c r="B95" s="241">
        <v>51002002</v>
      </c>
      <c r="C95" s="27" t="s">
        <v>282</v>
      </c>
      <c r="D95" s="39" t="s">
        <v>93</v>
      </c>
      <c r="E95" s="23">
        <v>36</v>
      </c>
      <c r="F95" s="501">
        <v>0</v>
      </c>
      <c r="G95" s="236">
        <f t="shared" si="1"/>
        <v>0</v>
      </c>
    </row>
    <row r="96" spans="1:7" ht="12" customHeight="1" x14ac:dyDescent="0.2">
      <c r="C96" s="76" t="s">
        <v>283</v>
      </c>
      <c r="D96" s="44"/>
    </row>
    <row r="97" spans="1:7" ht="12" customHeight="1" x14ac:dyDescent="0.2">
      <c r="A97" s="240" t="s">
        <v>284</v>
      </c>
      <c r="B97" s="241" t="s">
        <v>285</v>
      </c>
      <c r="C97" s="43" t="s">
        <v>286</v>
      </c>
      <c r="D97" s="44" t="s">
        <v>119</v>
      </c>
      <c r="E97" s="23">
        <v>135</v>
      </c>
      <c r="F97" s="501">
        <v>0</v>
      </c>
      <c r="G97" s="236">
        <f t="shared" si="1"/>
        <v>0</v>
      </c>
    </row>
    <row r="98" spans="1:7" ht="12" customHeight="1" x14ac:dyDescent="0.2">
      <c r="A98" s="240" t="s">
        <v>284</v>
      </c>
      <c r="B98" s="241" t="s">
        <v>287</v>
      </c>
      <c r="C98" s="43" t="s">
        <v>288</v>
      </c>
      <c r="D98" s="44" t="s">
        <v>119</v>
      </c>
      <c r="E98" s="23">
        <v>120</v>
      </c>
      <c r="F98" s="501">
        <v>0</v>
      </c>
      <c r="G98" s="236">
        <f t="shared" si="1"/>
        <v>0</v>
      </c>
    </row>
    <row r="99" spans="1:7" ht="12" customHeight="1" x14ac:dyDescent="0.2">
      <c r="A99" s="240" t="s">
        <v>284</v>
      </c>
      <c r="B99" s="241" t="s">
        <v>289</v>
      </c>
      <c r="C99" s="43" t="s">
        <v>290</v>
      </c>
      <c r="D99" s="44" t="s">
        <v>119</v>
      </c>
      <c r="E99" s="23">
        <v>220</v>
      </c>
      <c r="F99" s="501">
        <v>0</v>
      </c>
      <c r="G99" s="236">
        <f t="shared" si="1"/>
        <v>0</v>
      </c>
    </row>
    <row r="100" spans="1:7" ht="12" customHeight="1" x14ac:dyDescent="0.2">
      <c r="A100" s="240" t="s">
        <v>284</v>
      </c>
      <c r="B100" s="241" t="s">
        <v>291</v>
      </c>
      <c r="C100" s="43" t="s">
        <v>292</v>
      </c>
      <c r="D100" s="44" t="s">
        <v>119</v>
      </c>
      <c r="E100" s="23">
        <v>160</v>
      </c>
      <c r="F100" s="501">
        <v>0</v>
      </c>
      <c r="G100" s="236">
        <f t="shared" si="1"/>
        <v>0</v>
      </c>
    </row>
    <row r="101" spans="1:7" ht="12" customHeight="1" x14ac:dyDescent="0.2">
      <c r="A101" s="240" t="s">
        <v>284</v>
      </c>
      <c r="B101" s="241" t="s">
        <v>293</v>
      </c>
      <c r="C101" s="43" t="s">
        <v>294</v>
      </c>
      <c r="D101" s="44" t="s">
        <v>119</v>
      </c>
      <c r="E101" s="23">
        <v>340</v>
      </c>
      <c r="F101" s="501">
        <v>0</v>
      </c>
      <c r="G101" s="236">
        <f t="shared" si="1"/>
        <v>0</v>
      </c>
    </row>
    <row r="102" spans="1:7" ht="12" customHeight="1" x14ac:dyDescent="0.2">
      <c r="A102" s="240" t="s">
        <v>284</v>
      </c>
      <c r="C102" s="43" t="s">
        <v>295</v>
      </c>
      <c r="D102" s="44" t="s">
        <v>119</v>
      </c>
      <c r="E102" s="23">
        <v>10</v>
      </c>
      <c r="F102" s="501">
        <v>0</v>
      </c>
      <c r="G102" s="236">
        <f t="shared" si="1"/>
        <v>0</v>
      </c>
    </row>
    <row r="103" spans="1:7" ht="12" customHeight="1" x14ac:dyDescent="0.2">
      <c r="A103" s="240" t="s">
        <v>284</v>
      </c>
      <c r="C103" s="43" t="s">
        <v>296</v>
      </c>
      <c r="D103" s="44" t="s">
        <v>119</v>
      </c>
      <c r="E103" s="23">
        <v>225</v>
      </c>
      <c r="F103" s="501">
        <v>0</v>
      </c>
      <c r="G103" s="236">
        <f t="shared" si="1"/>
        <v>0</v>
      </c>
    </row>
    <row r="104" spans="1:7" ht="12" customHeight="1" x14ac:dyDescent="0.2">
      <c r="C104" s="43" t="s">
        <v>297</v>
      </c>
      <c r="D104" s="44" t="s">
        <v>87</v>
      </c>
      <c r="E104" s="23">
        <v>1</v>
      </c>
      <c r="F104" s="501">
        <v>0</v>
      </c>
      <c r="G104" s="236">
        <f t="shared" si="1"/>
        <v>0</v>
      </c>
    </row>
    <row r="105" spans="1:7" ht="12" customHeight="1" x14ac:dyDescent="0.2">
      <c r="C105" s="76" t="s">
        <v>298</v>
      </c>
      <c r="D105" s="44"/>
    </row>
    <row r="106" spans="1:7" ht="12" customHeight="1" x14ac:dyDescent="0.2">
      <c r="C106" s="43" t="s">
        <v>299</v>
      </c>
      <c r="D106" s="44" t="s">
        <v>119</v>
      </c>
      <c r="E106" s="23">
        <v>240</v>
      </c>
      <c r="F106" s="501">
        <v>0</v>
      </c>
      <c r="G106" s="236">
        <f t="shared" si="1"/>
        <v>0</v>
      </c>
    </row>
    <row r="107" spans="1:7" ht="12" customHeight="1" x14ac:dyDescent="0.2">
      <c r="C107" s="76" t="s">
        <v>300</v>
      </c>
      <c r="D107" s="44"/>
    </row>
    <row r="108" spans="1:7" ht="12" customHeight="1" x14ac:dyDescent="0.2">
      <c r="A108" s="240" t="s">
        <v>301</v>
      </c>
      <c r="B108" s="241">
        <v>51805</v>
      </c>
      <c r="C108" s="227" t="s">
        <v>302</v>
      </c>
      <c r="D108" s="32" t="s">
        <v>119</v>
      </c>
      <c r="E108" s="23">
        <v>200</v>
      </c>
      <c r="F108" s="501">
        <v>0</v>
      </c>
      <c r="G108" s="236">
        <f t="shared" si="1"/>
        <v>0</v>
      </c>
    </row>
    <row r="109" spans="1:7" ht="12" customHeight="1" x14ac:dyDescent="0.2">
      <c r="A109" s="240" t="s">
        <v>301</v>
      </c>
      <c r="B109" s="241">
        <v>51814</v>
      </c>
      <c r="C109" s="227" t="s">
        <v>303</v>
      </c>
      <c r="D109" s="32" t="s">
        <v>119</v>
      </c>
      <c r="E109" s="23">
        <v>94</v>
      </c>
      <c r="F109" s="501">
        <v>0</v>
      </c>
      <c r="G109" s="236">
        <f t="shared" si="1"/>
        <v>0</v>
      </c>
    </row>
    <row r="110" spans="1:7" ht="12" customHeight="1" x14ac:dyDescent="0.2">
      <c r="A110" s="240" t="s">
        <v>301</v>
      </c>
      <c r="B110" s="241">
        <v>51823</v>
      </c>
      <c r="C110" s="43" t="s">
        <v>304</v>
      </c>
      <c r="D110" s="44" t="s">
        <v>119</v>
      </c>
      <c r="E110" s="23">
        <v>40</v>
      </c>
      <c r="F110" s="501">
        <v>0</v>
      </c>
      <c r="G110" s="236">
        <f t="shared" si="1"/>
        <v>0</v>
      </c>
    </row>
    <row r="111" spans="1:7" ht="12" customHeight="1" x14ac:dyDescent="0.2">
      <c r="A111" s="240" t="s">
        <v>301</v>
      </c>
      <c r="B111" s="241">
        <v>51841</v>
      </c>
      <c r="C111" s="43" t="s">
        <v>305</v>
      </c>
      <c r="D111" s="44" t="s">
        <v>119</v>
      </c>
      <c r="E111" s="23">
        <v>25</v>
      </c>
      <c r="F111" s="501">
        <v>0</v>
      </c>
      <c r="G111" s="236">
        <f t="shared" si="1"/>
        <v>0</v>
      </c>
    </row>
    <row r="112" spans="1:7" ht="12" customHeight="1" x14ac:dyDescent="0.2">
      <c r="C112" s="210" t="s">
        <v>306</v>
      </c>
      <c r="D112" s="32"/>
    </row>
    <row r="113" spans="1:7" ht="12" customHeight="1" x14ac:dyDescent="0.2">
      <c r="A113" s="240" t="s">
        <v>307</v>
      </c>
      <c r="B113" s="241">
        <v>5314659</v>
      </c>
      <c r="C113" s="41" t="s">
        <v>308</v>
      </c>
      <c r="D113" s="44" t="s">
        <v>93</v>
      </c>
      <c r="E113" s="23">
        <v>63</v>
      </c>
      <c r="F113" s="501">
        <v>0</v>
      </c>
      <c r="G113" s="236">
        <f t="shared" si="1"/>
        <v>0</v>
      </c>
    </row>
    <row r="114" spans="1:7" ht="12" customHeight="1" x14ac:dyDescent="0.2">
      <c r="A114" s="240" t="s">
        <v>307</v>
      </c>
      <c r="B114" s="241">
        <v>6404006</v>
      </c>
      <c r="C114" s="41" t="s">
        <v>309</v>
      </c>
      <c r="D114" s="44" t="s">
        <v>93</v>
      </c>
      <c r="E114" s="23">
        <v>41</v>
      </c>
      <c r="F114" s="501">
        <v>0</v>
      </c>
      <c r="G114" s="236">
        <f t="shared" si="1"/>
        <v>0</v>
      </c>
    </row>
    <row r="115" spans="1:7" ht="12" customHeight="1" x14ac:dyDescent="0.2">
      <c r="A115" s="240" t="s">
        <v>307</v>
      </c>
      <c r="B115" s="241">
        <v>6404006</v>
      </c>
      <c r="C115" s="41" t="s">
        <v>310</v>
      </c>
      <c r="D115" s="44" t="s">
        <v>93</v>
      </c>
      <c r="E115" s="23">
        <v>27</v>
      </c>
      <c r="F115" s="501">
        <v>0</v>
      </c>
      <c r="G115" s="236">
        <f t="shared" si="1"/>
        <v>0</v>
      </c>
    </row>
    <row r="116" spans="1:7" ht="12" customHeight="1" x14ac:dyDescent="0.2">
      <c r="A116" s="240" t="s">
        <v>307</v>
      </c>
      <c r="B116" s="241">
        <v>5057523</v>
      </c>
      <c r="C116" s="41" t="s">
        <v>311</v>
      </c>
      <c r="D116" s="44" t="s">
        <v>93</v>
      </c>
      <c r="E116" s="23">
        <v>85</v>
      </c>
      <c r="F116" s="501">
        <v>0</v>
      </c>
      <c r="G116" s="236">
        <f t="shared" si="1"/>
        <v>0</v>
      </c>
    </row>
    <row r="117" spans="1:7" ht="12" customHeight="1" x14ac:dyDescent="0.2">
      <c r="C117" s="43" t="s">
        <v>312</v>
      </c>
      <c r="D117" s="44" t="s">
        <v>93</v>
      </c>
      <c r="E117" s="23">
        <v>130</v>
      </c>
      <c r="F117" s="501">
        <v>0</v>
      </c>
      <c r="G117" s="236">
        <f t="shared" si="1"/>
        <v>0</v>
      </c>
    </row>
    <row r="118" spans="1:7" ht="12" customHeight="1" x14ac:dyDescent="0.2">
      <c r="A118" s="240" t="s">
        <v>307</v>
      </c>
      <c r="B118" s="241">
        <v>5015111</v>
      </c>
      <c r="C118" s="41" t="s">
        <v>313</v>
      </c>
      <c r="D118" s="44" t="s">
        <v>93</v>
      </c>
      <c r="E118" s="23">
        <v>2</v>
      </c>
      <c r="F118" s="501">
        <v>0</v>
      </c>
      <c r="G118" s="236">
        <f t="shared" si="1"/>
        <v>0</v>
      </c>
    </row>
    <row r="119" spans="1:7" ht="12" customHeight="1" x14ac:dyDescent="0.2">
      <c r="C119" s="230" t="s">
        <v>314</v>
      </c>
      <c r="D119" s="32"/>
    </row>
    <row r="120" spans="1:7" ht="12" customHeight="1" x14ac:dyDescent="0.2">
      <c r="B120" s="241">
        <v>686719</v>
      </c>
      <c r="C120" s="42" t="s">
        <v>315</v>
      </c>
      <c r="D120" s="32" t="s">
        <v>93</v>
      </c>
      <c r="E120" s="23">
        <v>16</v>
      </c>
      <c r="F120" s="501">
        <v>0</v>
      </c>
      <c r="G120" s="236">
        <f t="shared" si="1"/>
        <v>0</v>
      </c>
    </row>
    <row r="121" spans="1:7" ht="12" customHeight="1" x14ac:dyDescent="0.2">
      <c r="B121" s="241">
        <v>686769</v>
      </c>
      <c r="C121" s="43" t="s">
        <v>316</v>
      </c>
      <c r="D121" s="44" t="s">
        <v>93</v>
      </c>
      <c r="E121" s="23">
        <v>24</v>
      </c>
      <c r="F121" s="501">
        <v>0</v>
      </c>
      <c r="G121" s="236">
        <f t="shared" si="1"/>
        <v>0</v>
      </c>
    </row>
    <row r="122" spans="1:7" ht="12" customHeight="1" x14ac:dyDescent="0.2">
      <c r="B122" s="241">
        <v>58214</v>
      </c>
      <c r="C122" s="43" t="s">
        <v>317</v>
      </c>
      <c r="D122" s="44" t="s">
        <v>93</v>
      </c>
      <c r="E122" s="23">
        <v>2</v>
      </c>
      <c r="F122" s="501">
        <v>0</v>
      </c>
      <c r="G122" s="236">
        <f t="shared" si="1"/>
        <v>0</v>
      </c>
    </row>
    <row r="123" spans="1:7" ht="12" customHeight="1" x14ac:dyDescent="0.2">
      <c r="C123" s="43" t="s">
        <v>318</v>
      </c>
      <c r="D123" s="44" t="s">
        <v>93</v>
      </c>
      <c r="E123" s="23">
        <v>45</v>
      </c>
      <c r="F123" s="501">
        <v>0</v>
      </c>
      <c r="G123" s="236">
        <f t="shared" si="1"/>
        <v>0</v>
      </c>
    </row>
    <row r="124" spans="1:7" ht="12" customHeight="1" x14ac:dyDescent="0.2">
      <c r="B124" s="241">
        <v>58134</v>
      </c>
      <c r="C124" s="43" t="s">
        <v>319</v>
      </c>
      <c r="D124" s="44" t="s">
        <v>93</v>
      </c>
      <c r="E124" s="23">
        <v>2</v>
      </c>
      <c r="F124" s="501">
        <v>0</v>
      </c>
      <c r="G124" s="236">
        <f t="shared" si="1"/>
        <v>0</v>
      </c>
    </row>
    <row r="125" spans="1:7" ht="12" customHeight="1" x14ac:dyDescent="0.2">
      <c r="C125" s="43" t="s">
        <v>320</v>
      </c>
      <c r="D125" s="44" t="s">
        <v>93</v>
      </c>
      <c r="E125" s="23">
        <v>45</v>
      </c>
      <c r="F125" s="501">
        <v>0</v>
      </c>
      <c r="G125" s="236">
        <f t="shared" si="1"/>
        <v>0</v>
      </c>
    </row>
    <row r="126" spans="1:7" ht="12" customHeight="1" x14ac:dyDescent="0.2">
      <c r="C126" s="76" t="s">
        <v>321</v>
      </c>
      <c r="D126" s="44"/>
    </row>
    <row r="127" spans="1:7" x14ac:dyDescent="0.2">
      <c r="A127" s="240" t="s">
        <v>322</v>
      </c>
      <c r="B127" s="241">
        <v>306136</v>
      </c>
      <c r="C127" s="205" t="s">
        <v>323</v>
      </c>
      <c r="D127" s="44" t="s">
        <v>93</v>
      </c>
      <c r="E127" s="23">
        <v>45</v>
      </c>
      <c r="F127" s="501">
        <v>0</v>
      </c>
      <c r="G127" s="236">
        <f t="shared" si="1"/>
        <v>0</v>
      </c>
    </row>
    <row r="128" spans="1:7" x14ac:dyDescent="0.2">
      <c r="A128" s="240" t="s">
        <v>322</v>
      </c>
      <c r="B128" s="241">
        <v>908007</v>
      </c>
      <c r="C128" s="205" t="s">
        <v>324</v>
      </c>
      <c r="D128" s="44" t="s">
        <v>93</v>
      </c>
      <c r="E128" s="23">
        <v>16</v>
      </c>
      <c r="F128" s="501">
        <v>0</v>
      </c>
      <c r="G128" s="236">
        <f t="shared" si="1"/>
        <v>0</v>
      </c>
    </row>
    <row r="129" spans="1:7" x14ac:dyDescent="0.2">
      <c r="A129" s="240" t="s">
        <v>322</v>
      </c>
      <c r="B129" s="241">
        <v>907005</v>
      </c>
      <c r="C129" s="205" t="s">
        <v>325</v>
      </c>
      <c r="D129" s="44" t="s">
        <v>93</v>
      </c>
      <c r="E129" s="23">
        <v>1</v>
      </c>
      <c r="F129" s="501">
        <v>0</v>
      </c>
      <c r="G129" s="236">
        <f t="shared" si="1"/>
        <v>0</v>
      </c>
    </row>
    <row r="130" spans="1:7" x14ac:dyDescent="0.2">
      <c r="A130" s="240" t="s">
        <v>322</v>
      </c>
      <c r="B130" s="241">
        <v>907011</v>
      </c>
      <c r="C130" s="231" t="s">
        <v>326</v>
      </c>
      <c r="D130" s="44" t="s">
        <v>93</v>
      </c>
      <c r="E130" s="23">
        <v>13</v>
      </c>
      <c r="F130" s="501">
        <v>0</v>
      </c>
      <c r="G130" s="236">
        <f t="shared" si="1"/>
        <v>0</v>
      </c>
    </row>
    <row r="131" spans="1:7" x14ac:dyDescent="0.2">
      <c r="A131" s="240" t="s">
        <v>322</v>
      </c>
      <c r="B131" s="241">
        <v>907017</v>
      </c>
      <c r="C131" s="232" t="s">
        <v>327</v>
      </c>
      <c r="D131" s="22" t="s">
        <v>93</v>
      </c>
      <c r="E131" s="23">
        <v>12</v>
      </c>
      <c r="F131" s="501">
        <v>0</v>
      </c>
      <c r="G131" s="236">
        <f t="shared" si="1"/>
        <v>0</v>
      </c>
    </row>
    <row r="132" spans="1:7" x14ac:dyDescent="0.2">
      <c r="A132" s="240" t="s">
        <v>322</v>
      </c>
      <c r="B132" s="241" t="s">
        <v>328</v>
      </c>
      <c r="C132" s="232" t="s">
        <v>329</v>
      </c>
      <c r="D132" s="22" t="s">
        <v>93</v>
      </c>
      <c r="E132" s="23">
        <v>72</v>
      </c>
      <c r="F132" s="501">
        <v>0</v>
      </c>
      <c r="G132" s="236">
        <f t="shared" si="1"/>
        <v>0</v>
      </c>
    </row>
    <row r="133" spans="1:7" x14ac:dyDescent="0.2">
      <c r="A133" s="240" t="s">
        <v>322</v>
      </c>
      <c r="B133" s="241">
        <v>908001</v>
      </c>
      <c r="C133" s="213" t="s">
        <v>330</v>
      </c>
      <c r="D133" s="22" t="s">
        <v>93</v>
      </c>
      <c r="E133" s="23">
        <v>11</v>
      </c>
      <c r="F133" s="501">
        <v>0</v>
      </c>
      <c r="G133" s="236">
        <f t="shared" si="1"/>
        <v>0</v>
      </c>
    </row>
    <row r="134" spans="1:7" ht="24" x14ac:dyDescent="0.2">
      <c r="A134" s="240" t="s">
        <v>322</v>
      </c>
      <c r="B134" s="241">
        <v>907001</v>
      </c>
      <c r="C134" s="213" t="s">
        <v>331</v>
      </c>
      <c r="D134" s="22" t="s">
        <v>93</v>
      </c>
      <c r="E134" s="23">
        <v>14</v>
      </c>
      <c r="F134" s="501">
        <v>0</v>
      </c>
      <c r="G134" s="236">
        <f t="shared" si="1"/>
        <v>0</v>
      </c>
    </row>
    <row r="135" spans="1:7" x14ac:dyDescent="0.2">
      <c r="A135" s="240" t="s">
        <v>322</v>
      </c>
      <c r="B135" s="241">
        <v>218004</v>
      </c>
      <c r="C135" s="213" t="s">
        <v>332</v>
      </c>
      <c r="D135" s="62" t="s">
        <v>93</v>
      </c>
      <c r="E135" s="23">
        <v>13</v>
      </c>
      <c r="F135" s="501">
        <v>0</v>
      </c>
      <c r="G135" s="236">
        <f t="shared" ref="G135:G201" si="2">E135*F135</f>
        <v>0</v>
      </c>
    </row>
    <row r="136" spans="1:7" ht="12" customHeight="1" x14ac:dyDescent="0.2">
      <c r="A136" s="240" t="s">
        <v>322</v>
      </c>
      <c r="B136" s="241">
        <v>916017</v>
      </c>
      <c r="C136" s="21" t="s">
        <v>333</v>
      </c>
      <c r="D136" s="22" t="s">
        <v>93</v>
      </c>
      <c r="E136" s="23">
        <v>3</v>
      </c>
      <c r="F136" s="501">
        <v>0</v>
      </c>
      <c r="G136" s="236">
        <f t="shared" si="2"/>
        <v>0</v>
      </c>
    </row>
    <row r="137" spans="1:7" ht="12" customHeight="1" x14ac:dyDescent="0.2">
      <c r="A137" s="240" t="s">
        <v>322</v>
      </c>
      <c r="B137" s="241">
        <v>916017</v>
      </c>
      <c r="C137" s="21" t="s">
        <v>334</v>
      </c>
      <c r="D137" s="22" t="s">
        <v>93</v>
      </c>
      <c r="E137" s="23">
        <v>3</v>
      </c>
      <c r="F137" s="501">
        <v>0</v>
      </c>
      <c r="G137" s="236">
        <f t="shared" si="2"/>
        <v>0</v>
      </c>
    </row>
    <row r="138" spans="1:7" ht="12" customHeight="1" x14ac:dyDescent="0.2">
      <c r="A138" s="240" t="s">
        <v>322</v>
      </c>
      <c r="B138" s="241">
        <v>916017</v>
      </c>
      <c r="C138" s="21" t="s">
        <v>335</v>
      </c>
      <c r="D138" s="22" t="s">
        <v>93</v>
      </c>
      <c r="E138" s="23">
        <v>3</v>
      </c>
      <c r="F138" s="501">
        <v>0</v>
      </c>
      <c r="G138" s="236">
        <f t="shared" si="2"/>
        <v>0</v>
      </c>
    </row>
    <row r="139" spans="1:7" ht="12" customHeight="1" x14ac:dyDescent="0.2">
      <c r="C139" s="40" t="s">
        <v>336</v>
      </c>
    </row>
    <row r="140" spans="1:7" ht="12" customHeight="1" x14ac:dyDescent="0.2">
      <c r="C140" s="21" t="s">
        <v>337</v>
      </c>
      <c r="D140" s="22" t="s">
        <v>93</v>
      </c>
      <c r="E140" s="23">
        <v>95</v>
      </c>
      <c r="F140" s="501">
        <v>0</v>
      </c>
      <c r="G140" s="236">
        <f t="shared" si="2"/>
        <v>0</v>
      </c>
    </row>
    <row r="141" spans="1:7" ht="12" customHeight="1" x14ac:dyDescent="0.2">
      <c r="B141" s="241">
        <v>6075000</v>
      </c>
      <c r="C141" s="21" t="s">
        <v>338</v>
      </c>
      <c r="D141" s="22" t="s">
        <v>119</v>
      </c>
      <c r="E141" s="23">
        <v>120</v>
      </c>
      <c r="F141" s="501">
        <v>0</v>
      </c>
      <c r="G141" s="236">
        <f t="shared" si="2"/>
        <v>0</v>
      </c>
    </row>
    <row r="142" spans="1:7" ht="12" customHeight="1" x14ac:dyDescent="0.2">
      <c r="B142" s="241">
        <v>6080138</v>
      </c>
      <c r="C142" s="21" t="s">
        <v>339</v>
      </c>
      <c r="D142" s="22" t="s">
        <v>119</v>
      </c>
      <c r="E142" s="23">
        <v>120</v>
      </c>
      <c r="F142" s="501">
        <v>0</v>
      </c>
      <c r="G142" s="236">
        <f t="shared" si="2"/>
        <v>0</v>
      </c>
    </row>
    <row r="143" spans="1:7" ht="12" customHeight="1" x14ac:dyDescent="0.2">
      <c r="B143" s="241">
        <v>6074912</v>
      </c>
      <c r="C143" s="21" t="s">
        <v>340</v>
      </c>
      <c r="D143" s="22" t="s">
        <v>93</v>
      </c>
      <c r="E143" s="23">
        <v>3</v>
      </c>
      <c r="F143" s="501">
        <v>0</v>
      </c>
      <c r="G143" s="236">
        <f t="shared" si="2"/>
        <v>0</v>
      </c>
    </row>
    <row r="144" spans="1:7" ht="12" customHeight="1" x14ac:dyDescent="0.2">
      <c r="B144" s="241">
        <v>6074901</v>
      </c>
      <c r="C144" s="21" t="s">
        <v>341</v>
      </c>
      <c r="D144" s="22" t="s">
        <v>93</v>
      </c>
      <c r="E144" s="23">
        <v>1</v>
      </c>
      <c r="F144" s="501">
        <v>0</v>
      </c>
      <c r="G144" s="236">
        <f t="shared" si="2"/>
        <v>0</v>
      </c>
    </row>
    <row r="145" spans="2:7" ht="12" customHeight="1" x14ac:dyDescent="0.2">
      <c r="B145" s="241">
        <v>7001932</v>
      </c>
      <c r="C145" s="21" t="s">
        <v>342</v>
      </c>
      <c r="D145" s="22" t="s">
        <v>93</v>
      </c>
      <c r="E145" s="23">
        <v>6</v>
      </c>
      <c r="F145" s="501">
        <v>0</v>
      </c>
      <c r="G145" s="236">
        <f t="shared" si="2"/>
        <v>0</v>
      </c>
    </row>
    <row r="146" spans="2:7" ht="12" customHeight="1" x14ac:dyDescent="0.2">
      <c r="B146" s="241">
        <v>6043224</v>
      </c>
      <c r="C146" s="21" t="s">
        <v>343</v>
      </c>
      <c r="D146" s="22" t="s">
        <v>93</v>
      </c>
      <c r="E146" s="23">
        <v>3</v>
      </c>
      <c r="F146" s="501">
        <v>0</v>
      </c>
      <c r="G146" s="236">
        <f t="shared" si="2"/>
        <v>0</v>
      </c>
    </row>
    <row r="147" spans="2:7" ht="12" customHeight="1" x14ac:dyDescent="0.2">
      <c r="B147" s="241">
        <v>7129653</v>
      </c>
      <c r="C147" s="21" t="s">
        <v>344</v>
      </c>
      <c r="D147" s="22" t="s">
        <v>93</v>
      </c>
      <c r="E147" s="23">
        <v>6</v>
      </c>
      <c r="F147" s="501">
        <v>0</v>
      </c>
      <c r="G147" s="236">
        <f t="shared" si="2"/>
        <v>0</v>
      </c>
    </row>
    <row r="148" spans="2:7" ht="12" customHeight="1" x14ac:dyDescent="0.2">
      <c r="B148" s="241">
        <v>7129637</v>
      </c>
      <c r="C148" s="21" t="s">
        <v>345</v>
      </c>
      <c r="D148" s="22" t="s">
        <v>93</v>
      </c>
      <c r="E148" s="23">
        <v>3</v>
      </c>
      <c r="F148" s="501">
        <v>0</v>
      </c>
      <c r="G148" s="236">
        <f t="shared" si="2"/>
        <v>0</v>
      </c>
    </row>
    <row r="149" spans="2:7" ht="12" customHeight="1" x14ac:dyDescent="0.2">
      <c r="B149" s="241">
        <v>7002688</v>
      </c>
      <c r="C149" s="21" t="s">
        <v>346</v>
      </c>
      <c r="D149" s="22" t="s">
        <v>93</v>
      </c>
      <c r="E149" s="23">
        <v>4</v>
      </c>
      <c r="F149" s="501">
        <v>0</v>
      </c>
      <c r="G149" s="236">
        <f t="shared" si="2"/>
        <v>0</v>
      </c>
    </row>
    <row r="150" spans="2:7" ht="12" customHeight="1" x14ac:dyDescent="0.2">
      <c r="B150" s="241">
        <v>6040446</v>
      </c>
      <c r="C150" s="21" t="s">
        <v>347</v>
      </c>
      <c r="D150" s="22" t="s">
        <v>93</v>
      </c>
      <c r="E150" s="23">
        <v>1</v>
      </c>
      <c r="F150" s="501">
        <v>0</v>
      </c>
      <c r="G150" s="236">
        <f t="shared" si="2"/>
        <v>0</v>
      </c>
    </row>
    <row r="151" spans="2:7" ht="12" customHeight="1" x14ac:dyDescent="0.2">
      <c r="B151" s="241">
        <v>7128266</v>
      </c>
      <c r="C151" s="21" t="s">
        <v>348</v>
      </c>
      <c r="D151" s="22" t="s">
        <v>93</v>
      </c>
      <c r="E151" s="23">
        <v>5</v>
      </c>
      <c r="F151" s="501">
        <v>0</v>
      </c>
      <c r="G151" s="236">
        <f t="shared" si="2"/>
        <v>0</v>
      </c>
    </row>
    <row r="152" spans="2:7" ht="12" customHeight="1" x14ac:dyDescent="0.2">
      <c r="B152" s="241">
        <v>6055109</v>
      </c>
      <c r="C152" s="21" t="s">
        <v>349</v>
      </c>
      <c r="D152" s="22" t="s">
        <v>119</v>
      </c>
      <c r="E152" s="23">
        <v>45</v>
      </c>
      <c r="F152" s="501">
        <v>0</v>
      </c>
      <c r="G152" s="236">
        <f t="shared" si="2"/>
        <v>0</v>
      </c>
    </row>
    <row r="153" spans="2:7" ht="12" customHeight="1" x14ac:dyDescent="0.2">
      <c r="B153" s="241">
        <v>6055206</v>
      </c>
      <c r="C153" s="21" t="s">
        <v>350</v>
      </c>
      <c r="D153" s="22" t="s">
        <v>119</v>
      </c>
      <c r="E153" s="23">
        <v>28</v>
      </c>
      <c r="F153" s="501">
        <v>0</v>
      </c>
      <c r="G153" s="236">
        <f t="shared" si="2"/>
        <v>0</v>
      </c>
    </row>
    <row r="154" spans="2:7" ht="12" customHeight="1" x14ac:dyDescent="0.2">
      <c r="B154" s="241">
        <v>6060307</v>
      </c>
      <c r="C154" s="21" t="s">
        <v>351</v>
      </c>
      <c r="D154" s="22" t="s">
        <v>119</v>
      </c>
      <c r="E154" s="23">
        <v>30</v>
      </c>
      <c r="F154" s="501">
        <v>0</v>
      </c>
      <c r="G154" s="236">
        <f t="shared" si="2"/>
        <v>0</v>
      </c>
    </row>
    <row r="155" spans="2:7" ht="12" customHeight="1" x14ac:dyDescent="0.2">
      <c r="B155" s="241">
        <v>6052096</v>
      </c>
      <c r="C155" s="21" t="s">
        <v>352</v>
      </c>
      <c r="D155" s="22" t="s">
        <v>119</v>
      </c>
      <c r="E155" s="23">
        <v>45</v>
      </c>
      <c r="F155" s="501">
        <v>0</v>
      </c>
      <c r="G155" s="236">
        <f t="shared" si="2"/>
        <v>0</v>
      </c>
    </row>
    <row r="156" spans="2:7" ht="12" customHeight="1" x14ac:dyDescent="0.2">
      <c r="B156" s="241">
        <v>6052207</v>
      </c>
      <c r="C156" s="21" t="s">
        <v>353</v>
      </c>
      <c r="D156" s="22" t="s">
        <v>119</v>
      </c>
      <c r="E156" s="23">
        <v>28</v>
      </c>
      <c r="F156" s="501">
        <v>0</v>
      </c>
      <c r="G156" s="236">
        <f t="shared" si="2"/>
        <v>0</v>
      </c>
    </row>
    <row r="157" spans="2:7" ht="12" customHeight="1" x14ac:dyDescent="0.2">
      <c r="B157" s="241">
        <v>6052304</v>
      </c>
      <c r="C157" s="21" t="s">
        <v>354</v>
      </c>
      <c r="D157" s="22" t="s">
        <v>119</v>
      </c>
      <c r="E157" s="23">
        <v>30</v>
      </c>
      <c r="F157" s="501">
        <v>0</v>
      </c>
      <c r="G157" s="236">
        <f t="shared" si="2"/>
        <v>0</v>
      </c>
    </row>
    <row r="158" spans="2:7" ht="12" customHeight="1" x14ac:dyDescent="0.2">
      <c r="B158" s="241">
        <v>6062068</v>
      </c>
      <c r="C158" s="21" t="s">
        <v>355</v>
      </c>
      <c r="D158" s="22" t="s">
        <v>119</v>
      </c>
      <c r="E158" s="23">
        <v>73</v>
      </c>
      <c r="F158" s="501">
        <v>0</v>
      </c>
      <c r="G158" s="236">
        <f t="shared" si="2"/>
        <v>0</v>
      </c>
    </row>
    <row r="159" spans="2:7" ht="12" customHeight="1" x14ac:dyDescent="0.2">
      <c r="B159" s="241">
        <v>6062122</v>
      </c>
      <c r="C159" s="21" t="s">
        <v>356</v>
      </c>
      <c r="D159" s="22" t="s">
        <v>119</v>
      </c>
      <c r="E159" s="23">
        <v>30</v>
      </c>
      <c r="F159" s="501">
        <v>0</v>
      </c>
      <c r="G159" s="236">
        <f t="shared" si="2"/>
        <v>0</v>
      </c>
    </row>
    <row r="160" spans="2:7" ht="12" customHeight="1" x14ac:dyDescent="0.2">
      <c r="B160" s="241">
        <v>6067972</v>
      </c>
      <c r="C160" s="21" t="s">
        <v>357</v>
      </c>
      <c r="D160" s="22" t="s">
        <v>93</v>
      </c>
      <c r="E160" s="23">
        <v>15</v>
      </c>
      <c r="F160" s="501">
        <v>0</v>
      </c>
      <c r="G160" s="236">
        <f t="shared" si="2"/>
        <v>0</v>
      </c>
    </row>
    <row r="161" spans="2:7" ht="12" customHeight="1" x14ac:dyDescent="0.2">
      <c r="B161" s="241">
        <v>6067999</v>
      </c>
      <c r="C161" s="21" t="s">
        <v>358</v>
      </c>
      <c r="D161" s="22" t="s">
        <v>93</v>
      </c>
      <c r="E161" s="23">
        <v>15</v>
      </c>
      <c r="F161" s="501">
        <v>0</v>
      </c>
      <c r="G161" s="236">
        <f t="shared" si="2"/>
        <v>0</v>
      </c>
    </row>
    <row r="162" spans="2:7" ht="12" customHeight="1" x14ac:dyDescent="0.2">
      <c r="B162" s="241">
        <v>6072895</v>
      </c>
      <c r="C162" s="21" t="s">
        <v>359</v>
      </c>
      <c r="D162" s="22" t="s">
        <v>93</v>
      </c>
      <c r="E162" s="23">
        <v>1</v>
      </c>
      <c r="F162" s="501">
        <v>0</v>
      </c>
      <c r="G162" s="236">
        <f t="shared" si="2"/>
        <v>0</v>
      </c>
    </row>
    <row r="163" spans="2:7" ht="12" customHeight="1" x14ac:dyDescent="0.2">
      <c r="C163" s="21" t="s">
        <v>360</v>
      </c>
      <c r="D163" s="22" t="s">
        <v>93</v>
      </c>
      <c r="E163" s="23">
        <v>73</v>
      </c>
      <c r="F163" s="501">
        <v>0</v>
      </c>
      <c r="G163" s="236">
        <f t="shared" si="2"/>
        <v>0</v>
      </c>
    </row>
    <row r="164" spans="2:7" ht="12" customHeight="1" x14ac:dyDescent="0.2">
      <c r="B164" s="241">
        <v>6200508</v>
      </c>
      <c r="C164" s="21" t="s">
        <v>361</v>
      </c>
      <c r="D164" s="22" t="s">
        <v>119</v>
      </c>
      <c r="E164" s="23">
        <v>6</v>
      </c>
      <c r="F164" s="501">
        <v>0</v>
      </c>
      <c r="G164" s="236">
        <f t="shared" si="2"/>
        <v>0</v>
      </c>
    </row>
    <row r="165" spans="2:7" ht="12" customHeight="1" x14ac:dyDescent="0.2">
      <c r="B165" s="241">
        <v>1362756</v>
      </c>
      <c r="C165" s="21" t="s">
        <v>362</v>
      </c>
      <c r="D165" s="22" t="s">
        <v>93</v>
      </c>
      <c r="E165" s="23">
        <v>320</v>
      </c>
      <c r="F165" s="501">
        <v>0</v>
      </c>
      <c r="G165" s="236">
        <f t="shared" si="2"/>
        <v>0</v>
      </c>
    </row>
    <row r="166" spans="2:7" ht="12" customHeight="1" x14ac:dyDescent="0.2">
      <c r="B166" s="241">
        <v>1362780</v>
      </c>
      <c r="C166" s="21" t="s">
        <v>363</v>
      </c>
      <c r="D166" s="22" t="s">
        <v>93</v>
      </c>
      <c r="E166" s="23">
        <v>100</v>
      </c>
      <c r="F166" s="501">
        <v>0</v>
      </c>
      <c r="G166" s="236">
        <f t="shared" si="2"/>
        <v>0</v>
      </c>
    </row>
    <row r="167" spans="2:7" ht="12" customHeight="1" x14ac:dyDescent="0.2">
      <c r="B167" s="241">
        <v>6421008</v>
      </c>
      <c r="C167" s="21" t="s">
        <v>364</v>
      </c>
      <c r="D167" s="22" t="s">
        <v>93</v>
      </c>
      <c r="E167" s="23">
        <v>45</v>
      </c>
      <c r="F167" s="501">
        <v>0</v>
      </c>
      <c r="G167" s="236">
        <f t="shared" si="2"/>
        <v>0</v>
      </c>
    </row>
    <row r="168" spans="2:7" ht="12" customHeight="1" x14ac:dyDescent="0.2">
      <c r="B168" s="241">
        <v>6442838</v>
      </c>
      <c r="C168" s="21" t="s">
        <v>365</v>
      </c>
      <c r="D168" s="22" t="s">
        <v>93</v>
      </c>
      <c r="E168" s="23">
        <v>33</v>
      </c>
      <c r="F168" s="501">
        <v>0</v>
      </c>
      <c r="G168" s="236">
        <f t="shared" si="2"/>
        <v>0</v>
      </c>
    </row>
    <row r="169" spans="2:7" ht="12" customHeight="1" x14ac:dyDescent="0.2">
      <c r="B169" s="241">
        <v>6442854</v>
      </c>
      <c r="C169" s="21" t="s">
        <v>366</v>
      </c>
      <c r="D169" s="22" t="s">
        <v>93</v>
      </c>
      <c r="E169" s="23">
        <v>30</v>
      </c>
      <c r="F169" s="501">
        <v>0</v>
      </c>
      <c r="G169" s="236">
        <f t="shared" si="2"/>
        <v>0</v>
      </c>
    </row>
    <row r="170" spans="2:7" ht="12" customHeight="1" x14ac:dyDescent="0.2">
      <c r="B170" s="241">
        <v>6442897</v>
      </c>
      <c r="C170" s="21" t="s">
        <v>367</v>
      </c>
      <c r="D170" s="22" t="s">
        <v>93</v>
      </c>
      <c r="E170" s="23">
        <v>10</v>
      </c>
      <c r="F170" s="501">
        <v>0</v>
      </c>
      <c r="G170" s="236">
        <f t="shared" si="2"/>
        <v>0</v>
      </c>
    </row>
    <row r="171" spans="2:7" ht="12" customHeight="1" x14ac:dyDescent="0.2">
      <c r="B171" s="241">
        <v>6348925</v>
      </c>
      <c r="C171" s="21" t="s">
        <v>368</v>
      </c>
      <c r="D171" s="22" t="s">
        <v>93</v>
      </c>
      <c r="E171" s="23">
        <v>105</v>
      </c>
      <c r="F171" s="501">
        <v>0</v>
      </c>
      <c r="G171" s="236">
        <f t="shared" si="2"/>
        <v>0</v>
      </c>
    </row>
    <row r="172" spans="2:7" ht="12" customHeight="1" x14ac:dyDescent="0.2">
      <c r="B172" s="241">
        <v>6341152</v>
      </c>
      <c r="C172" s="21" t="s">
        <v>369</v>
      </c>
      <c r="D172" s="22" t="s">
        <v>93</v>
      </c>
      <c r="E172" s="23">
        <v>45</v>
      </c>
      <c r="F172" s="501">
        <v>0</v>
      </c>
      <c r="G172" s="236">
        <f t="shared" si="2"/>
        <v>0</v>
      </c>
    </row>
    <row r="173" spans="2:7" ht="12" customHeight="1" x14ac:dyDescent="0.2">
      <c r="B173" s="241">
        <v>6338462</v>
      </c>
      <c r="C173" s="21" t="s">
        <v>370</v>
      </c>
      <c r="D173" s="22" t="s">
        <v>93</v>
      </c>
      <c r="E173" s="23">
        <v>105</v>
      </c>
      <c r="F173" s="501">
        <v>0</v>
      </c>
      <c r="G173" s="236">
        <f t="shared" si="2"/>
        <v>0</v>
      </c>
    </row>
    <row r="174" spans="2:7" ht="12" customHeight="1" x14ac:dyDescent="0.2">
      <c r="B174" s="241">
        <v>3498108</v>
      </c>
      <c r="C174" s="21" t="s">
        <v>371</v>
      </c>
      <c r="D174" s="22" t="s">
        <v>93</v>
      </c>
      <c r="E174" s="23">
        <v>420</v>
      </c>
      <c r="F174" s="501">
        <v>0</v>
      </c>
      <c r="G174" s="236">
        <f t="shared" si="2"/>
        <v>0</v>
      </c>
    </row>
    <row r="175" spans="2:7" ht="12" customHeight="1" x14ac:dyDescent="0.2">
      <c r="B175" s="241">
        <v>1163345</v>
      </c>
      <c r="C175" s="21" t="s">
        <v>372</v>
      </c>
      <c r="D175" s="22" t="s">
        <v>93</v>
      </c>
      <c r="E175" s="23">
        <v>20</v>
      </c>
      <c r="F175" s="501">
        <v>0</v>
      </c>
      <c r="G175" s="236">
        <f t="shared" si="2"/>
        <v>0</v>
      </c>
    </row>
    <row r="176" spans="2:7" ht="12" customHeight="1" x14ac:dyDescent="0.2">
      <c r="B176" s="241">
        <v>1163124</v>
      </c>
      <c r="C176" s="21" t="s">
        <v>373</v>
      </c>
      <c r="D176" s="44" t="s">
        <v>93</v>
      </c>
      <c r="E176" s="23">
        <v>30</v>
      </c>
      <c r="F176" s="501">
        <v>0</v>
      </c>
      <c r="G176" s="236">
        <f t="shared" si="2"/>
        <v>0</v>
      </c>
    </row>
    <row r="177" spans="2:10" ht="12" customHeight="1" x14ac:dyDescent="0.2">
      <c r="B177" s="241">
        <v>3141128</v>
      </c>
      <c r="C177" s="219" t="s">
        <v>374</v>
      </c>
      <c r="D177" s="44" t="s">
        <v>93</v>
      </c>
      <c r="E177" s="23">
        <v>95</v>
      </c>
      <c r="F177" s="501">
        <v>0</v>
      </c>
      <c r="G177" s="236">
        <f t="shared" si="2"/>
        <v>0</v>
      </c>
    </row>
    <row r="178" spans="2:10" ht="12" customHeight="1" x14ac:dyDescent="0.2">
      <c r="B178" s="241">
        <v>3492023</v>
      </c>
      <c r="C178" s="21" t="s">
        <v>375</v>
      </c>
      <c r="D178" s="22" t="s">
        <v>93</v>
      </c>
      <c r="E178" s="23">
        <v>95</v>
      </c>
      <c r="F178" s="501">
        <v>0</v>
      </c>
      <c r="G178" s="236">
        <f t="shared" si="2"/>
        <v>0</v>
      </c>
    </row>
    <row r="179" spans="2:10" ht="12" customHeight="1" x14ac:dyDescent="0.2">
      <c r="B179" s="241">
        <v>3403122</v>
      </c>
      <c r="C179" s="21" t="s">
        <v>376</v>
      </c>
      <c r="D179" s="22" t="s">
        <v>93</v>
      </c>
      <c r="E179" s="23">
        <v>200</v>
      </c>
      <c r="F179" s="501">
        <v>0</v>
      </c>
      <c r="G179" s="236">
        <f t="shared" si="2"/>
        <v>0</v>
      </c>
    </row>
    <row r="180" spans="2:10" ht="12" customHeight="1" x14ac:dyDescent="0.2">
      <c r="B180" s="241">
        <v>3400085</v>
      </c>
      <c r="C180" s="21" t="s">
        <v>377</v>
      </c>
      <c r="D180" s="44" t="s">
        <v>93</v>
      </c>
      <c r="E180" s="23">
        <v>200</v>
      </c>
      <c r="F180" s="501">
        <v>0</v>
      </c>
      <c r="G180" s="236">
        <f t="shared" si="2"/>
        <v>0</v>
      </c>
    </row>
    <row r="181" spans="2:10" ht="12" customHeight="1" x14ac:dyDescent="0.2">
      <c r="B181" s="241">
        <v>87218</v>
      </c>
      <c r="C181" s="21" t="s">
        <v>378</v>
      </c>
      <c r="D181" s="44" t="s">
        <v>119</v>
      </c>
      <c r="E181" s="23">
        <v>40</v>
      </c>
      <c r="F181" s="501">
        <v>0</v>
      </c>
      <c r="G181" s="236">
        <f t="shared" si="2"/>
        <v>0</v>
      </c>
    </row>
    <row r="182" spans="2:10" ht="12" customHeight="1" x14ac:dyDescent="0.2">
      <c r="B182" s="241">
        <v>87172</v>
      </c>
      <c r="C182" s="21" t="s">
        <v>379</v>
      </c>
      <c r="D182" s="22" t="s">
        <v>119</v>
      </c>
      <c r="E182" s="23">
        <v>40</v>
      </c>
      <c r="F182" s="501">
        <v>0</v>
      </c>
      <c r="G182" s="236">
        <f t="shared" si="2"/>
        <v>0</v>
      </c>
    </row>
    <row r="183" spans="2:10" ht="12" customHeight="1" x14ac:dyDescent="0.2">
      <c r="C183" s="219" t="s">
        <v>380</v>
      </c>
      <c r="D183" s="44" t="s">
        <v>93</v>
      </c>
      <c r="E183" s="23">
        <v>67</v>
      </c>
      <c r="F183" s="501">
        <v>0</v>
      </c>
      <c r="G183" s="236">
        <f t="shared" si="2"/>
        <v>0</v>
      </c>
    </row>
    <row r="184" spans="2:10" ht="12" customHeight="1" x14ac:dyDescent="0.2">
      <c r="C184" s="219" t="s">
        <v>381</v>
      </c>
      <c r="D184" s="44" t="s">
        <v>93</v>
      </c>
      <c r="E184" s="23">
        <v>10</v>
      </c>
      <c r="F184" s="501">
        <v>0</v>
      </c>
      <c r="G184" s="236">
        <f t="shared" si="2"/>
        <v>0</v>
      </c>
    </row>
    <row r="185" spans="2:10" ht="12" customHeight="1" x14ac:dyDescent="0.2">
      <c r="C185" s="219" t="s">
        <v>382</v>
      </c>
      <c r="D185" s="44" t="s">
        <v>87</v>
      </c>
      <c r="E185" s="23">
        <v>1</v>
      </c>
      <c r="F185" s="501">
        <v>0</v>
      </c>
      <c r="G185" s="236">
        <f t="shared" si="2"/>
        <v>0</v>
      </c>
      <c r="J185" s="44"/>
    </row>
    <row r="186" spans="2:10" ht="12" customHeight="1" x14ac:dyDescent="0.2">
      <c r="C186" s="219" t="s">
        <v>383</v>
      </c>
      <c r="D186" s="44" t="s">
        <v>87</v>
      </c>
      <c r="E186" s="23">
        <v>1</v>
      </c>
      <c r="F186" s="501">
        <v>0</v>
      </c>
      <c r="G186" s="236">
        <f t="shared" si="2"/>
        <v>0</v>
      </c>
    </row>
    <row r="187" spans="2:10" ht="12" customHeight="1" x14ac:dyDescent="0.2">
      <c r="C187" s="233" t="s">
        <v>384</v>
      </c>
      <c r="D187" s="44"/>
    </row>
    <row r="188" spans="2:10" ht="12" customHeight="1" x14ac:dyDescent="0.2">
      <c r="B188" s="241">
        <v>286935</v>
      </c>
      <c r="C188" s="21" t="s">
        <v>385</v>
      </c>
      <c r="D188" s="44" t="s">
        <v>93</v>
      </c>
      <c r="E188" s="23">
        <v>2</v>
      </c>
      <c r="F188" s="501">
        <v>0</v>
      </c>
      <c r="G188" s="236">
        <f t="shared" si="2"/>
        <v>0</v>
      </c>
    </row>
    <row r="189" spans="2:10" ht="12" customHeight="1" x14ac:dyDescent="0.2">
      <c r="B189" s="241">
        <v>220351</v>
      </c>
      <c r="C189" s="21" t="s">
        <v>386</v>
      </c>
      <c r="D189" s="44" t="s">
        <v>93</v>
      </c>
      <c r="E189" s="23">
        <v>12</v>
      </c>
      <c r="F189" s="501">
        <v>0</v>
      </c>
      <c r="G189" s="236">
        <f t="shared" si="2"/>
        <v>0</v>
      </c>
    </row>
    <row r="190" spans="2:10" ht="12" customHeight="1" x14ac:dyDescent="0.2">
      <c r="C190" s="21" t="s">
        <v>387</v>
      </c>
      <c r="D190" s="44" t="s">
        <v>72</v>
      </c>
      <c r="E190" s="23">
        <v>3</v>
      </c>
      <c r="F190" s="501">
        <v>0</v>
      </c>
      <c r="G190" s="236">
        <f t="shared" si="2"/>
        <v>0</v>
      </c>
    </row>
    <row r="191" spans="2:10" ht="12" customHeight="1" x14ac:dyDescent="0.2">
      <c r="C191" s="21" t="s">
        <v>388</v>
      </c>
      <c r="D191" s="44" t="s">
        <v>93</v>
      </c>
      <c r="E191" s="23">
        <v>10</v>
      </c>
      <c r="F191" s="501">
        <v>0</v>
      </c>
      <c r="G191" s="236">
        <f t="shared" si="2"/>
        <v>0</v>
      </c>
    </row>
    <row r="192" spans="2:10" ht="12" customHeight="1" x14ac:dyDescent="0.2">
      <c r="C192" s="242" t="s">
        <v>389</v>
      </c>
      <c r="D192" s="243"/>
      <c r="E192" s="244"/>
      <c r="G192" s="246">
        <f>SUM(G4:G191)</f>
        <v>0</v>
      </c>
    </row>
    <row r="193" spans="3:7" ht="12" customHeight="1" x14ac:dyDescent="0.2">
      <c r="D193" s="44"/>
      <c r="E193" s="61"/>
    </row>
    <row r="194" spans="3:7" ht="12" customHeight="1" x14ac:dyDescent="0.2">
      <c r="C194" s="242" t="s">
        <v>390</v>
      </c>
      <c r="D194" s="44"/>
      <c r="E194" s="61"/>
    </row>
    <row r="195" spans="3:7" ht="12" customHeight="1" x14ac:dyDescent="0.2">
      <c r="C195" s="40" t="s">
        <v>391</v>
      </c>
      <c r="D195" s="44"/>
      <c r="E195" s="61"/>
    </row>
    <row r="196" spans="3:7" ht="12" customHeight="1" x14ac:dyDescent="0.2">
      <c r="C196" s="21" t="s">
        <v>392</v>
      </c>
      <c r="D196" s="44" t="s">
        <v>93</v>
      </c>
      <c r="E196" s="23">
        <v>95</v>
      </c>
      <c r="F196" s="501">
        <v>0</v>
      </c>
      <c r="G196" s="236">
        <f t="shared" si="2"/>
        <v>0</v>
      </c>
    </row>
    <row r="197" spans="3:7" ht="12" customHeight="1" x14ac:dyDescent="0.2">
      <c r="C197" s="21" t="s">
        <v>393</v>
      </c>
      <c r="D197" s="44" t="s">
        <v>119</v>
      </c>
      <c r="E197" s="23">
        <v>120</v>
      </c>
      <c r="F197" s="501">
        <v>0</v>
      </c>
      <c r="G197" s="236">
        <f t="shared" si="2"/>
        <v>0</v>
      </c>
    </row>
    <row r="198" spans="3:7" ht="12" customHeight="1" x14ac:dyDescent="0.2">
      <c r="C198" s="21" t="s">
        <v>394</v>
      </c>
      <c r="D198" s="44" t="s">
        <v>119</v>
      </c>
      <c r="E198" s="23">
        <v>45</v>
      </c>
      <c r="F198" s="501">
        <v>0</v>
      </c>
      <c r="G198" s="236">
        <f t="shared" si="2"/>
        <v>0</v>
      </c>
    </row>
    <row r="199" spans="3:7" ht="12" customHeight="1" x14ac:dyDescent="0.2">
      <c r="C199" s="21" t="s">
        <v>395</v>
      </c>
      <c r="D199" s="44" t="s">
        <v>119</v>
      </c>
      <c r="E199" s="23">
        <v>28</v>
      </c>
      <c r="F199" s="501">
        <v>0</v>
      </c>
      <c r="G199" s="236">
        <f t="shared" si="2"/>
        <v>0</v>
      </c>
    </row>
    <row r="200" spans="3:7" ht="12" customHeight="1" x14ac:dyDescent="0.2">
      <c r="C200" s="21" t="s">
        <v>396</v>
      </c>
      <c r="D200" s="44" t="s">
        <v>119</v>
      </c>
      <c r="E200" s="23">
        <v>30</v>
      </c>
      <c r="F200" s="501">
        <v>0</v>
      </c>
      <c r="G200" s="236">
        <f t="shared" si="2"/>
        <v>0</v>
      </c>
    </row>
    <row r="201" spans="3:7" ht="12" customHeight="1" x14ac:dyDescent="0.2">
      <c r="C201" s="21" t="s">
        <v>397</v>
      </c>
      <c r="D201" s="44" t="s">
        <v>93</v>
      </c>
      <c r="E201" s="23">
        <v>3</v>
      </c>
      <c r="F201" s="501">
        <v>0</v>
      </c>
      <c r="G201" s="236">
        <f t="shared" si="2"/>
        <v>0</v>
      </c>
    </row>
    <row r="202" spans="3:7" ht="12" customHeight="1" x14ac:dyDescent="0.2">
      <c r="C202" s="21" t="s">
        <v>398</v>
      </c>
      <c r="D202" s="44" t="s">
        <v>93</v>
      </c>
      <c r="E202" s="23">
        <v>11</v>
      </c>
      <c r="F202" s="501">
        <v>0</v>
      </c>
      <c r="G202" s="236">
        <f t="shared" ref="G202:G266" si="3">E202*F202</f>
        <v>0</v>
      </c>
    </row>
    <row r="203" spans="3:7" ht="12" customHeight="1" x14ac:dyDescent="0.2">
      <c r="C203" s="21" t="s">
        <v>399</v>
      </c>
      <c r="D203" s="44" t="s">
        <v>119</v>
      </c>
      <c r="E203" s="23">
        <v>103</v>
      </c>
      <c r="F203" s="501">
        <v>0</v>
      </c>
      <c r="G203" s="236">
        <f t="shared" si="3"/>
        <v>0</v>
      </c>
    </row>
    <row r="204" spans="3:7" ht="12" customHeight="1" x14ac:dyDescent="0.2">
      <c r="C204" s="21" t="s">
        <v>400</v>
      </c>
      <c r="D204" s="44" t="s">
        <v>119</v>
      </c>
      <c r="E204" s="23">
        <v>40</v>
      </c>
      <c r="F204" s="501">
        <v>0</v>
      </c>
      <c r="G204" s="236">
        <f t="shared" si="3"/>
        <v>0</v>
      </c>
    </row>
    <row r="205" spans="3:7" ht="12" customHeight="1" x14ac:dyDescent="0.2">
      <c r="C205" s="21" t="s">
        <v>401</v>
      </c>
      <c r="D205" s="39" t="s">
        <v>119</v>
      </c>
      <c r="E205" s="23">
        <v>40</v>
      </c>
      <c r="F205" s="501">
        <v>0</v>
      </c>
      <c r="G205" s="236">
        <f t="shared" si="3"/>
        <v>0</v>
      </c>
    </row>
    <row r="206" spans="3:7" ht="12" customHeight="1" x14ac:dyDescent="0.2">
      <c r="C206" s="21" t="s">
        <v>402</v>
      </c>
      <c r="D206" s="44" t="s">
        <v>119</v>
      </c>
      <c r="E206" s="23">
        <v>6</v>
      </c>
      <c r="F206" s="501">
        <v>0</v>
      </c>
      <c r="G206" s="236">
        <f t="shared" si="3"/>
        <v>0</v>
      </c>
    </row>
    <row r="207" spans="3:7" ht="12" customHeight="1" x14ac:dyDescent="0.2">
      <c r="C207" s="21" t="s">
        <v>403</v>
      </c>
      <c r="D207" s="44" t="s">
        <v>93</v>
      </c>
      <c r="E207" s="23">
        <v>135</v>
      </c>
      <c r="F207" s="501">
        <v>0</v>
      </c>
      <c r="G207" s="236">
        <f t="shared" si="3"/>
        <v>0</v>
      </c>
    </row>
    <row r="208" spans="3:7" ht="12" customHeight="1" x14ac:dyDescent="0.2">
      <c r="C208" s="21" t="s">
        <v>404</v>
      </c>
      <c r="D208" s="44" t="s">
        <v>93</v>
      </c>
      <c r="E208" s="23">
        <v>118</v>
      </c>
      <c r="F208" s="501">
        <v>0</v>
      </c>
      <c r="G208" s="236">
        <f t="shared" si="3"/>
        <v>0</v>
      </c>
    </row>
    <row r="209" spans="3:7" ht="12" customHeight="1" x14ac:dyDescent="0.2">
      <c r="C209" s="21" t="s">
        <v>405</v>
      </c>
      <c r="D209" s="22" t="s">
        <v>93</v>
      </c>
      <c r="E209" s="23">
        <v>420</v>
      </c>
      <c r="F209" s="501">
        <v>0</v>
      </c>
      <c r="G209" s="236">
        <f t="shared" si="3"/>
        <v>0</v>
      </c>
    </row>
    <row r="210" spans="3:7" ht="12" customHeight="1" x14ac:dyDescent="0.2">
      <c r="C210" s="21" t="s">
        <v>406</v>
      </c>
      <c r="D210" s="44" t="s">
        <v>93</v>
      </c>
      <c r="E210" s="23">
        <v>105</v>
      </c>
      <c r="F210" s="501">
        <v>0</v>
      </c>
      <c r="G210" s="236">
        <f t="shared" si="3"/>
        <v>0</v>
      </c>
    </row>
    <row r="211" spans="3:7" ht="12" customHeight="1" x14ac:dyDescent="0.2">
      <c r="C211" s="40" t="s">
        <v>407</v>
      </c>
      <c r="D211" s="44"/>
    </row>
    <row r="212" spans="3:7" ht="12" customHeight="1" x14ac:dyDescent="0.2">
      <c r="C212" s="21" t="s">
        <v>408</v>
      </c>
      <c r="D212" s="44" t="s">
        <v>409</v>
      </c>
      <c r="E212" s="23">
        <v>40</v>
      </c>
      <c r="F212" s="501">
        <v>0</v>
      </c>
      <c r="G212" s="236">
        <f t="shared" si="3"/>
        <v>0</v>
      </c>
    </row>
    <row r="213" spans="3:7" ht="12" customHeight="1" x14ac:dyDescent="0.2">
      <c r="C213" s="40" t="s">
        <v>410</v>
      </c>
      <c r="D213" s="44"/>
    </row>
    <row r="214" spans="3:7" ht="12" customHeight="1" x14ac:dyDescent="0.2">
      <c r="C214" s="21" t="s">
        <v>411</v>
      </c>
      <c r="D214" s="44" t="s">
        <v>93</v>
      </c>
      <c r="E214" s="23">
        <v>47</v>
      </c>
      <c r="F214" s="501">
        <v>0</v>
      </c>
      <c r="G214" s="236">
        <f t="shared" si="3"/>
        <v>0</v>
      </c>
    </row>
    <row r="215" spans="3:7" ht="12" customHeight="1" x14ac:dyDescent="0.2">
      <c r="C215" s="21" t="s">
        <v>412</v>
      </c>
      <c r="D215" s="44" t="s">
        <v>93</v>
      </c>
      <c r="E215" s="23">
        <v>16</v>
      </c>
      <c r="F215" s="501">
        <v>0</v>
      </c>
      <c r="G215" s="236">
        <f t="shared" si="3"/>
        <v>0</v>
      </c>
    </row>
    <row r="216" spans="3:7" ht="12" customHeight="1" x14ac:dyDescent="0.2">
      <c r="C216" s="21" t="s">
        <v>277</v>
      </c>
      <c r="D216" s="44" t="s">
        <v>93</v>
      </c>
      <c r="E216" s="23">
        <v>2</v>
      </c>
      <c r="F216" s="501">
        <v>0</v>
      </c>
      <c r="G216" s="236">
        <f t="shared" si="3"/>
        <v>0</v>
      </c>
    </row>
    <row r="217" spans="3:7" ht="12" customHeight="1" x14ac:dyDescent="0.2">
      <c r="C217" s="21" t="s">
        <v>278</v>
      </c>
      <c r="D217" s="44" t="s">
        <v>93</v>
      </c>
      <c r="E217" s="23">
        <v>2</v>
      </c>
      <c r="F217" s="501">
        <v>0</v>
      </c>
      <c r="G217" s="236">
        <f t="shared" si="3"/>
        <v>0</v>
      </c>
    </row>
    <row r="218" spans="3:7" ht="12" customHeight="1" x14ac:dyDescent="0.2">
      <c r="C218" s="21" t="s">
        <v>279</v>
      </c>
      <c r="D218" s="44" t="s">
        <v>93</v>
      </c>
      <c r="E218" s="23">
        <v>4</v>
      </c>
      <c r="F218" s="501">
        <v>0</v>
      </c>
      <c r="G218" s="236">
        <f t="shared" si="3"/>
        <v>0</v>
      </c>
    </row>
    <row r="219" spans="3:7" ht="12" customHeight="1" x14ac:dyDescent="0.2">
      <c r="C219" s="21" t="s">
        <v>282</v>
      </c>
      <c r="D219" s="44" t="s">
        <v>93</v>
      </c>
      <c r="E219" s="23">
        <v>36</v>
      </c>
      <c r="F219" s="501">
        <v>0</v>
      </c>
      <c r="G219" s="236">
        <f t="shared" si="3"/>
        <v>0</v>
      </c>
    </row>
    <row r="220" spans="3:7" ht="12" customHeight="1" x14ac:dyDescent="0.2">
      <c r="C220" s="226" t="s">
        <v>413</v>
      </c>
      <c r="D220" s="44"/>
      <c r="E220" s="61"/>
    </row>
    <row r="221" spans="3:7" ht="12" customHeight="1" x14ac:dyDescent="0.2">
      <c r="C221" s="45" t="s">
        <v>414</v>
      </c>
      <c r="D221" s="44" t="s">
        <v>93</v>
      </c>
      <c r="E221" s="23">
        <v>67</v>
      </c>
      <c r="F221" s="501">
        <v>0</v>
      </c>
      <c r="G221" s="236">
        <f t="shared" si="3"/>
        <v>0</v>
      </c>
    </row>
    <row r="222" spans="3:7" ht="12" customHeight="1" x14ac:dyDescent="0.2">
      <c r="C222" s="45" t="s">
        <v>415</v>
      </c>
      <c r="D222" s="44" t="s">
        <v>93</v>
      </c>
      <c r="E222" s="23">
        <v>40</v>
      </c>
      <c r="F222" s="501">
        <v>0</v>
      </c>
      <c r="G222" s="236">
        <f t="shared" si="3"/>
        <v>0</v>
      </c>
    </row>
    <row r="223" spans="3:7" ht="12" customHeight="1" x14ac:dyDescent="0.2">
      <c r="C223" s="45" t="s">
        <v>381</v>
      </c>
      <c r="D223" s="44" t="s">
        <v>93</v>
      </c>
      <c r="E223" s="23">
        <v>10</v>
      </c>
      <c r="F223" s="501">
        <v>0</v>
      </c>
      <c r="G223" s="236">
        <f t="shared" si="3"/>
        <v>0</v>
      </c>
    </row>
    <row r="224" spans="3:7" ht="12" customHeight="1" x14ac:dyDescent="0.2">
      <c r="C224" s="21" t="s">
        <v>416</v>
      </c>
      <c r="D224" s="44" t="s">
        <v>93</v>
      </c>
      <c r="E224" s="23">
        <v>130</v>
      </c>
      <c r="F224" s="501">
        <v>0</v>
      </c>
      <c r="G224" s="236">
        <f t="shared" si="3"/>
        <v>0</v>
      </c>
    </row>
    <row r="225" spans="2:7" ht="12" customHeight="1" x14ac:dyDescent="0.2">
      <c r="C225" s="40" t="s">
        <v>417</v>
      </c>
      <c r="D225" s="44"/>
    </row>
    <row r="226" spans="2:7" ht="12" customHeight="1" x14ac:dyDescent="0.2">
      <c r="C226" s="21" t="s">
        <v>418</v>
      </c>
      <c r="D226" s="22" t="s">
        <v>93</v>
      </c>
      <c r="E226" s="23">
        <v>4</v>
      </c>
      <c r="F226" s="501">
        <v>0</v>
      </c>
      <c r="G226" s="236">
        <f t="shared" si="3"/>
        <v>0</v>
      </c>
    </row>
    <row r="227" spans="2:7" ht="12" customHeight="1" x14ac:dyDescent="0.2">
      <c r="C227" s="21" t="s">
        <v>419</v>
      </c>
      <c r="D227" s="22" t="s">
        <v>93</v>
      </c>
      <c r="E227" s="23">
        <v>9</v>
      </c>
      <c r="F227" s="501">
        <v>0</v>
      </c>
      <c r="G227" s="236">
        <f t="shared" si="3"/>
        <v>0</v>
      </c>
    </row>
    <row r="228" spans="2:7" ht="12" customHeight="1" x14ac:dyDescent="0.2">
      <c r="C228" s="27" t="s">
        <v>420</v>
      </c>
      <c r="D228" s="39" t="s">
        <v>93</v>
      </c>
      <c r="E228" s="23">
        <v>7</v>
      </c>
      <c r="F228" s="501">
        <v>0</v>
      </c>
      <c r="G228" s="236">
        <f t="shared" si="3"/>
        <v>0</v>
      </c>
    </row>
    <row r="229" spans="2:7" ht="12" customHeight="1" x14ac:dyDescent="0.2">
      <c r="C229" s="220" t="s">
        <v>421</v>
      </c>
      <c r="D229" s="62" t="s">
        <v>93</v>
      </c>
      <c r="E229" s="23">
        <v>7</v>
      </c>
      <c r="F229" s="501">
        <v>0</v>
      </c>
      <c r="G229" s="236">
        <f t="shared" si="3"/>
        <v>0</v>
      </c>
    </row>
    <row r="230" spans="2:7" ht="12" customHeight="1" x14ac:dyDescent="0.2">
      <c r="C230" s="21" t="s">
        <v>422</v>
      </c>
      <c r="D230" s="22" t="s">
        <v>93</v>
      </c>
      <c r="E230" s="23">
        <v>2</v>
      </c>
      <c r="F230" s="501">
        <v>0</v>
      </c>
      <c r="G230" s="236">
        <f t="shared" si="3"/>
        <v>0</v>
      </c>
    </row>
    <row r="231" spans="2:7" ht="12" customHeight="1" x14ac:dyDescent="0.2">
      <c r="C231" s="21" t="s">
        <v>423</v>
      </c>
      <c r="D231" s="22" t="s">
        <v>93</v>
      </c>
      <c r="E231" s="23">
        <v>12</v>
      </c>
      <c r="F231" s="501">
        <v>0</v>
      </c>
      <c r="G231" s="236">
        <f t="shared" si="3"/>
        <v>0</v>
      </c>
    </row>
    <row r="232" spans="2:7" ht="12" customHeight="1" x14ac:dyDescent="0.2">
      <c r="C232" s="21" t="s">
        <v>424</v>
      </c>
      <c r="D232" s="22" t="s">
        <v>93</v>
      </c>
      <c r="E232" s="23">
        <v>1</v>
      </c>
      <c r="F232" s="501">
        <v>0</v>
      </c>
      <c r="G232" s="236">
        <f t="shared" si="3"/>
        <v>0</v>
      </c>
    </row>
    <row r="233" spans="2:7" ht="12" customHeight="1" x14ac:dyDescent="0.2">
      <c r="C233" s="46" t="s">
        <v>425</v>
      </c>
      <c r="D233" s="39"/>
      <c r="E233" s="33"/>
    </row>
    <row r="234" spans="2:7" ht="12" customHeight="1" x14ac:dyDescent="0.2">
      <c r="B234" s="241" t="s">
        <v>285</v>
      </c>
      <c r="C234" s="27" t="s">
        <v>286</v>
      </c>
      <c r="D234" s="39" t="s">
        <v>119</v>
      </c>
      <c r="E234" s="23">
        <v>115</v>
      </c>
      <c r="F234" s="501">
        <v>0</v>
      </c>
      <c r="G234" s="236">
        <f t="shared" si="3"/>
        <v>0</v>
      </c>
    </row>
    <row r="235" spans="2:7" ht="12" customHeight="1" x14ac:dyDescent="0.2">
      <c r="B235" s="241" t="s">
        <v>289</v>
      </c>
      <c r="C235" s="27" t="s">
        <v>290</v>
      </c>
      <c r="D235" s="39" t="s">
        <v>119</v>
      </c>
      <c r="E235" s="23">
        <v>220</v>
      </c>
      <c r="F235" s="501">
        <v>0</v>
      </c>
      <c r="G235" s="236">
        <f t="shared" si="3"/>
        <v>0</v>
      </c>
    </row>
    <row r="236" spans="2:7" ht="12" customHeight="1" x14ac:dyDescent="0.2">
      <c r="B236" s="241" t="s">
        <v>426</v>
      </c>
      <c r="C236" s="27" t="s">
        <v>292</v>
      </c>
      <c r="D236" s="39" t="s">
        <v>119</v>
      </c>
      <c r="E236" s="23">
        <v>130</v>
      </c>
      <c r="F236" s="501">
        <v>0</v>
      </c>
      <c r="G236" s="236">
        <f t="shared" si="3"/>
        <v>0</v>
      </c>
    </row>
    <row r="237" spans="2:7" ht="12" customHeight="1" x14ac:dyDescent="0.2">
      <c r="B237" s="241" t="s">
        <v>293</v>
      </c>
      <c r="C237" s="27" t="s">
        <v>294</v>
      </c>
      <c r="D237" s="39" t="s">
        <v>119</v>
      </c>
      <c r="E237" s="23">
        <v>340</v>
      </c>
      <c r="F237" s="501">
        <v>0</v>
      </c>
      <c r="G237" s="236">
        <f t="shared" si="3"/>
        <v>0</v>
      </c>
    </row>
    <row r="238" spans="2:7" ht="12" customHeight="1" x14ac:dyDescent="0.2">
      <c r="C238" s="27" t="s">
        <v>427</v>
      </c>
      <c r="D238" s="39" t="s">
        <v>119</v>
      </c>
      <c r="E238" s="23">
        <v>10</v>
      </c>
      <c r="F238" s="501">
        <v>0</v>
      </c>
      <c r="G238" s="236">
        <f t="shared" si="3"/>
        <v>0</v>
      </c>
    </row>
    <row r="239" spans="2:7" ht="12" customHeight="1" x14ac:dyDescent="0.2">
      <c r="C239" s="38" t="s">
        <v>428</v>
      </c>
      <c r="D239" s="39" t="s">
        <v>119</v>
      </c>
      <c r="E239" s="23">
        <v>225</v>
      </c>
      <c r="F239" s="501">
        <v>0</v>
      </c>
      <c r="G239" s="236">
        <f t="shared" si="3"/>
        <v>0</v>
      </c>
    </row>
    <row r="240" spans="2:7" ht="12" customHeight="1" x14ac:dyDescent="0.2">
      <c r="C240" s="27" t="s">
        <v>302</v>
      </c>
      <c r="D240" s="39" t="s">
        <v>119</v>
      </c>
      <c r="E240" s="23">
        <v>200</v>
      </c>
      <c r="F240" s="501">
        <v>0</v>
      </c>
      <c r="G240" s="236">
        <f t="shared" si="3"/>
        <v>0</v>
      </c>
    </row>
    <row r="241" spans="2:7" ht="12" customHeight="1" x14ac:dyDescent="0.2">
      <c r="C241" s="21" t="s">
        <v>303</v>
      </c>
      <c r="D241" s="22" t="s">
        <v>119</v>
      </c>
      <c r="E241" s="23">
        <v>94</v>
      </c>
      <c r="F241" s="501">
        <v>0</v>
      </c>
      <c r="G241" s="236">
        <f t="shared" si="3"/>
        <v>0</v>
      </c>
    </row>
    <row r="242" spans="2:7" ht="12" customHeight="1" x14ac:dyDescent="0.2">
      <c r="C242" s="21" t="s">
        <v>304</v>
      </c>
      <c r="D242" s="22" t="s">
        <v>119</v>
      </c>
      <c r="E242" s="23">
        <v>40</v>
      </c>
      <c r="F242" s="501">
        <v>0</v>
      </c>
      <c r="G242" s="236">
        <f t="shared" si="3"/>
        <v>0</v>
      </c>
    </row>
    <row r="243" spans="2:7" ht="12" customHeight="1" x14ac:dyDescent="0.2">
      <c r="C243" s="21" t="s">
        <v>305</v>
      </c>
      <c r="D243" s="22" t="s">
        <v>119</v>
      </c>
      <c r="E243" s="23">
        <v>25</v>
      </c>
      <c r="F243" s="501">
        <v>0</v>
      </c>
      <c r="G243" s="236">
        <f t="shared" si="3"/>
        <v>0</v>
      </c>
    </row>
    <row r="244" spans="2:7" ht="12" customHeight="1" x14ac:dyDescent="0.2">
      <c r="C244" s="233" t="s">
        <v>429</v>
      </c>
      <c r="D244" s="44"/>
    </row>
    <row r="245" spans="2:7" ht="12" customHeight="1" x14ac:dyDescent="0.2">
      <c r="B245" s="241" t="s">
        <v>285</v>
      </c>
      <c r="C245" s="21" t="s">
        <v>286</v>
      </c>
      <c r="D245" s="62" t="s">
        <v>119</v>
      </c>
      <c r="E245" s="23">
        <v>20</v>
      </c>
      <c r="F245" s="501">
        <v>0</v>
      </c>
      <c r="G245" s="236">
        <f t="shared" si="3"/>
        <v>0</v>
      </c>
    </row>
    <row r="246" spans="2:7" ht="12" customHeight="1" x14ac:dyDescent="0.2">
      <c r="B246" s="241" t="s">
        <v>287</v>
      </c>
      <c r="C246" s="21" t="s">
        <v>288</v>
      </c>
      <c r="D246" s="22" t="s">
        <v>119</v>
      </c>
      <c r="E246" s="23">
        <v>120</v>
      </c>
      <c r="F246" s="501">
        <v>0</v>
      </c>
      <c r="G246" s="236">
        <f t="shared" si="3"/>
        <v>0</v>
      </c>
    </row>
    <row r="247" spans="2:7" ht="12" customHeight="1" x14ac:dyDescent="0.2">
      <c r="B247" s="241" t="s">
        <v>426</v>
      </c>
      <c r="C247" s="21" t="s">
        <v>292</v>
      </c>
      <c r="D247" s="22" t="s">
        <v>119</v>
      </c>
      <c r="E247" s="23">
        <v>30</v>
      </c>
      <c r="F247" s="501">
        <v>0</v>
      </c>
      <c r="G247" s="236">
        <f t="shared" si="3"/>
        <v>0</v>
      </c>
    </row>
    <row r="248" spans="2:7" ht="12" customHeight="1" x14ac:dyDescent="0.2">
      <c r="C248" s="40" t="s">
        <v>430</v>
      </c>
      <c r="E248" s="61"/>
    </row>
    <row r="249" spans="2:7" ht="12" customHeight="1" x14ac:dyDescent="0.2">
      <c r="B249" s="241" t="s">
        <v>285</v>
      </c>
      <c r="C249" s="21" t="s">
        <v>286</v>
      </c>
      <c r="D249" s="22" t="s">
        <v>93</v>
      </c>
      <c r="E249" s="23">
        <v>4</v>
      </c>
      <c r="F249" s="501">
        <v>0</v>
      </c>
      <c r="G249" s="236">
        <f t="shared" si="3"/>
        <v>0</v>
      </c>
    </row>
    <row r="250" spans="2:7" ht="12" customHeight="1" x14ac:dyDescent="0.2">
      <c r="C250" s="21" t="s">
        <v>288</v>
      </c>
      <c r="D250" s="22" t="s">
        <v>93</v>
      </c>
      <c r="E250" s="23">
        <v>4</v>
      </c>
      <c r="F250" s="501">
        <v>0</v>
      </c>
      <c r="G250" s="236">
        <f t="shared" si="3"/>
        <v>0</v>
      </c>
    </row>
    <row r="251" spans="2:7" ht="12" customHeight="1" x14ac:dyDescent="0.2">
      <c r="C251" s="21" t="s">
        <v>290</v>
      </c>
      <c r="D251" s="22" t="s">
        <v>93</v>
      </c>
      <c r="E251" s="23">
        <v>3</v>
      </c>
      <c r="F251" s="501">
        <v>0</v>
      </c>
      <c r="G251" s="236">
        <f t="shared" si="3"/>
        <v>0</v>
      </c>
    </row>
    <row r="252" spans="2:7" ht="12" customHeight="1" x14ac:dyDescent="0.2">
      <c r="C252" s="21" t="s">
        <v>294</v>
      </c>
      <c r="D252" s="22" t="s">
        <v>93</v>
      </c>
      <c r="E252" s="23">
        <v>7</v>
      </c>
      <c r="F252" s="501">
        <v>0</v>
      </c>
      <c r="G252" s="236">
        <f t="shared" si="3"/>
        <v>0</v>
      </c>
    </row>
    <row r="253" spans="2:7" ht="12" customHeight="1" x14ac:dyDescent="0.2">
      <c r="C253" s="45" t="s">
        <v>427</v>
      </c>
      <c r="D253" s="44" t="s">
        <v>93</v>
      </c>
      <c r="E253" s="23">
        <v>1</v>
      </c>
      <c r="F253" s="501">
        <v>0</v>
      </c>
      <c r="G253" s="236">
        <f t="shared" si="3"/>
        <v>0</v>
      </c>
    </row>
    <row r="254" spans="2:7" ht="12" customHeight="1" x14ac:dyDescent="0.2">
      <c r="C254" s="45" t="s">
        <v>428</v>
      </c>
      <c r="D254" s="44" t="s">
        <v>93</v>
      </c>
      <c r="E254" s="23">
        <v>36</v>
      </c>
      <c r="F254" s="501">
        <v>0</v>
      </c>
      <c r="G254" s="236">
        <f t="shared" si="3"/>
        <v>0</v>
      </c>
    </row>
    <row r="255" spans="2:7" ht="12" customHeight="1" x14ac:dyDescent="0.2">
      <c r="C255" s="40" t="s">
        <v>431</v>
      </c>
      <c r="E255" s="61"/>
    </row>
    <row r="256" spans="2:7" ht="12" customHeight="1" x14ac:dyDescent="0.2">
      <c r="C256" s="21" t="s">
        <v>432</v>
      </c>
      <c r="D256" s="22" t="s">
        <v>93</v>
      </c>
      <c r="E256" s="23">
        <v>67</v>
      </c>
      <c r="F256" s="501">
        <v>0</v>
      </c>
      <c r="G256" s="236">
        <f t="shared" si="3"/>
        <v>0</v>
      </c>
    </row>
    <row r="257" spans="3:7" ht="12" customHeight="1" x14ac:dyDescent="0.2">
      <c r="C257" s="21" t="s">
        <v>433</v>
      </c>
      <c r="D257" s="22" t="s">
        <v>93</v>
      </c>
      <c r="E257" s="23">
        <v>10</v>
      </c>
      <c r="F257" s="501">
        <v>0</v>
      </c>
      <c r="G257" s="236">
        <f t="shared" si="3"/>
        <v>0</v>
      </c>
    </row>
    <row r="258" spans="3:7" ht="12" customHeight="1" x14ac:dyDescent="0.2">
      <c r="C258" s="21" t="s">
        <v>434</v>
      </c>
      <c r="D258" s="44" t="s">
        <v>93</v>
      </c>
      <c r="E258" s="23">
        <v>13</v>
      </c>
      <c r="F258" s="501">
        <v>0</v>
      </c>
      <c r="G258" s="236">
        <f t="shared" si="3"/>
        <v>0</v>
      </c>
    </row>
    <row r="259" spans="3:7" ht="12" customHeight="1" x14ac:dyDescent="0.2">
      <c r="C259" s="219" t="s">
        <v>435</v>
      </c>
      <c r="D259" s="44" t="s">
        <v>93</v>
      </c>
      <c r="E259" s="23">
        <v>40</v>
      </c>
      <c r="F259" s="501">
        <v>0</v>
      </c>
      <c r="G259" s="236">
        <f t="shared" si="3"/>
        <v>0</v>
      </c>
    </row>
    <row r="260" spans="3:7" ht="12" customHeight="1" x14ac:dyDescent="0.2">
      <c r="C260" s="221" t="s">
        <v>436</v>
      </c>
      <c r="D260" s="222" t="s">
        <v>93</v>
      </c>
      <c r="E260" s="23">
        <v>2</v>
      </c>
      <c r="F260" s="501">
        <v>0</v>
      </c>
      <c r="G260" s="236">
        <f t="shared" si="3"/>
        <v>0</v>
      </c>
    </row>
    <row r="261" spans="3:7" ht="12" customHeight="1" x14ac:dyDescent="0.2">
      <c r="C261" s="221" t="s">
        <v>437</v>
      </c>
      <c r="D261" s="222" t="s">
        <v>93</v>
      </c>
      <c r="E261" s="23">
        <v>45</v>
      </c>
      <c r="F261" s="501">
        <v>0</v>
      </c>
      <c r="G261" s="236">
        <f t="shared" si="3"/>
        <v>0</v>
      </c>
    </row>
    <row r="262" spans="3:7" ht="12" customHeight="1" x14ac:dyDescent="0.2">
      <c r="C262" s="209" t="s">
        <v>438</v>
      </c>
      <c r="D262" s="222" t="s">
        <v>93</v>
      </c>
      <c r="E262" s="23">
        <v>4</v>
      </c>
      <c r="F262" s="501">
        <v>0</v>
      </c>
      <c r="G262" s="236">
        <f t="shared" si="3"/>
        <v>0</v>
      </c>
    </row>
    <row r="263" spans="3:7" ht="12" customHeight="1" x14ac:dyDescent="0.2">
      <c r="C263" s="221" t="s">
        <v>439</v>
      </c>
      <c r="D263" s="222" t="s">
        <v>93</v>
      </c>
      <c r="E263" s="23">
        <v>63</v>
      </c>
      <c r="F263" s="501">
        <v>0</v>
      </c>
      <c r="G263" s="236">
        <f t="shared" si="3"/>
        <v>0</v>
      </c>
    </row>
    <row r="264" spans="3:7" ht="12" customHeight="1" x14ac:dyDescent="0.2">
      <c r="C264" s="209" t="s">
        <v>440</v>
      </c>
      <c r="D264" s="222" t="s">
        <v>93</v>
      </c>
      <c r="E264" s="23">
        <v>4</v>
      </c>
      <c r="F264" s="501">
        <v>0</v>
      </c>
      <c r="G264" s="236">
        <f t="shared" si="3"/>
        <v>0</v>
      </c>
    </row>
    <row r="265" spans="3:7" ht="12" customHeight="1" x14ac:dyDescent="0.2">
      <c r="C265" s="221" t="s">
        <v>441</v>
      </c>
      <c r="D265" s="222" t="s">
        <v>93</v>
      </c>
      <c r="E265" s="23">
        <v>95</v>
      </c>
      <c r="F265" s="501">
        <v>0</v>
      </c>
      <c r="G265" s="236">
        <f t="shared" si="3"/>
        <v>0</v>
      </c>
    </row>
    <row r="266" spans="3:7" ht="12" customHeight="1" x14ac:dyDescent="0.2">
      <c r="C266" s="221" t="s">
        <v>442</v>
      </c>
      <c r="D266" s="222" t="s">
        <v>93</v>
      </c>
      <c r="E266" s="23">
        <v>22</v>
      </c>
      <c r="F266" s="501">
        <v>0</v>
      </c>
      <c r="G266" s="236">
        <f t="shared" si="3"/>
        <v>0</v>
      </c>
    </row>
    <row r="267" spans="3:7" ht="12" customHeight="1" x14ac:dyDescent="0.2">
      <c r="C267" s="221" t="s">
        <v>443</v>
      </c>
      <c r="D267" s="222" t="s">
        <v>93</v>
      </c>
      <c r="E267" s="23">
        <v>22</v>
      </c>
      <c r="F267" s="501">
        <v>0</v>
      </c>
      <c r="G267" s="236">
        <f t="shared" ref="G267:G319" si="4">E267*F267</f>
        <v>0</v>
      </c>
    </row>
    <row r="268" spans="3:7" ht="12" customHeight="1" x14ac:dyDescent="0.2">
      <c r="C268" s="221" t="s">
        <v>444</v>
      </c>
      <c r="D268" s="222" t="s">
        <v>93</v>
      </c>
      <c r="E268" s="23">
        <v>2</v>
      </c>
      <c r="F268" s="501">
        <v>0</v>
      </c>
      <c r="G268" s="236">
        <f t="shared" si="4"/>
        <v>0</v>
      </c>
    </row>
    <row r="269" spans="3:7" ht="12" customHeight="1" x14ac:dyDescent="0.2">
      <c r="C269" s="209" t="s">
        <v>445</v>
      </c>
      <c r="D269" s="222" t="s">
        <v>93</v>
      </c>
      <c r="E269" s="23">
        <v>4</v>
      </c>
      <c r="F269" s="501">
        <v>0</v>
      </c>
      <c r="G269" s="236">
        <f t="shared" si="4"/>
        <v>0</v>
      </c>
    </row>
    <row r="270" spans="3:7" ht="12" customHeight="1" x14ac:dyDescent="0.2">
      <c r="C270" s="209" t="s">
        <v>446</v>
      </c>
      <c r="D270" s="222" t="s">
        <v>93</v>
      </c>
      <c r="E270" s="23">
        <v>4</v>
      </c>
      <c r="F270" s="501">
        <v>0</v>
      </c>
      <c r="G270" s="236">
        <f t="shared" si="4"/>
        <v>0</v>
      </c>
    </row>
    <row r="271" spans="3:7" ht="12" customHeight="1" x14ac:dyDescent="0.2">
      <c r="C271" s="208" t="s">
        <v>1</v>
      </c>
      <c r="D271" s="222"/>
      <c r="E271" s="61"/>
    </row>
    <row r="272" spans="3:7" ht="12" customHeight="1" x14ac:dyDescent="0.2">
      <c r="C272" s="209" t="s">
        <v>447</v>
      </c>
      <c r="D272" s="222" t="s">
        <v>93</v>
      </c>
      <c r="E272" s="23">
        <v>110</v>
      </c>
      <c r="F272" s="501">
        <v>0</v>
      </c>
      <c r="G272" s="236">
        <f t="shared" si="4"/>
        <v>0</v>
      </c>
    </row>
    <row r="273" spans="3:7" ht="12" customHeight="1" x14ac:dyDescent="0.2">
      <c r="C273" s="209" t="s">
        <v>448</v>
      </c>
      <c r="D273" s="222" t="s">
        <v>93</v>
      </c>
      <c r="E273" s="23">
        <v>42</v>
      </c>
      <c r="F273" s="501">
        <v>0</v>
      </c>
      <c r="G273" s="236">
        <f t="shared" si="4"/>
        <v>0</v>
      </c>
    </row>
    <row r="274" spans="3:7" ht="12" customHeight="1" x14ac:dyDescent="0.2">
      <c r="C274" s="208" t="s">
        <v>449</v>
      </c>
      <c r="D274" s="222"/>
      <c r="E274" s="61"/>
    </row>
    <row r="275" spans="3:7" ht="12" customHeight="1" x14ac:dyDescent="0.2">
      <c r="C275" s="209" t="s">
        <v>450</v>
      </c>
      <c r="D275" s="222" t="s">
        <v>93</v>
      </c>
      <c r="E275" s="23">
        <v>1</v>
      </c>
      <c r="F275" s="501">
        <v>0</v>
      </c>
      <c r="G275" s="236">
        <f t="shared" si="4"/>
        <v>0</v>
      </c>
    </row>
    <row r="276" spans="3:7" ht="12" customHeight="1" x14ac:dyDescent="0.2">
      <c r="C276" s="219" t="s">
        <v>451</v>
      </c>
      <c r="D276" s="44" t="s">
        <v>93</v>
      </c>
      <c r="E276" s="23">
        <v>4</v>
      </c>
      <c r="F276" s="501">
        <v>0</v>
      </c>
      <c r="G276" s="236">
        <f t="shared" si="4"/>
        <v>0</v>
      </c>
    </row>
    <row r="277" spans="3:7" ht="12" customHeight="1" x14ac:dyDescent="0.2">
      <c r="C277" s="27" t="s">
        <v>452</v>
      </c>
      <c r="D277" s="39" t="s">
        <v>93</v>
      </c>
      <c r="E277" s="23">
        <v>1</v>
      </c>
      <c r="F277" s="501">
        <v>0</v>
      </c>
      <c r="G277" s="236">
        <f t="shared" si="4"/>
        <v>0</v>
      </c>
    </row>
    <row r="278" spans="3:7" ht="12" customHeight="1" x14ac:dyDescent="0.2">
      <c r="C278" s="38" t="s">
        <v>453</v>
      </c>
      <c r="D278" s="39" t="s">
        <v>93</v>
      </c>
      <c r="E278" s="23">
        <v>1</v>
      </c>
      <c r="F278" s="501">
        <v>0</v>
      </c>
      <c r="G278" s="236">
        <f t="shared" si="4"/>
        <v>0</v>
      </c>
    </row>
    <row r="279" spans="3:7" ht="12" customHeight="1" x14ac:dyDescent="0.2">
      <c r="C279" s="27" t="s">
        <v>454</v>
      </c>
      <c r="D279" s="39" t="s">
        <v>93</v>
      </c>
      <c r="E279" s="23">
        <v>13</v>
      </c>
      <c r="F279" s="501">
        <v>0</v>
      </c>
      <c r="G279" s="236">
        <f t="shared" si="4"/>
        <v>0</v>
      </c>
    </row>
    <row r="280" spans="3:7" ht="12" customHeight="1" x14ac:dyDescent="0.2">
      <c r="C280" s="46" t="s">
        <v>455</v>
      </c>
      <c r="D280" s="39"/>
    </row>
    <row r="281" spans="3:7" ht="12" customHeight="1" x14ac:dyDescent="0.2">
      <c r="C281" s="27" t="s">
        <v>456</v>
      </c>
      <c r="D281" s="39" t="s">
        <v>93</v>
      </c>
      <c r="E281" s="23">
        <v>1</v>
      </c>
      <c r="F281" s="501">
        <v>0</v>
      </c>
      <c r="G281" s="236">
        <f t="shared" si="4"/>
        <v>0</v>
      </c>
    </row>
    <row r="282" spans="3:7" ht="12" customHeight="1" x14ac:dyDescent="0.2">
      <c r="C282" s="27" t="s">
        <v>457</v>
      </c>
      <c r="D282" s="39" t="s">
        <v>93</v>
      </c>
      <c r="E282" s="23">
        <v>5</v>
      </c>
      <c r="F282" s="501">
        <v>0</v>
      </c>
      <c r="G282" s="236">
        <f t="shared" si="4"/>
        <v>0</v>
      </c>
    </row>
    <row r="283" spans="3:7" ht="12" customHeight="1" x14ac:dyDescent="0.2">
      <c r="C283" s="46" t="s">
        <v>458</v>
      </c>
      <c r="D283" s="39"/>
      <c r="F283" s="501">
        <v>0</v>
      </c>
    </row>
    <row r="284" spans="3:7" ht="12" customHeight="1" x14ac:dyDescent="0.2">
      <c r="C284" s="38" t="s">
        <v>459</v>
      </c>
      <c r="D284" s="39" t="s">
        <v>460</v>
      </c>
      <c r="E284" s="23">
        <v>10</v>
      </c>
      <c r="F284" s="501">
        <v>0</v>
      </c>
      <c r="G284" s="236">
        <f t="shared" si="4"/>
        <v>0</v>
      </c>
    </row>
    <row r="285" spans="3:7" ht="12" customHeight="1" x14ac:dyDescent="0.2">
      <c r="C285" s="234" t="s">
        <v>461</v>
      </c>
      <c r="D285" s="39"/>
    </row>
    <row r="286" spans="3:7" ht="12" customHeight="1" x14ac:dyDescent="0.2">
      <c r="C286" s="38" t="s">
        <v>462</v>
      </c>
      <c r="D286" s="39" t="s">
        <v>93</v>
      </c>
      <c r="E286" s="23">
        <v>0</v>
      </c>
      <c r="F286" s="501">
        <v>0</v>
      </c>
      <c r="G286" s="236">
        <f t="shared" si="4"/>
        <v>0</v>
      </c>
    </row>
    <row r="287" spans="3:7" ht="12" customHeight="1" x14ac:dyDescent="0.2">
      <c r="C287" s="219" t="s">
        <v>463</v>
      </c>
      <c r="D287" s="44" t="s">
        <v>93</v>
      </c>
      <c r="E287" s="23">
        <v>0</v>
      </c>
      <c r="F287" s="501">
        <v>0</v>
      </c>
      <c r="G287" s="236">
        <f t="shared" si="4"/>
        <v>0</v>
      </c>
    </row>
    <row r="288" spans="3:7" ht="12" customHeight="1" x14ac:dyDescent="0.2">
      <c r="C288" s="45" t="s">
        <v>464</v>
      </c>
      <c r="D288" s="44" t="s">
        <v>93</v>
      </c>
      <c r="E288" s="23">
        <v>1</v>
      </c>
      <c r="F288" s="501">
        <v>0</v>
      </c>
      <c r="G288" s="236">
        <f t="shared" si="4"/>
        <v>0</v>
      </c>
    </row>
    <row r="289" spans="3:7" ht="12" customHeight="1" x14ac:dyDescent="0.2">
      <c r="C289" s="21" t="s">
        <v>465</v>
      </c>
      <c r="D289" s="32" t="s">
        <v>93</v>
      </c>
      <c r="E289" s="23">
        <v>1</v>
      </c>
      <c r="F289" s="501">
        <v>0</v>
      </c>
      <c r="G289" s="236">
        <f t="shared" si="4"/>
        <v>0</v>
      </c>
    </row>
    <row r="290" spans="3:7" ht="12" customHeight="1" x14ac:dyDescent="0.2">
      <c r="C290" s="21" t="s">
        <v>466</v>
      </c>
      <c r="D290" s="32" t="s">
        <v>93</v>
      </c>
      <c r="E290" s="23">
        <v>1</v>
      </c>
      <c r="F290" s="501">
        <v>0</v>
      </c>
      <c r="G290" s="236">
        <f t="shared" si="4"/>
        <v>0</v>
      </c>
    </row>
    <row r="291" spans="3:7" ht="12" customHeight="1" x14ac:dyDescent="0.2">
      <c r="C291" s="21" t="s">
        <v>467</v>
      </c>
      <c r="D291" s="32" t="s">
        <v>93</v>
      </c>
      <c r="E291" s="23">
        <v>1</v>
      </c>
      <c r="F291" s="501">
        <v>0</v>
      </c>
      <c r="G291" s="236">
        <f t="shared" si="4"/>
        <v>0</v>
      </c>
    </row>
    <row r="292" spans="3:7" ht="12" customHeight="1" x14ac:dyDescent="0.2">
      <c r="C292" s="21" t="s">
        <v>468</v>
      </c>
      <c r="D292" s="32" t="s">
        <v>93</v>
      </c>
      <c r="E292" s="23">
        <v>0</v>
      </c>
      <c r="F292" s="501">
        <v>0</v>
      </c>
      <c r="G292" s="236">
        <f t="shared" si="4"/>
        <v>0</v>
      </c>
    </row>
    <row r="293" spans="3:7" ht="12" customHeight="1" x14ac:dyDescent="0.2">
      <c r="C293" s="21" t="s">
        <v>469</v>
      </c>
      <c r="D293" s="32" t="s">
        <v>93</v>
      </c>
      <c r="E293" s="23">
        <v>0</v>
      </c>
      <c r="F293" s="501">
        <v>0</v>
      </c>
      <c r="G293" s="236">
        <f t="shared" si="4"/>
        <v>0</v>
      </c>
    </row>
    <row r="294" spans="3:7" ht="12" customHeight="1" x14ac:dyDescent="0.2">
      <c r="C294" s="21" t="s">
        <v>470</v>
      </c>
      <c r="D294" s="32" t="s">
        <v>93</v>
      </c>
      <c r="E294" s="23">
        <v>1</v>
      </c>
      <c r="F294" s="501">
        <v>0</v>
      </c>
      <c r="G294" s="236">
        <f t="shared" si="4"/>
        <v>0</v>
      </c>
    </row>
    <row r="295" spans="3:7" ht="12" customHeight="1" x14ac:dyDescent="0.2">
      <c r="C295" s="21" t="s">
        <v>471</v>
      </c>
      <c r="D295" s="32" t="s">
        <v>93</v>
      </c>
      <c r="E295" s="23">
        <v>1</v>
      </c>
      <c r="F295" s="501">
        <v>0</v>
      </c>
      <c r="G295" s="236">
        <f t="shared" si="4"/>
        <v>0</v>
      </c>
    </row>
    <row r="296" spans="3:7" ht="12" customHeight="1" x14ac:dyDescent="0.2">
      <c r="C296" s="219" t="s">
        <v>472</v>
      </c>
      <c r="D296" s="44" t="s">
        <v>93</v>
      </c>
      <c r="E296" s="23">
        <v>1</v>
      </c>
      <c r="F296" s="501">
        <v>0</v>
      </c>
      <c r="G296" s="236">
        <f t="shared" si="4"/>
        <v>0</v>
      </c>
    </row>
    <row r="297" spans="3:7" ht="12" customHeight="1" x14ac:dyDescent="0.2">
      <c r="C297" s="219" t="s">
        <v>473</v>
      </c>
      <c r="D297" s="44" t="s">
        <v>93</v>
      </c>
      <c r="E297" s="23">
        <v>1</v>
      </c>
      <c r="F297" s="501">
        <v>0</v>
      </c>
      <c r="G297" s="236">
        <f t="shared" si="4"/>
        <v>0</v>
      </c>
    </row>
    <row r="298" spans="3:7" ht="12" customHeight="1" x14ac:dyDescent="0.2">
      <c r="C298" s="43" t="s">
        <v>474</v>
      </c>
      <c r="D298" s="44" t="s">
        <v>119</v>
      </c>
      <c r="E298" s="23">
        <v>2175</v>
      </c>
      <c r="F298" s="501">
        <v>0</v>
      </c>
      <c r="G298" s="236">
        <f t="shared" si="4"/>
        <v>0</v>
      </c>
    </row>
    <row r="299" spans="3:7" ht="12" customHeight="1" x14ac:dyDescent="0.2">
      <c r="C299" s="43" t="s">
        <v>475</v>
      </c>
      <c r="D299" s="44" t="s">
        <v>119</v>
      </c>
      <c r="E299" s="23">
        <v>2070</v>
      </c>
      <c r="F299" s="501">
        <v>0</v>
      </c>
      <c r="G299" s="236">
        <f t="shared" si="4"/>
        <v>0</v>
      </c>
    </row>
    <row r="300" spans="3:7" ht="12" customHeight="1" x14ac:dyDescent="0.2">
      <c r="C300" s="43" t="s">
        <v>476</v>
      </c>
      <c r="D300" s="44" t="s">
        <v>119</v>
      </c>
      <c r="E300" s="23">
        <v>240</v>
      </c>
      <c r="F300" s="501">
        <v>0</v>
      </c>
      <c r="G300" s="236">
        <f t="shared" si="4"/>
        <v>0</v>
      </c>
    </row>
    <row r="301" spans="3:7" ht="12" customHeight="1" x14ac:dyDescent="0.2">
      <c r="C301" s="43" t="s">
        <v>477</v>
      </c>
      <c r="D301" s="44" t="s">
        <v>119</v>
      </c>
      <c r="E301" s="23">
        <v>90</v>
      </c>
      <c r="F301" s="501">
        <v>0</v>
      </c>
      <c r="G301" s="236">
        <f t="shared" si="4"/>
        <v>0</v>
      </c>
    </row>
    <row r="302" spans="3:7" ht="12" customHeight="1" x14ac:dyDescent="0.2">
      <c r="C302" s="43" t="s">
        <v>478</v>
      </c>
      <c r="D302" s="44" t="s">
        <v>119</v>
      </c>
      <c r="E302" s="23">
        <v>60</v>
      </c>
      <c r="F302" s="501">
        <v>0</v>
      </c>
      <c r="G302" s="236">
        <f t="shared" si="4"/>
        <v>0</v>
      </c>
    </row>
    <row r="303" spans="3:7" ht="12" customHeight="1" x14ac:dyDescent="0.2">
      <c r="C303" s="45" t="s">
        <v>415</v>
      </c>
      <c r="D303" s="44" t="s">
        <v>93</v>
      </c>
      <c r="E303" s="23">
        <v>108</v>
      </c>
      <c r="F303" s="501">
        <v>0</v>
      </c>
      <c r="G303" s="236">
        <f t="shared" si="4"/>
        <v>0</v>
      </c>
    </row>
    <row r="304" spans="3:7" ht="12" customHeight="1" x14ac:dyDescent="0.2">
      <c r="C304" s="21" t="s">
        <v>479</v>
      </c>
      <c r="D304" s="22" t="s">
        <v>93</v>
      </c>
      <c r="E304" s="23">
        <v>152</v>
      </c>
      <c r="F304" s="501">
        <v>0</v>
      </c>
      <c r="G304" s="236">
        <f t="shared" si="4"/>
        <v>0</v>
      </c>
    </row>
    <row r="305" spans="3:7" ht="12" customHeight="1" x14ac:dyDescent="0.2">
      <c r="C305" s="21" t="s">
        <v>480</v>
      </c>
      <c r="D305" s="22" t="s">
        <v>93</v>
      </c>
      <c r="E305" s="23">
        <v>46</v>
      </c>
      <c r="F305" s="501">
        <v>0</v>
      </c>
      <c r="G305" s="236">
        <f t="shared" si="4"/>
        <v>0</v>
      </c>
    </row>
    <row r="306" spans="3:7" ht="12" customHeight="1" x14ac:dyDescent="0.2">
      <c r="C306" s="21" t="s">
        <v>481</v>
      </c>
      <c r="D306" s="22" t="s">
        <v>93</v>
      </c>
      <c r="E306" s="23">
        <v>27</v>
      </c>
      <c r="F306" s="501">
        <v>0</v>
      </c>
      <c r="G306" s="236">
        <f t="shared" si="4"/>
        <v>0</v>
      </c>
    </row>
    <row r="307" spans="3:7" ht="12" customHeight="1" x14ac:dyDescent="0.2">
      <c r="C307" s="21" t="s">
        <v>482</v>
      </c>
      <c r="D307" s="44" t="s">
        <v>93</v>
      </c>
      <c r="E307" s="23">
        <v>34</v>
      </c>
      <c r="F307" s="501">
        <v>0</v>
      </c>
      <c r="G307" s="236">
        <f t="shared" ref="G307:G308" si="5">F307*E307</f>
        <v>0</v>
      </c>
    </row>
    <row r="308" spans="3:7" ht="12" customHeight="1" x14ac:dyDescent="0.2">
      <c r="C308" s="21" t="s">
        <v>483</v>
      </c>
      <c r="D308" s="44" t="s">
        <v>87</v>
      </c>
      <c r="E308" s="23">
        <v>1</v>
      </c>
      <c r="F308" s="501">
        <v>0</v>
      </c>
      <c r="G308" s="236">
        <f t="shared" si="5"/>
        <v>0</v>
      </c>
    </row>
    <row r="309" spans="3:7" ht="12" customHeight="1" x14ac:dyDescent="0.2">
      <c r="C309" s="233" t="s">
        <v>484</v>
      </c>
      <c r="D309" s="44"/>
    </row>
    <row r="310" spans="3:7" ht="12" customHeight="1" x14ac:dyDescent="0.2">
      <c r="C310" s="219" t="s">
        <v>485</v>
      </c>
      <c r="D310" s="44" t="s">
        <v>93</v>
      </c>
      <c r="E310" s="23">
        <v>1</v>
      </c>
      <c r="F310" s="501">
        <v>0</v>
      </c>
      <c r="G310" s="236">
        <f t="shared" si="4"/>
        <v>0</v>
      </c>
    </row>
    <row r="311" spans="3:7" ht="12" customHeight="1" x14ac:dyDescent="0.2">
      <c r="C311" s="45" t="s">
        <v>486</v>
      </c>
      <c r="D311" s="44" t="s">
        <v>93</v>
      </c>
      <c r="E311" s="23">
        <v>15</v>
      </c>
      <c r="F311" s="501">
        <v>0</v>
      </c>
      <c r="G311" s="236">
        <f t="shared" si="4"/>
        <v>0</v>
      </c>
    </row>
    <row r="312" spans="3:7" ht="12" customHeight="1" x14ac:dyDescent="0.2">
      <c r="C312" s="45" t="s">
        <v>487</v>
      </c>
      <c r="D312" s="44" t="s">
        <v>93</v>
      </c>
      <c r="E312" s="23">
        <v>42</v>
      </c>
      <c r="F312" s="501">
        <v>0</v>
      </c>
      <c r="G312" s="236">
        <f t="shared" si="4"/>
        <v>0</v>
      </c>
    </row>
    <row r="313" spans="3:7" ht="12" customHeight="1" x14ac:dyDescent="0.2">
      <c r="C313" s="226" t="s">
        <v>488</v>
      </c>
      <c r="D313" s="44"/>
    </row>
    <row r="314" spans="3:7" ht="12" customHeight="1" x14ac:dyDescent="0.2">
      <c r="C314" s="209" t="s">
        <v>489</v>
      </c>
      <c r="D314" s="222" t="s">
        <v>87</v>
      </c>
      <c r="E314" s="23">
        <v>1</v>
      </c>
      <c r="F314" s="501">
        <v>0</v>
      </c>
      <c r="G314" s="236">
        <f t="shared" ref="G314" si="6">F314*E314</f>
        <v>0</v>
      </c>
    </row>
    <row r="315" spans="3:7" ht="12" customHeight="1" x14ac:dyDescent="0.2">
      <c r="C315" s="226" t="s">
        <v>490</v>
      </c>
      <c r="D315" s="44"/>
      <c r="G315" s="236">
        <f t="shared" si="4"/>
        <v>0</v>
      </c>
    </row>
    <row r="316" spans="3:7" ht="12" customHeight="1" x14ac:dyDescent="0.2">
      <c r="C316" s="45" t="s">
        <v>491</v>
      </c>
      <c r="D316" s="44" t="s">
        <v>93</v>
      </c>
      <c r="E316" s="23">
        <v>20</v>
      </c>
      <c r="F316" s="501">
        <v>0</v>
      </c>
      <c r="G316" s="236">
        <f t="shared" si="4"/>
        <v>0</v>
      </c>
    </row>
    <row r="317" spans="3:7" ht="12" customHeight="1" x14ac:dyDescent="0.2">
      <c r="C317" s="45" t="s">
        <v>492</v>
      </c>
      <c r="D317" s="44" t="s">
        <v>460</v>
      </c>
      <c r="E317" s="23">
        <v>100</v>
      </c>
      <c r="F317" s="501">
        <v>0</v>
      </c>
      <c r="G317" s="236">
        <f t="shared" si="4"/>
        <v>0</v>
      </c>
    </row>
    <row r="318" spans="3:7" ht="12" customHeight="1" x14ac:dyDescent="0.2">
      <c r="C318" s="226" t="s">
        <v>493</v>
      </c>
      <c r="D318" s="44"/>
    </row>
    <row r="319" spans="3:7" ht="12" customHeight="1" x14ac:dyDescent="0.2">
      <c r="C319" s="215" t="s">
        <v>494</v>
      </c>
      <c r="D319" s="44" t="s">
        <v>93</v>
      </c>
      <c r="E319" s="23">
        <v>1</v>
      </c>
      <c r="F319" s="501">
        <v>0</v>
      </c>
      <c r="G319" s="236">
        <f t="shared" si="4"/>
        <v>0</v>
      </c>
    </row>
    <row r="320" spans="3:7" ht="12" customHeight="1" x14ac:dyDescent="0.2">
      <c r="C320" s="228"/>
      <c r="D320" s="44"/>
      <c r="F320" s="237"/>
    </row>
    <row r="321" spans="3:7" ht="12" customHeight="1" x14ac:dyDescent="0.2">
      <c r="C321" s="242" t="s">
        <v>495</v>
      </c>
      <c r="D321" s="243"/>
      <c r="E321" s="244"/>
      <c r="F321" s="245"/>
      <c r="G321" s="246">
        <f>SUM(G196:G320)</f>
        <v>0</v>
      </c>
    </row>
    <row r="322" spans="3:7" ht="12" customHeight="1" x14ac:dyDescent="0.2">
      <c r="C322" s="215"/>
      <c r="D322" s="44"/>
      <c r="F322" s="237"/>
    </row>
    <row r="323" spans="3:7" ht="12" customHeight="1" x14ac:dyDescent="0.25">
      <c r="C323" s="63" t="s">
        <v>496</v>
      </c>
      <c r="D323" s="251"/>
      <c r="E323" s="252"/>
      <c r="F323" s="253"/>
      <c r="G323" s="660">
        <f>G321+G192</f>
        <v>0</v>
      </c>
    </row>
    <row r="324" spans="3:7" ht="12" customHeight="1" x14ac:dyDescent="0.2">
      <c r="C324" s="215"/>
      <c r="D324" s="44"/>
      <c r="F324" s="237"/>
    </row>
    <row r="325" spans="3:7" ht="12" customHeight="1" x14ac:dyDescent="0.2">
      <c r="C325" s="215"/>
      <c r="D325" s="44"/>
      <c r="F325" s="237"/>
    </row>
    <row r="326" spans="3:7" ht="12" customHeight="1" x14ac:dyDescent="0.2">
      <c r="C326" s="215"/>
      <c r="D326" s="44"/>
      <c r="F326" s="237"/>
    </row>
    <row r="327" spans="3:7" ht="12" customHeight="1" x14ac:dyDescent="0.2">
      <c r="C327" s="215"/>
      <c r="D327" s="44"/>
      <c r="F327" s="237"/>
    </row>
    <row r="328" spans="3:7" ht="12" customHeight="1" x14ac:dyDescent="0.2">
      <c r="C328" s="215"/>
      <c r="D328" s="44"/>
      <c r="F328" s="237"/>
    </row>
    <row r="329" spans="3:7" ht="12" customHeight="1" x14ac:dyDescent="0.2">
      <c r="C329" s="45"/>
      <c r="F329" s="237"/>
    </row>
    <row r="330" spans="3:7" ht="12" customHeight="1" x14ac:dyDescent="0.2">
      <c r="C330" s="216"/>
      <c r="F330" s="237"/>
    </row>
    <row r="331" spans="3:7" ht="12" customHeight="1" x14ac:dyDescent="0.2">
      <c r="C331" s="216"/>
      <c r="F331" s="237"/>
    </row>
    <row r="332" spans="3:7" ht="12" customHeight="1" x14ac:dyDescent="0.2">
      <c r="C332" s="216"/>
      <c r="F332" s="237"/>
    </row>
    <row r="333" spans="3:7" ht="12" customHeight="1" x14ac:dyDescent="0.2">
      <c r="C333" s="216"/>
      <c r="F333" s="237"/>
    </row>
    <row r="334" spans="3:7" ht="12" customHeight="1" x14ac:dyDescent="0.2">
      <c r="C334" s="216"/>
      <c r="F334" s="237"/>
    </row>
    <row r="335" spans="3:7" ht="12" customHeight="1" x14ac:dyDescent="0.2">
      <c r="C335" s="216"/>
      <c r="F335" s="237"/>
    </row>
    <row r="336" spans="3:7" ht="12" customHeight="1" x14ac:dyDescent="0.2">
      <c r="C336" s="216"/>
      <c r="F336" s="237"/>
    </row>
    <row r="337" spans="3:6" ht="12" customHeight="1" x14ac:dyDescent="0.2">
      <c r="C337" s="45"/>
      <c r="D337" s="44"/>
      <c r="F337" s="237"/>
    </row>
    <row r="338" spans="3:6" ht="12" customHeight="1" x14ac:dyDescent="0.2">
      <c r="C338" s="45"/>
      <c r="D338" s="44"/>
      <c r="F338" s="237"/>
    </row>
    <row r="339" spans="3:6" ht="12" customHeight="1" x14ac:dyDescent="0.2">
      <c r="C339" s="45"/>
      <c r="D339" s="44"/>
      <c r="F339" s="237"/>
    </row>
    <row r="340" spans="3:6" ht="12" customHeight="1" x14ac:dyDescent="0.2">
      <c r="C340" s="45"/>
      <c r="D340" s="44"/>
      <c r="F340" s="237"/>
    </row>
    <row r="341" spans="3:6" ht="12" customHeight="1" x14ac:dyDescent="0.2">
      <c r="C341" s="215"/>
      <c r="D341" s="44"/>
      <c r="F341" s="237"/>
    </row>
    <row r="342" spans="3:6" ht="12" customHeight="1" x14ac:dyDescent="0.2">
      <c r="C342" s="215"/>
      <c r="D342" s="44"/>
      <c r="F342" s="237"/>
    </row>
    <row r="343" spans="3:6" ht="12" customHeight="1" x14ac:dyDescent="0.2">
      <c r="C343" s="215"/>
      <c r="D343" s="44"/>
      <c r="F343" s="237"/>
    </row>
    <row r="344" spans="3:6" ht="12" customHeight="1" x14ac:dyDescent="0.2">
      <c r="C344" s="215"/>
      <c r="D344" s="44"/>
      <c r="F344" s="237"/>
    </row>
    <row r="345" spans="3:6" ht="12" customHeight="1" x14ac:dyDescent="0.2">
      <c r="C345" s="215"/>
      <c r="D345" s="44"/>
      <c r="F345" s="237"/>
    </row>
    <row r="346" spans="3:6" ht="12" customHeight="1" x14ac:dyDescent="0.2">
      <c r="C346" s="215"/>
      <c r="D346" s="44"/>
      <c r="F346" s="237"/>
    </row>
    <row r="347" spans="3:6" ht="12" customHeight="1" x14ac:dyDescent="0.2">
      <c r="C347" s="215"/>
      <c r="D347" s="44"/>
      <c r="F347" s="237"/>
    </row>
    <row r="348" spans="3:6" ht="12" customHeight="1" x14ac:dyDescent="0.2">
      <c r="C348" s="215"/>
      <c r="D348" s="44"/>
      <c r="F348" s="237"/>
    </row>
    <row r="349" spans="3:6" ht="12" customHeight="1" x14ac:dyDescent="0.2">
      <c r="C349" s="215"/>
      <c r="D349" s="44"/>
      <c r="F349" s="237"/>
    </row>
    <row r="350" spans="3:6" ht="12" customHeight="1" x14ac:dyDescent="0.2">
      <c r="C350" s="215"/>
      <c r="D350" s="44"/>
      <c r="F350" s="237"/>
    </row>
    <row r="351" spans="3:6" ht="12" customHeight="1" x14ac:dyDescent="0.2">
      <c r="C351" s="215"/>
      <c r="D351" s="44"/>
      <c r="F351" s="237"/>
    </row>
    <row r="352" spans="3:6" ht="12" customHeight="1" x14ac:dyDescent="0.2">
      <c r="C352" s="215"/>
      <c r="D352" s="44"/>
      <c r="F352" s="237"/>
    </row>
    <row r="353" spans="3:6" ht="12" customHeight="1" x14ac:dyDescent="0.2">
      <c r="C353" s="215"/>
      <c r="D353" s="44"/>
      <c r="F353" s="237"/>
    </row>
    <row r="354" spans="3:6" ht="12" customHeight="1" x14ac:dyDescent="0.2">
      <c r="C354" s="215"/>
      <c r="D354" s="44"/>
      <c r="F354" s="237"/>
    </row>
    <row r="355" spans="3:6" ht="12" customHeight="1" x14ac:dyDescent="0.2">
      <c r="C355" s="215"/>
      <c r="D355" s="44"/>
      <c r="F355" s="237"/>
    </row>
    <row r="356" spans="3:6" ht="12" customHeight="1" x14ac:dyDescent="0.2">
      <c r="C356" s="215"/>
      <c r="D356" s="44"/>
      <c r="F356" s="237"/>
    </row>
    <row r="357" spans="3:6" ht="12" customHeight="1" x14ac:dyDescent="0.2">
      <c r="C357" s="215"/>
      <c r="D357" s="44"/>
      <c r="F357" s="237"/>
    </row>
    <row r="358" spans="3:6" ht="12" customHeight="1" x14ac:dyDescent="0.2">
      <c r="C358" s="45"/>
      <c r="F358" s="237"/>
    </row>
    <row r="359" spans="3:6" ht="12" customHeight="1" x14ac:dyDescent="0.2">
      <c r="C359" s="216"/>
      <c r="F359" s="237"/>
    </row>
    <row r="360" spans="3:6" ht="12" customHeight="1" x14ac:dyDescent="0.2">
      <c r="C360" s="216"/>
      <c r="F360" s="237"/>
    </row>
    <row r="361" spans="3:6" ht="12" customHeight="1" x14ac:dyDescent="0.2">
      <c r="C361" s="216"/>
      <c r="F361" s="237"/>
    </row>
    <row r="362" spans="3:6" ht="12" customHeight="1" x14ac:dyDescent="0.2">
      <c r="C362" s="216"/>
      <c r="F362" s="237"/>
    </row>
    <row r="363" spans="3:6" ht="12" customHeight="1" x14ac:dyDescent="0.2">
      <c r="C363" s="216"/>
      <c r="F363" s="237"/>
    </row>
    <row r="364" spans="3:6" ht="12" customHeight="1" x14ac:dyDescent="0.2">
      <c r="C364" s="216"/>
      <c r="F364" s="237"/>
    </row>
    <row r="365" spans="3:6" ht="12" customHeight="1" x14ac:dyDescent="0.2">
      <c r="C365" s="216"/>
      <c r="F365" s="237"/>
    </row>
    <row r="366" spans="3:6" ht="12" customHeight="1" x14ac:dyDescent="0.2">
      <c r="C366" s="219"/>
      <c r="D366" s="44"/>
      <c r="F366" s="237"/>
    </row>
    <row r="367" spans="3:6" ht="12" customHeight="1" x14ac:dyDescent="0.2">
      <c r="C367" s="45"/>
      <c r="D367" s="44"/>
      <c r="F367" s="237"/>
    </row>
    <row r="368" spans="3:6" ht="12" customHeight="1" x14ac:dyDescent="0.2">
      <c r="C368" s="45"/>
      <c r="D368" s="44"/>
      <c r="F368" s="237"/>
    </row>
    <row r="369" spans="3:6" ht="12" customHeight="1" x14ac:dyDescent="0.2">
      <c r="C369" s="45"/>
      <c r="D369" s="44"/>
      <c r="F369" s="237"/>
    </row>
    <row r="370" spans="3:6" ht="12" customHeight="1" x14ac:dyDescent="0.2">
      <c r="C370" s="215"/>
      <c r="D370" s="44"/>
      <c r="F370" s="237"/>
    </row>
    <row r="371" spans="3:6" ht="12" customHeight="1" x14ac:dyDescent="0.2">
      <c r="C371" s="215"/>
      <c r="D371" s="44"/>
      <c r="F371" s="237"/>
    </row>
    <row r="372" spans="3:6" ht="12" customHeight="1" x14ac:dyDescent="0.2">
      <c r="C372" s="215"/>
      <c r="D372" s="44"/>
      <c r="F372" s="237"/>
    </row>
    <row r="373" spans="3:6" ht="12" customHeight="1" x14ac:dyDescent="0.2">
      <c r="C373" s="215"/>
      <c r="D373" s="44"/>
      <c r="F373" s="237"/>
    </row>
    <row r="374" spans="3:6" ht="12" customHeight="1" x14ac:dyDescent="0.2">
      <c r="C374" s="215"/>
      <c r="D374" s="44"/>
      <c r="F374" s="237"/>
    </row>
    <row r="375" spans="3:6" ht="12" customHeight="1" x14ac:dyDescent="0.2">
      <c r="C375" s="215"/>
      <c r="D375" s="44"/>
      <c r="F375" s="237"/>
    </row>
    <row r="376" spans="3:6" ht="12" customHeight="1" x14ac:dyDescent="0.2">
      <c r="C376" s="215"/>
      <c r="D376" s="44"/>
      <c r="F376" s="237"/>
    </row>
    <row r="377" spans="3:6" ht="12" customHeight="1" x14ac:dyDescent="0.2">
      <c r="C377" s="215"/>
      <c r="D377" s="44"/>
      <c r="F377" s="237"/>
    </row>
    <row r="378" spans="3:6" ht="12" customHeight="1" x14ac:dyDescent="0.2">
      <c r="C378" s="215"/>
      <c r="D378" s="44"/>
      <c r="F378" s="237"/>
    </row>
    <row r="379" spans="3:6" ht="12" customHeight="1" x14ac:dyDescent="0.2">
      <c r="C379" s="215"/>
      <c r="D379" s="44"/>
      <c r="F379" s="237"/>
    </row>
    <row r="380" spans="3:6" ht="12" customHeight="1" x14ac:dyDescent="0.2">
      <c r="C380" s="215"/>
      <c r="D380" s="44"/>
      <c r="F380" s="237"/>
    </row>
    <row r="381" spans="3:6" ht="12" customHeight="1" x14ac:dyDescent="0.2">
      <c r="C381" s="215"/>
      <c r="D381" s="44"/>
      <c r="F381" s="237"/>
    </row>
    <row r="382" spans="3:6" ht="12" customHeight="1" x14ac:dyDescent="0.2">
      <c r="C382" s="215"/>
      <c r="D382" s="44"/>
      <c r="F382" s="237"/>
    </row>
    <row r="383" spans="3:6" ht="12" customHeight="1" x14ac:dyDescent="0.2">
      <c r="C383" s="215"/>
      <c r="D383" s="44"/>
      <c r="F383" s="237"/>
    </row>
    <row r="384" spans="3:6" ht="12" customHeight="1" x14ac:dyDescent="0.2">
      <c r="C384" s="215"/>
      <c r="D384" s="44"/>
      <c r="F384" s="237"/>
    </row>
    <row r="385" spans="3:6" ht="12" customHeight="1" x14ac:dyDescent="0.2">
      <c r="C385" s="215"/>
      <c r="D385" s="44"/>
      <c r="F385" s="237"/>
    </row>
    <row r="386" spans="3:6" ht="12" customHeight="1" x14ac:dyDescent="0.2">
      <c r="C386" s="215"/>
      <c r="D386" s="44"/>
      <c r="F386" s="237"/>
    </row>
    <row r="387" spans="3:6" ht="12" customHeight="1" x14ac:dyDescent="0.2">
      <c r="C387" s="45"/>
      <c r="D387" s="44"/>
      <c r="F387" s="237"/>
    </row>
    <row r="388" spans="3:6" ht="12" customHeight="1" x14ac:dyDescent="0.2">
      <c r="C388" s="216"/>
      <c r="D388" s="44"/>
      <c r="F388" s="237"/>
    </row>
    <row r="389" spans="3:6" ht="12" customHeight="1" x14ac:dyDescent="0.2">
      <c r="C389" s="216"/>
      <c r="D389" s="44"/>
      <c r="F389" s="237"/>
    </row>
    <row r="390" spans="3:6" ht="12" customHeight="1" x14ac:dyDescent="0.2">
      <c r="C390" s="216"/>
      <c r="D390" s="44"/>
      <c r="F390" s="237"/>
    </row>
    <row r="391" spans="3:6" ht="12" customHeight="1" x14ac:dyDescent="0.2">
      <c r="C391" s="216"/>
      <c r="D391" s="44"/>
      <c r="F391" s="237"/>
    </row>
    <row r="392" spans="3:6" ht="12" customHeight="1" x14ac:dyDescent="0.2">
      <c r="C392" s="216"/>
      <c r="D392" s="44"/>
      <c r="F392" s="237"/>
    </row>
    <row r="393" spans="3:6" ht="12" customHeight="1" x14ac:dyDescent="0.2">
      <c r="C393" s="216"/>
      <c r="D393" s="44"/>
      <c r="F393" s="237"/>
    </row>
    <row r="394" spans="3:6" ht="12" customHeight="1" x14ac:dyDescent="0.2">
      <c r="C394" s="216"/>
      <c r="D394" s="44"/>
      <c r="F394" s="237"/>
    </row>
    <row r="395" spans="3:6" ht="12" customHeight="1" x14ac:dyDescent="0.2">
      <c r="C395" s="219"/>
      <c r="D395" s="44"/>
      <c r="F395" s="237"/>
    </row>
    <row r="396" spans="3:6" ht="12" customHeight="1" x14ac:dyDescent="0.2">
      <c r="C396" s="215"/>
      <c r="D396" s="44"/>
      <c r="E396" s="61"/>
      <c r="F396" s="237"/>
    </row>
    <row r="397" spans="3:6" ht="12" customHeight="1" x14ac:dyDescent="0.2">
      <c r="C397" s="215"/>
      <c r="D397" s="44"/>
      <c r="E397" s="61"/>
      <c r="F397" s="237"/>
    </row>
    <row r="398" spans="3:6" ht="12" customHeight="1" x14ac:dyDescent="0.2">
      <c r="C398" s="215"/>
      <c r="D398" s="44"/>
      <c r="E398" s="61"/>
      <c r="F398" s="237"/>
    </row>
    <row r="399" spans="3:6" ht="12" customHeight="1" x14ac:dyDescent="0.2">
      <c r="C399" s="215"/>
      <c r="D399" s="44"/>
      <c r="E399" s="61"/>
      <c r="F399" s="237"/>
    </row>
    <row r="400" spans="3:6" ht="12" customHeight="1" x14ac:dyDescent="0.2">
      <c r="C400" s="215"/>
      <c r="D400" s="44"/>
      <c r="E400" s="61"/>
      <c r="F400" s="237"/>
    </row>
    <row r="401" spans="3:6" ht="12" customHeight="1" x14ac:dyDescent="0.2">
      <c r="C401" s="215"/>
      <c r="D401" s="44"/>
      <c r="E401" s="61"/>
      <c r="F401" s="237"/>
    </row>
    <row r="402" spans="3:6" ht="12" customHeight="1" x14ac:dyDescent="0.2">
      <c r="C402" s="219"/>
      <c r="D402" s="44"/>
      <c r="E402" s="61"/>
      <c r="F402" s="237"/>
    </row>
    <row r="403" spans="3:6" ht="12" customHeight="1" x14ac:dyDescent="0.2">
      <c r="C403" s="219"/>
      <c r="D403" s="44"/>
      <c r="E403" s="61"/>
      <c r="F403" s="237"/>
    </row>
    <row r="404" spans="3:6" ht="12" customHeight="1" x14ac:dyDescent="0.2">
      <c r="C404" s="219"/>
      <c r="D404" s="44"/>
      <c r="E404" s="61"/>
      <c r="F404" s="237"/>
    </row>
    <row r="405" spans="3:6" ht="12" customHeight="1" x14ac:dyDescent="0.2">
      <c r="C405" s="219"/>
      <c r="D405" s="44"/>
      <c r="E405" s="61"/>
      <c r="F405" s="237"/>
    </row>
    <row r="406" spans="3:6" ht="12" customHeight="1" x14ac:dyDescent="0.2">
      <c r="C406" s="219"/>
      <c r="D406" s="44"/>
      <c r="E406" s="61"/>
      <c r="F406" s="237"/>
    </row>
    <row r="407" spans="3:6" ht="12" customHeight="1" x14ac:dyDescent="0.2">
      <c r="C407" s="219"/>
      <c r="D407" s="44"/>
      <c r="E407" s="61"/>
      <c r="F407" s="237"/>
    </row>
    <row r="408" spans="3:6" ht="12" customHeight="1" x14ac:dyDescent="0.2">
      <c r="C408" s="219"/>
      <c r="D408" s="44"/>
      <c r="E408" s="61"/>
      <c r="F408" s="237"/>
    </row>
    <row r="409" spans="3:6" ht="12" customHeight="1" x14ac:dyDescent="0.2">
      <c r="C409" s="219"/>
      <c r="D409" s="44"/>
      <c r="E409" s="61"/>
      <c r="F409" s="237"/>
    </row>
    <row r="410" spans="3:6" ht="12" customHeight="1" x14ac:dyDescent="0.2">
      <c r="C410" s="219"/>
      <c r="D410" s="44"/>
      <c r="E410" s="61"/>
      <c r="F410" s="237"/>
    </row>
    <row r="411" spans="3:6" ht="12" customHeight="1" x14ac:dyDescent="0.2">
      <c r="C411" s="219"/>
      <c r="D411" s="44"/>
      <c r="E411" s="61"/>
      <c r="F411" s="237"/>
    </row>
    <row r="412" spans="3:6" ht="12" customHeight="1" x14ac:dyDescent="0.2">
      <c r="C412" s="219"/>
      <c r="D412" s="44"/>
      <c r="E412" s="61"/>
      <c r="F412" s="237"/>
    </row>
    <row r="413" spans="3:6" ht="12" customHeight="1" x14ac:dyDescent="0.2">
      <c r="C413" s="215"/>
      <c r="D413" s="44"/>
      <c r="E413" s="61"/>
      <c r="F413" s="237"/>
    </row>
    <row r="414" spans="3:6" ht="12" customHeight="1" x14ac:dyDescent="0.2">
      <c r="C414" s="215"/>
      <c r="D414" s="44"/>
      <c r="E414" s="61"/>
      <c r="F414" s="237"/>
    </row>
    <row r="415" spans="3:6" ht="12" customHeight="1" x14ac:dyDescent="0.2">
      <c r="C415" s="219"/>
      <c r="D415" s="44"/>
      <c r="E415" s="61"/>
      <c r="F415" s="237"/>
    </row>
    <row r="416" spans="3:6" ht="12" customHeight="1" x14ac:dyDescent="0.2">
      <c r="C416" s="219"/>
      <c r="D416" s="44"/>
      <c r="E416" s="61"/>
      <c r="F416" s="237"/>
    </row>
    <row r="417" spans="3:6" ht="12" customHeight="1" x14ac:dyDescent="0.2">
      <c r="C417" s="219"/>
      <c r="D417" s="44"/>
      <c r="E417" s="61"/>
      <c r="F417" s="237"/>
    </row>
    <row r="418" spans="3:6" ht="12" customHeight="1" x14ac:dyDescent="0.2">
      <c r="C418" s="41"/>
      <c r="D418" s="44"/>
      <c r="E418" s="61"/>
      <c r="F418" s="237"/>
    </row>
    <row r="419" spans="3:6" ht="12" customHeight="1" x14ac:dyDescent="0.2">
      <c r="C419" s="41"/>
      <c r="D419" s="44"/>
      <c r="E419" s="61"/>
      <c r="F419" s="237"/>
    </row>
    <row r="420" spans="3:6" ht="12" customHeight="1" x14ac:dyDescent="0.2">
      <c r="C420" s="41"/>
      <c r="D420" s="44"/>
      <c r="E420" s="61"/>
      <c r="F420" s="237"/>
    </row>
    <row r="421" spans="3:6" ht="12" customHeight="1" x14ac:dyDescent="0.2">
      <c r="C421" s="41"/>
      <c r="D421" s="44"/>
      <c r="E421" s="61"/>
      <c r="F421" s="237"/>
    </row>
    <row r="422" spans="3:6" ht="12" customHeight="1" x14ac:dyDescent="0.2">
      <c r="C422" s="41"/>
      <c r="D422" s="44"/>
      <c r="E422" s="61"/>
      <c r="F422" s="237"/>
    </row>
    <row r="423" spans="3:6" ht="12" customHeight="1" x14ac:dyDescent="0.2">
      <c r="C423" s="27"/>
      <c r="D423" s="44"/>
      <c r="E423" s="61"/>
      <c r="F423" s="237"/>
    </row>
    <row r="424" spans="3:6" ht="12" customHeight="1" x14ac:dyDescent="0.2">
      <c r="C424" s="27"/>
      <c r="D424" s="44"/>
      <c r="E424" s="61"/>
      <c r="F424" s="237"/>
    </row>
    <row r="425" spans="3:6" ht="12" customHeight="1" x14ac:dyDescent="0.2">
      <c r="D425" s="44"/>
      <c r="E425" s="61"/>
      <c r="F425" s="237"/>
    </row>
    <row r="426" spans="3:6" ht="12" customHeight="1" x14ac:dyDescent="0.2">
      <c r="D426" s="44"/>
      <c r="E426" s="61"/>
      <c r="F426" s="237"/>
    </row>
    <row r="427" spans="3:6" ht="12" customHeight="1" x14ac:dyDescent="0.2">
      <c r="D427" s="44"/>
      <c r="E427" s="61"/>
      <c r="F427" s="237"/>
    </row>
    <row r="428" spans="3:6" ht="12" customHeight="1" x14ac:dyDescent="0.2">
      <c r="D428" s="44"/>
      <c r="E428" s="61"/>
      <c r="F428" s="237"/>
    </row>
    <row r="429" spans="3:6" ht="12" customHeight="1" x14ac:dyDescent="0.2">
      <c r="D429" s="44"/>
      <c r="E429" s="61"/>
      <c r="F429" s="237"/>
    </row>
    <row r="430" spans="3:6" ht="12" customHeight="1" x14ac:dyDescent="0.2">
      <c r="D430" s="44"/>
      <c r="E430" s="61"/>
      <c r="F430" s="237"/>
    </row>
    <row r="431" spans="3:6" ht="12" customHeight="1" x14ac:dyDescent="0.2">
      <c r="C431" s="45"/>
      <c r="D431" s="44"/>
      <c r="F431" s="237"/>
    </row>
    <row r="432" spans="3:6" ht="12" customHeight="1" x14ac:dyDescent="0.2">
      <c r="C432" s="219"/>
      <c r="D432" s="44"/>
      <c r="E432" s="61"/>
      <c r="F432" s="237"/>
    </row>
    <row r="433" spans="3:6" ht="12" customHeight="1" x14ac:dyDescent="0.2">
      <c r="C433" s="219"/>
      <c r="D433" s="44"/>
      <c r="E433" s="61"/>
      <c r="F433" s="237"/>
    </row>
    <row r="434" spans="3:6" ht="12" customHeight="1" x14ac:dyDescent="0.2">
      <c r="C434" s="45"/>
      <c r="D434" s="44"/>
      <c r="F434" s="237"/>
    </row>
    <row r="435" spans="3:6" ht="12" customHeight="1" x14ac:dyDescent="0.2">
      <c r="C435" s="45"/>
      <c r="D435" s="44"/>
      <c r="F435" s="237"/>
    </row>
    <row r="436" spans="3:6" ht="12" customHeight="1" x14ac:dyDescent="0.2">
      <c r="C436" s="45"/>
      <c r="D436" s="44"/>
      <c r="F436" s="237"/>
    </row>
    <row r="437" spans="3:6" ht="12" customHeight="1" x14ac:dyDescent="0.2">
      <c r="C437" s="45"/>
      <c r="D437" s="44"/>
      <c r="F437" s="237"/>
    </row>
    <row r="438" spans="3:6" ht="12" customHeight="1" x14ac:dyDescent="0.2">
      <c r="C438" s="45"/>
      <c r="D438" s="44"/>
      <c r="F438" s="237"/>
    </row>
    <row r="439" spans="3:6" ht="12" customHeight="1" x14ac:dyDescent="0.2">
      <c r="C439" s="45"/>
      <c r="D439" s="44"/>
      <c r="F439" s="237"/>
    </row>
    <row r="440" spans="3:6" ht="12" customHeight="1" x14ac:dyDescent="0.2">
      <c r="C440" s="45"/>
      <c r="D440" s="44"/>
      <c r="F440" s="237"/>
    </row>
    <row r="441" spans="3:6" ht="12" customHeight="1" x14ac:dyDescent="0.2">
      <c r="C441" s="219"/>
      <c r="D441" s="44"/>
      <c r="F441" s="237"/>
    </row>
    <row r="442" spans="3:6" ht="12" customHeight="1" x14ac:dyDescent="0.2">
      <c r="E442" s="61"/>
      <c r="F442" s="237"/>
    </row>
    <row r="443" spans="3:6" ht="12" customHeight="1" x14ac:dyDescent="0.2">
      <c r="E443" s="61"/>
      <c r="F443" s="237"/>
    </row>
    <row r="444" spans="3:6" ht="12" customHeight="1" x14ac:dyDescent="0.2">
      <c r="C444" s="38"/>
      <c r="D444" s="39"/>
      <c r="E444" s="33"/>
      <c r="F444" s="237"/>
    </row>
    <row r="445" spans="3:6" ht="12" customHeight="1" x14ac:dyDescent="0.2">
      <c r="C445" s="27"/>
      <c r="D445" s="39"/>
      <c r="E445" s="33"/>
      <c r="F445" s="237"/>
    </row>
    <row r="446" spans="3:6" ht="12" customHeight="1" x14ac:dyDescent="0.2">
      <c r="C446" s="38"/>
      <c r="D446" s="39"/>
      <c r="E446" s="33"/>
      <c r="F446" s="237"/>
    </row>
    <row r="447" spans="3:6" ht="12" customHeight="1" x14ac:dyDescent="0.2">
      <c r="C447" s="27"/>
      <c r="D447" s="39"/>
      <c r="E447" s="33"/>
      <c r="F447" s="237"/>
    </row>
    <row r="448" spans="3:6" ht="12" customHeight="1" x14ac:dyDescent="0.2">
      <c r="C448" s="45"/>
      <c r="D448" s="44"/>
    </row>
    <row r="449" spans="3:6" ht="12" customHeight="1" x14ac:dyDescent="0.2">
      <c r="C449" s="45"/>
      <c r="D449" s="44"/>
    </row>
    <row r="450" spans="3:6" ht="12" customHeight="1" x14ac:dyDescent="0.2">
      <c r="C450" s="45"/>
      <c r="D450" s="44"/>
    </row>
    <row r="451" spans="3:6" ht="12" customHeight="1" x14ac:dyDescent="0.2">
      <c r="C451" s="45"/>
      <c r="D451" s="44"/>
    </row>
    <row r="452" spans="3:6" ht="12" customHeight="1" x14ac:dyDescent="0.2">
      <c r="C452" s="45"/>
      <c r="D452" s="44"/>
    </row>
    <row r="453" spans="3:6" ht="12" customHeight="1" x14ac:dyDescent="0.2">
      <c r="C453" s="209"/>
      <c r="D453" s="32"/>
    </row>
    <row r="454" spans="3:6" ht="12" customHeight="1" x14ac:dyDescent="0.2">
      <c r="C454" s="221"/>
      <c r="D454" s="32"/>
    </row>
    <row r="455" spans="3:6" ht="12" customHeight="1" x14ac:dyDescent="0.2">
      <c r="C455" s="209"/>
      <c r="D455" s="32"/>
    </row>
    <row r="456" spans="3:6" ht="12" customHeight="1" x14ac:dyDescent="0.2">
      <c r="C456" s="221"/>
      <c r="D456" s="32"/>
    </row>
    <row r="457" spans="3:6" ht="12" customHeight="1" x14ac:dyDescent="0.2">
      <c r="C457" s="221"/>
      <c r="D457" s="65"/>
      <c r="E457" s="33"/>
      <c r="F457" s="238"/>
    </row>
    <row r="458" spans="3:6" ht="12" customHeight="1" x14ac:dyDescent="0.2">
      <c r="C458" s="35"/>
      <c r="D458" s="32"/>
      <c r="E458" s="33"/>
      <c r="F458" s="238"/>
    </row>
    <row r="459" spans="3:6" ht="12" customHeight="1" x14ac:dyDescent="0.2">
      <c r="C459" s="42"/>
      <c r="D459" s="65"/>
    </row>
    <row r="460" spans="3:6" ht="12" customHeight="1" x14ac:dyDescent="0.2">
      <c r="C460" s="42"/>
      <c r="D460" s="65"/>
    </row>
    <row r="461" spans="3:6" ht="12" customHeight="1" x14ac:dyDescent="0.2"/>
    <row r="462" spans="3:6" ht="12" customHeight="1" x14ac:dyDescent="0.2"/>
    <row r="463" spans="3:6" ht="12" customHeight="1" x14ac:dyDescent="0.2"/>
    <row r="464" spans="3:6" ht="12" customHeight="1" x14ac:dyDescent="0.2">
      <c r="C464" s="224"/>
    </row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</sheetData>
  <autoFilter ref="A2:G323" xr:uid="{C7F34672-0CAC-44DB-ADC2-6BE7AFBCE864}"/>
  <pageMargins left="0.7" right="0.7" top="0.75" bottom="0.75" header="0.3" footer="0.3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D2B9-242B-45D4-B8E3-A1406474199C}">
  <sheetPr>
    <tabColor theme="9" tint="0.79998168889431442"/>
    <pageSetUpPr fitToPage="1"/>
  </sheetPr>
  <dimension ref="A1:E386"/>
  <sheetViews>
    <sheetView zoomScale="90" zoomScaleNormal="90" workbookViewId="0">
      <pane ySplit="2" topLeftCell="A3" activePane="bottomLeft" state="frozen"/>
      <selection pane="bottomLeft" activeCell="D27" sqref="D27"/>
    </sheetView>
  </sheetViews>
  <sheetFormatPr defaultColWidth="9.42578125" defaultRowHeight="12" x14ac:dyDescent="0.2"/>
  <cols>
    <col min="1" max="1" width="59.28515625" style="21" customWidth="1"/>
    <col min="2" max="2" width="4.42578125" style="22" customWidth="1"/>
    <col min="3" max="3" width="9.28515625" style="23" customWidth="1"/>
    <col min="4" max="4" width="9.7109375" style="24" customWidth="1"/>
    <col min="5" max="5" width="13.140625" style="24" customWidth="1"/>
    <col min="6" max="16384" width="9.42578125" style="21"/>
  </cols>
  <sheetData>
    <row r="1" spans="1:5" x14ac:dyDescent="0.2">
      <c r="A1" s="40" t="s">
        <v>1063</v>
      </c>
      <c r="B1" s="656" t="s">
        <v>1012</v>
      </c>
    </row>
    <row r="2" spans="1:5" ht="12" customHeight="1" x14ac:dyDescent="0.2">
      <c r="A2" s="201" t="s">
        <v>223</v>
      </c>
      <c r="B2" s="201" t="s">
        <v>224</v>
      </c>
      <c r="C2" s="202" t="s">
        <v>225</v>
      </c>
      <c r="D2" s="203" t="s">
        <v>226</v>
      </c>
      <c r="E2" s="204" t="s">
        <v>227</v>
      </c>
    </row>
    <row r="3" spans="1:5" ht="12" customHeight="1" x14ac:dyDescent="0.2">
      <c r="A3" s="22"/>
    </row>
    <row r="4" spans="1:5" ht="12" customHeight="1" x14ac:dyDescent="0.2">
      <c r="A4" s="40" t="s">
        <v>497</v>
      </c>
    </row>
    <row r="5" spans="1:5" ht="24" x14ac:dyDescent="0.2">
      <c r="A5" s="205" t="s">
        <v>498</v>
      </c>
      <c r="B5" s="22" t="s">
        <v>119</v>
      </c>
      <c r="C5" s="23">
        <v>270</v>
      </c>
      <c r="D5" s="502">
        <v>0</v>
      </c>
      <c r="E5" s="24">
        <f t="shared" ref="E5:E69" si="0">C5*D5</f>
        <v>0</v>
      </c>
    </row>
    <row r="6" spans="1:5" ht="24" x14ac:dyDescent="0.2">
      <c r="A6" s="206" t="s">
        <v>499</v>
      </c>
      <c r="B6" s="22" t="s">
        <v>93</v>
      </c>
      <c r="C6" s="23">
        <v>2</v>
      </c>
      <c r="D6" s="502">
        <v>0</v>
      </c>
      <c r="E6" s="24">
        <f t="shared" si="0"/>
        <v>0</v>
      </c>
    </row>
    <row r="7" spans="1:5" ht="24" x14ac:dyDescent="0.2">
      <c r="A7" s="205" t="s">
        <v>500</v>
      </c>
      <c r="B7" s="22" t="s">
        <v>93</v>
      </c>
      <c r="C7" s="23">
        <v>5</v>
      </c>
      <c r="D7" s="502">
        <v>0</v>
      </c>
      <c r="E7" s="24">
        <f t="shared" si="0"/>
        <v>0</v>
      </c>
    </row>
    <row r="8" spans="1:5" ht="24" x14ac:dyDescent="0.2">
      <c r="A8" s="205" t="s">
        <v>501</v>
      </c>
      <c r="B8" s="22" t="s">
        <v>93</v>
      </c>
      <c r="C8" s="23">
        <v>0</v>
      </c>
      <c r="D8" s="502">
        <v>0</v>
      </c>
      <c r="E8" s="24">
        <f t="shared" si="0"/>
        <v>0</v>
      </c>
    </row>
    <row r="9" spans="1:5" ht="12" customHeight="1" x14ac:dyDescent="0.2">
      <c r="A9" s="76" t="s">
        <v>502</v>
      </c>
      <c r="C9" s="23">
        <v>0</v>
      </c>
    </row>
    <row r="10" spans="1:5" ht="12" customHeight="1" x14ac:dyDescent="0.2">
      <c r="A10" s="21" t="s">
        <v>503</v>
      </c>
      <c r="B10" s="22" t="s">
        <v>93</v>
      </c>
      <c r="C10" s="23">
        <v>2750</v>
      </c>
      <c r="D10" s="502">
        <v>0</v>
      </c>
      <c r="E10" s="24">
        <f t="shared" si="0"/>
        <v>0</v>
      </c>
    </row>
    <row r="11" spans="1:5" ht="12" customHeight="1" x14ac:dyDescent="0.2">
      <c r="A11" s="45" t="s">
        <v>504</v>
      </c>
      <c r="B11" s="22" t="s">
        <v>93</v>
      </c>
      <c r="C11" s="23">
        <v>0</v>
      </c>
      <c r="D11" s="502">
        <v>0</v>
      </c>
      <c r="E11" s="24">
        <f t="shared" si="0"/>
        <v>0</v>
      </c>
    </row>
    <row r="12" spans="1:5" ht="12" customHeight="1" x14ac:dyDescent="0.2">
      <c r="A12" s="21" t="s">
        <v>505</v>
      </c>
      <c r="B12" s="22" t="s">
        <v>93</v>
      </c>
      <c r="C12" s="23">
        <v>0</v>
      </c>
      <c r="D12" s="502">
        <v>0</v>
      </c>
      <c r="E12" s="24">
        <f t="shared" si="0"/>
        <v>0</v>
      </c>
    </row>
    <row r="13" spans="1:5" ht="12" customHeight="1" x14ac:dyDescent="0.2">
      <c r="A13" s="45" t="s">
        <v>506</v>
      </c>
      <c r="B13" s="22" t="s">
        <v>93</v>
      </c>
      <c r="C13" s="23">
        <v>0</v>
      </c>
      <c r="D13" s="502">
        <v>0</v>
      </c>
      <c r="E13" s="24">
        <f t="shared" si="0"/>
        <v>0</v>
      </c>
    </row>
    <row r="14" spans="1:5" ht="12" customHeight="1" x14ac:dyDescent="0.2">
      <c r="A14" s="21" t="s">
        <v>507</v>
      </c>
      <c r="B14" s="22" t="s">
        <v>93</v>
      </c>
      <c r="C14" s="23">
        <v>0</v>
      </c>
      <c r="D14" s="502">
        <v>0</v>
      </c>
      <c r="E14" s="24">
        <f t="shared" si="0"/>
        <v>0</v>
      </c>
    </row>
    <row r="15" spans="1:5" ht="12" customHeight="1" x14ac:dyDescent="0.2">
      <c r="A15" s="45" t="s">
        <v>508</v>
      </c>
      <c r="B15" s="22" t="s">
        <v>93</v>
      </c>
      <c r="C15" s="23">
        <v>4</v>
      </c>
      <c r="D15" s="502">
        <v>0</v>
      </c>
      <c r="E15" s="24">
        <f t="shared" si="0"/>
        <v>0</v>
      </c>
    </row>
    <row r="16" spans="1:5" ht="12" customHeight="1" x14ac:dyDescent="0.2">
      <c r="A16" s="21" t="s">
        <v>509</v>
      </c>
      <c r="B16" s="22" t="s">
        <v>93</v>
      </c>
      <c r="C16" s="23">
        <v>4</v>
      </c>
      <c r="D16" s="502">
        <v>0</v>
      </c>
      <c r="E16" s="24">
        <f t="shared" si="0"/>
        <v>0</v>
      </c>
    </row>
    <row r="17" spans="1:5" ht="12" customHeight="1" x14ac:dyDescent="0.2">
      <c r="A17" s="45" t="s">
        <v>510</v>
      </c>
      <c r="B17" s="22" t="s">
        <v>93</v>
      </c>
      <c r="C17" s="23">
        <v>16</v>
      </c>
      <c r="D17" s="502">
        <v>0</v>
      </c>
      <c r="E17" s="24">
        <f t="shared" si="0"/>
        <v>0</v>
      </c>
    </row>
    <row r="18" spans="1:5" ht="12" customHeight="1" x14ac:dyDescent="0.2">
      <c r="A18" s="21" t="s">
        <v>511</v>
      </c>
      <c r="B18" s="22" t="s">
        <v>93</v>
      </c>
      <c r="C18" s="23">
        <v>29</v>
      </c>
      <c r="D18" s="502">
        <v>0</v>
      </c>
      <c r="E18" s="24">
        <f t="shared" si="0"/>
        <v>0</v>
      </c>
    </row>
    <row r="19" spans="1:5" ht="12" customHeight="1" x14ac:dyDescent="0.2">
      <c r="A19" s="45" t="s">
        <v>512</v>
      </c>
      <c r="B19" s="22" t="s">
        <v>93</v>
      </c>
      <c r="C19" s="23">
        <v>21</v>
      </c>
      <c r="D19" s="502">
        <v>0</v>
      </c>
      <c r="E19" s="24">
        <f t="shared" si="0"/>
        <v>0</v>
      </c>
    </row>
    <row r="20" spans="1:5" ht="12" customHeight="1" x14ac:dyDescent="0.2">
      <c r="A20" s="45" t="s">
        <v>513</v>
      </c>
      <c r="B20" s="207" t="s">
        <v>93</v>
      </c>
      <c r="C20" s="23">
        <v>167</v>
      </c>
      <c r="D20" s="502">
        <v>0</v>
      </c>
      <c r="E20" s="24">
        <f t="shared" si="0"/>
        <v>0</v>
      </c>
    </row>
    <row r="21" spans="1:5" ht="12" customHeight="1" x14ac:dyDescent="0.2">
      <c r="A21" s="208" t="s">
        <v>514</v>
      </c>
      <c r="B21" s="44"/>
    </row>
    <row r="22" spans="1:5" ht="12" customHeight="1" x14ac:dyDescent="0.2">
      <c r="A22" s="209" t="s">
        <v>302</v>
      </c>
      <c r="B22" s="22" t="s">
        <v>119</v>
      </c>
      <c r="C22" s="23">
        <v>10</v>
      </c>
      <c r="D22" s="502">
        <v>0</v>
      </c>
      <c r="E22" s="24">
        <f t="shared" si="0"/>
        <v>0</v>
      </c>
    </row>
    <row r="23" spans="1:5" ht="12" customHeight="1" x14ac:dyDescent="0.2">
      <c r="A23" s="208" t="s">
        <v>515</v>
      </c>
    </row>
    <row r="24" spans="1:5" ht="12" customHeight="1" x14ac:dyDescent="0.2">
      <c r="A24" s="209" t="s">
        <v>516</v>
      </c>
      <c r="B24" s="22" t="s">
        <v>93</v>
      </c>
      <c r="C24" s="23">
        <v>4</v>
      </c>
      <c r="D24" s="502">
        <v>0</v>
      </c>
      <c r="E24" s="24">
        <f t="shared" si="0"/>
        <v>0</v>
      </c>
    </row>
    <row r="25" spans="1:5" ht="12" customHeight="1" x14ac:dyDescent="0.2">
      <c r="A25" s="45" t="s">
        <v>517</v>
      </c>
      <c r="B25" s="22" t="s">
        <v>119</v>
      </c>
      <c r="C25" s="23">
        <v>270</v>
      </c>
      <c r="D25" s="502">
        <v>0</v>
      </c>
      <c r="E25" s="24">
        <f t="shared" si="0"/>
        <v>0</v>
      </c>
    </row>
    <row r="26" spans="1:5" ht="12" customHeight="1" x14ac:dyDescent="0.2">
      <c r="A26" s="210" t="s">
        <v>518</v>
      </c>
      <c r="B26" s="32"/>
    </row>
    <row r="27" spans="1:5" ht="132" x14ac:dyDescent="0.2">
      <c r="A27" s="211" t="s">
        <v>519</v>
      </c>
      <c r="B27" s="212" t="s">
        <v>93</v>
      </c>
      <c r="C27" s="23">
        <v>0</v>
      </c>
      <c r="D27" s="502">
        <v>0</v>
      </c>
      <c r="E27" s="24">
        <f t="shared" si="0"/>
        <v>0</v>
      </c>
    </row>
    <row r="28" spans="1:5" ht="132" x14ac:dyDescent="0.2">
      <c r="A28" s="213" t="s">
        <v>520</v>
      </c>
      <c r="B28" s="212" t="s">
        <v>93</v>
      </c>
      <c r="C28" s="23">
        <v>0</v>
      </c>
      <c r="D28" s="502">
        <v>0</v>
      </c>
      <c r="E28" s="24">
        <f t="shared" si="0"/>
        <v>0</v>
      </c>
    </row>
    <row r="29" spans="1:5" ht="84" x14ac:dyDescent="0.2">
      <c r="A29" s="213" t="s">
        <v>1009</v>
      </c>
      <c r="B29" s="212" t="s">
        <v>93</v>
      </c>
      <c r="C29" s="23">
        <v>0</v>
      </c>
      <c r="D29" s="502">
        <v>0</v>
      </c>
      <c r="E29" s="24">
        <f t="shared" si="0"/>
        <v>0</v>
      </c>
    </row>
    <row r="30" spans="1:5" x14ac:dyDescent="0.2">
      <c r="A30" s="213" t="s">
        <v>521</v>
      </c>
      <c r="B30" s="32" t="s">
        <v>93</v>
      </c>
      <c r="C30" s="23">
        <v>0</v>
      </c>
      <c r="D30" s="502">
        <v>0</v>
      </c>
      <c r="E30" s="24">
        <f t="shared" si="0"/>
        <v>0</v>
      </c>
    </row>
    <row r="31" spans="1:5" x14ac:dyDescent="0.2">
      <c r="A31" s="213" t="s">
        <v>1046</v>
      </c>
      <c r="B31" s="32" t="s">
        <v>93</v>
      </c>
      <c r="C31" s="23">
        <v>0</v>
      </c>
      <c r="D31" s="502">
        <v>0</v>
      </c>
      <c r="E31" s="24">
        <f t="shared" si="0"/>
        <v>0</v>
      </c>
    </row>
    <row r="32" spans="1:5" x14ac:dyDescent="0.2">
      <c r="A32" s="213" t="s">
        <v>1048</v>
      </c>
      <c r="B32" s="32" t="s">
        <v>93</v>
      </c>
      <c r="C32" s="23">
        <v>0</v>
      </c>
      <c r="D32" s="502">
        <v>0</v>
      </c>
      <c r="E32" s="24">
        <f t="shared" si="0"/>
        <v>0</v>
      </c>
    </row>
    <row r="33" spans="1:5" x14ac:dyDescent="0.2">
      <c r="A33" s="213" t="s">
        <v>1049</v>
      </c>
      <c r="B33" s="32" t="s">
        <v>93</v>
      </c>
      <c r="C33" s="23">
        <v>0</v>
      </c>
      <c r="D33" s="502">
        <v>0</v>
      </c>
      <c r="E33" s="24">
        <f t="shared" si="0"/>
        <v>0</v>
      </c>
    </row>
    <row r="34" spans="1:5" ht="12" customHeight="1" x14ac:dyDescent="0.2">
      <c r="A34" s="40" t="s">
        <v>336</v>
      </c>
      <c r="B34" s="32"/>
    </row>
    <row r="35" spans="1:5" ht="12" customHeight="1" x14ac:dyDescent="0.2">
      <c r="A35" s="45" t="s">
        <v>522</v>
      </c>
      <c r="B35" s="44" t="s">
        <v>93</v>
      </c>
      <c r="C35" s="23">
        <v>20</v>
      </c>
      <c r="D35" s="502">
        <v>0</v>
      </c>
      <c r="E35" s="214">
        <f>D35*C35</f>
        <v>0</v>
      </c>
    </row>
    <row r="36" spans="1:5" ht="12" customHeight="1" x14ac:dyDescent="0.2">
      <c r="A36" s="45" t="s">
        <v>523</v>
      </c>
      <c r="B36" s="44" t="s">
        <v>93</v>
      </c>
      <c r="C36" s="23">
        <v>4</v>
      </c>
      <c r="D36" s="502">
        <v>0</v>
      </c>
      <c r="E36" s="214">
        <f t="shared" ref="E36:E48" si="1">D36*C36</f>
        <v>0</v>
      </c>
    </row>
    <row r="37" spans="1:5" ht="12" customHeight="1" x14ac:dyDescent="0.2">
      <c r="A37" s="45" t="s">
        <v>524</v>
      </c>
      <c r="B37" s="44" t="s">
        <v>93</v>
      </c>
      <c r="C37" s="23">
        <v>60</v>
      </c>
      <c r="D37" s="502">
        <v>0</v>
      </c>
      <c r="E37" s="214">
        <f t="shared" si="1"/>
        <v>0</v>
      </c>
    </row>
    <row r="38" spans="1:5" ht="12" customHeight="1" x14ac:dyDescent="0.2">
      <c r="A38" s="45" t="s">
        <v>525</v>
      </c>
      <c r="B38" s="44" t="s">
        <v>93</v>
      </c>
      <c r="C38" s="23">
        <v>5</v>
      </c>
      <c r="D38" s="502">
        <v>0</v>
      </c>
      <c r="E38" s="214">
        <f t="shared" si="1"/>
        <v>0</v>
      </c>
    </row>
    <row r="39" spans="1:5" ht="12" customHeight="1" x14ac:dyDescent="0.2">
      <c r="A39" s="215" t="s">
        <v>526</v>
      </c>
      <c r="B39" s="44" t="s">
        <v>93</v>
      </c>
      <c r="C39" s="23">
        <v>7</v>
      </c>
      <c r="D39" s="502">
        <v>0</v>
      </c>
      <c r="E39" s="214">
        <f t="shared" si="1"/>
        <v>0</v>
      </c>
    </row>
    <row r="40" spans="1:5" ht="12" customHeight="1" x14ac:dyDescent="0.2">
      <c r="A40" s="215" t="s">
        <v>527</v>
      </c>
      <c r="B40" s="44" t="s">
        <v>93</v>
      </c>
      <c r="C40" s="23">
        <v>4</v>
      </c>
      <c r="D40" s="502">
        <v>0</v>
      </c>
      <c r="E40" s="214">
        <f t="shared" si="1"/>
        <v>0</v>
      </c>
    </row>
    <row r="41" spans="1:5" ht="12" customHeight="1" x14ac:dyDescent="0.2">
      <c r="A41" s="215" t="s">
        <v>528</v>
      </c>
      <c r="B41" s="44" t="s">
        <v>93</v>
      </c>
      <c r="C41" s="23">
        <v>7</v>
      </c>
      <c r="D41" s="502">
        <v>0</v>
      </c>
      <c r="E41" s="214">
        <f t="shared" si="1"/>
        <v>0</v>
      </c>
    </row>
    <row r="42" spans="1:5" ht="12" customHeight="1" x14ac:dyDescent="0.2">
      <c r="A42" s="215" t="s">
        <v>529</v>
      </c>
      <c r="B42" s="44" t="s">
        <v>93</v>
      </c>
      <c r="C42" s="23">
        <v>55</v>
      </c>
      <c r="D42" s="502">
        <v>0</v>
      </c>
      <c r="E42" s="214">
        <f t="shared" si="1"/>
        <v>0</v>
      </c>
    </row>
    <row r="43" spans="1:5" ht="12" customHeight="1" x14ac:dyDescent="0.2">
      <c r="A43" s="215" t="s">
        <v>530</v>
      </c>
      <c r="B43" s="44" t="s">
        <v>93</v>
      </c>
      <c r="C43" s="23">
        <v>30</v>
      </c>
      <c r="D43" s="502">
        <v>0</v>
      </c>
      <c r="E43" s="214">
        <f t="shared" si="1"/>
        <v>0</v>
      </c>
    </row>
    <row r="44" spans="1:5" ht="12" customHeight="1" x14ac:dyDescent="0.2">
      <c r="A44" s="215" t="s">
        <v>531</v>
      </c>
      <c r="B44" s="44" t="s">
        <v>93</v>
      </c>
      <c r="C44" s="23">
        <v>6</v>
      </c>
      <c r="D44" s="502">
        <v>0</v>
      </c>
      <c r="E44" s="214">
        <f t="shared" si="1"/>
        <v>0</v>
      </c>
    </row>
    <row r="45" spans="1:5" ht="12" customHeight="1" x14ac:dyDescent="0.2">
      <c r="A45" s="215" t="s">
        <v>532</v>
      </c>
      <c r="B45" s="44" t="s">
        <v>93</v>
      </c>
      <c r="C45" s="23">
        <v>9</v>
      </c>
      <c r="D45" s="502">
        <v>0</v>
      </c>
      <c r="E45" s="214">
        <f t="shared" si="1"/>
        <v>0</v>
      </c>
    </row>
    <row r="46" spans="1:5" ht="12" customHeight="1" x14ac:dyDescent="0.2">
      <c r="A46" s="215" t="s">
        <v>525</v>
      </c>
      <c r="B46" s="44" t="s">
        <v>93</v>
      </c>
      <c r="C46" s="23">
        <v>3</v>
      </c>
      <c r="D46" s="502">
        <v>0</v>
      </c>
      <c r="E46" s="214">
        <f t="shared" si="1"/>
        <v>0</v>
      </c>
    </row>
    <row r="47" spans="1:5" ht="12" customHeight="1" x14ac:dyDescent="0.2">
      <c r="A47" s="215" t="s">
        <v>533</v>
      </c>
      <c r="B47" s="44" t="s">
        <v>93</v>
      </c>
      <c r="C47" s="23">
        <v>2</v>
      </c>
      <c r="D47" s="502">
        <v>0</v>
      </c>
      <c r="E47" s="214">
        <f t="shared" si="1"/>
        <v>0</v>
      </c>
    </row>
    <row r="48" spans="1:5" ht="12" customHeight="1" x14ac:dyDescent="0.2">
      <c r="A48" s="215" t="s">
        <v>534</v>
      </c>
      <c r="B48" s="44" t="s">
        <v>93</v>
      </c>
      <c r="C48" s="23">
        <v>4</v>
      </c>
      <c r="D48" s="502">
        <v>0</v>
      </c>
      <c r="E48" s="214">
        <f t="shared" si="1"/>
        <v>0</v>
      </c>
    </row>
    <row r="49" spans="1:5" ht="12" customHeight="1" x14ac:dyDescent="0.2">
      <c r="A49" s="215" t="s">
        <v>535</v>
      </c>
      <c r="B49" s="44" t="s">
        <v>119</v>
      </c>
      <c r="C49" s="23">
        <v>55</v>
      </c>
      <c r="D49" s="502">
        <v>0</v>
      </c>
      <c r="E49" s="24">
        <f t="shared" si="0"/>
        <v>0</v>
      </c>
    </row>
    <row r="50" spans="1:5" ht="12" customHeight="1" x14ac:dyDescent="0.2">
      <c r="A50" s="215" t="s">
        <v>536</v>
      </c>
      <c r="B50" s="44" t="s">
        <v>119</v>
      </c>
      <c r="C50" s="23">
        <v>81</v>
      </c>
      <c r="D50" s="502">
        <v>0</v>
      </c>
      <c r="E50" s="24">
        <f t="shared" si="0"/>
        <v>0</v>
      </c>
    </row>
    <row r="51" spans="1:5" ht="12" customHeight="1" x14ac:dyDescent="0.2">
      <c r="A51" s="215" t="s">
        <v>537</v>
      </c>
      <c r="B51" s="44" t="s">
        <v>119</v>
      </c>
      <c r="C51" s="23">
        <v>26</v>
      </c>
      <c r="D51" s="502">
        <v>0</v>
      </c>
      <c r="E51" s="24">
        <f t="shared" si="0"/>
        <v>0</v>
      </c>
    </row>
    <row r="52" spans="1:5" ht="12" customHeight="1" x14ac:dyDescent="0.2">
      <c r="A52" s="215" t="s">
        <v>538</v>
      </c>
      <c r="B52" s="44" t="s">
        <v>119</v>
      </c>
      <c r="C52" s="23">
        <v>8</v>
      </c>
      <c r="D52" s="502">
        <v>0</v>
      </c>
      <c r="E52" s="24">
        <f t="shared" si="0"/>
        <v>0</v>
      </c>
    </row>
    <row r="53" spans="1:5" ht="12" customHeight="1" x14ac:dyDescent="0.2">
      <c r="A53" s="215" t="s">
        <v>539</v>
      </c>
      <c r="B53" s="44" t="s">
        <v>119</v>
      </c>
      <c r="C53" s="23">
        <v>63</v>
      </c>
      <c r="D53" s="502">
        <v>0</v>
      </c>
      <c r="E53" s="24">
        <f t="shared" si="0"/>
        <v>0</v>
      </c>
    </row>
    <row r="54" spans="1:5" ht="12" customHeight="1" x14ac:dyDescent="0.2">
      <c r="A54" s="215" t="s">
        <v>540</v>
      </c>
      <c r="B54" s="44" t="s">
        <v>93</v>
      </c>
      <c r="C54" s="23">
        <v>35</v>
      </c>
      <c r="D54" s="502">
        <v>0</v>
      </c>
      <c r="E54" s="24">
        <f t="shared" si="0"/>
        <v>0</v>
      </c>
    </row>
    <row r="55" spans="1:5" ht="12" customHeight="1" x14ac:dyDescent="0.2">
      <c r="A55" s="215" t="s">
        <v>541</v>
      </c>
      <c r="B55" s="44" t="s">
        <v>93</v>
      </c>
      <c r="C55" s="23">
        <v>2</v>
      </c>
      <c r="D55" s="502">
        <v>0</v>
      </c>
      <c r="E55" s="24">
        <f t="shared" si="0"/>
        <v>0</v>
      </c>
    </row>
    <row r="56" spans="1:5" ht="12" customHeight="1" x14ac:dyDescent="0.2">
      <c r="A56" s="21" t="s">
        <v>542</v>
      </c>
      <c r="B56" s="44" t="s">
        <v>93</v>
      </c>
      <c r="C56" s="23">
        <v>2</v>
      </c>
      <c r="D56" s="502">
        <v>0</v>
      </c>
      <c r="E56" s="24">
        <f t="shared" si="0"/>
        <v>0</v>
      </c>
    </row>
    <row r="57" spans="1:5" ht="12" customHeight="1" x14ac:dyDescent="0.2">
      <c r="A57" s="41" t="s">
        <v>543</v>
      </c>
      <c r="B57" s="44" t="s">
        <v>93</v>
      </c>
      <c r="C57" s="23">
        <v>58</v>
      </c>
      <c r="D57" s="502">
        <v>0</v>
      </c>
      <c r="E57" s="24">
        <f t="shared" si="0"/>
        <v>0</v>
      </c>
    </row>
    <row r="58" spans="1:5" ht="12" customHeight="1" x14ac:dyDescent="0.2">
      <c r="A58" s="45" t="s">
        <v>544</v>
      </c>
      <c r="B58" s="22" t="s">
        <v>93</v>
      </c>
      <c r="C58" s="23">
        <v>134</v>
      </c>
      <c r="D58" s="502">
        <v>0</v>
      </c>
      <c r="E58" s="24">
        <f t="shared" si="0"/>
        <v>0</v>
      </c>
    </row>
    <row r="59" spans="1:5" ht="12" customHeight="1" x14ac:dyDescent="0.2">
      <c r="A59" s="45" t="s">
        <v>545</v>
      </c>
      <c r="B59" s="22" t="s">
        <v>93</v>
      </c>
      <c r="C59" s="23">
        <v>134</v>
      </c>
      <c r="D59" s="502">
        <v>0</v>
      </c>
      <c r="E59" s="24">
        <f t="shared" si="0"/>
        <v>0</v>
      </c>
    </row>
    <row r="60" spans="1:5" ht="12" customHeight="1" x14ac:dyDescent="0.2">
      <c r="A60" s="216" t="s">
        <v>546</v>
      </c>
      <c r="B60" s="22" t="s">
        <v>93</v>
      </c>
      <c r="C60" s="23">
        <v>129</v>
      </c>
      <c r="D60" s="502">
        <v>0</v>
      </c>
      <c r="E60" s="24">
        <f t="shared" si="0"/>
        <v>0</v>
      </c>
    </row>
    <row r="61" spans="1:5" ht="12" customHeight="1" x14ac:dyDescent="0.2">
      <c r="A61" s="216" t="s">
        <v>547</v>
      </c>
      <c r="B61" s="22" t="s">
        <v>93</v>
      </c>
      <c r="C61" s="23">
        <v>5</v>
      </c>
      <c r="D61" s="502">
        <v>0</v>
      </c>
      <c r="E61" s="24">
        <f t="shared" si="0"/>
        <v>0</v>
      </c>
    </row>
    <row r="62" spans="1:5" ht="12" customHeight="1" x14ac:dyDescent="0.2">
      <c r="A62" s="216" t="s">
        <v>548</v>
      </c>
      <c r="B62" s="22" t="s">
        <v>93</v>
      </c>
      <c r="C62" s="23">
        <v>133</v>
      </c>
      <c r="D62" s="502">
        <v>0</v>
      </c>
      <c r="E62" s="24">
        <f t="shared" si="0"/>
        <v>0</v>
      </c>
    </row>
    <row r="63" spans="1:5" ht="12" customHeight="1" x14ac:dyDescent="0.2">
      <c r="A63" s="216" t="s">
        <v>549</v>
      </c>
      <c r="B63" s="22" t="s">
        <v>87</v>
      </c>
      <c r="C63" s="23">
        <v>1</v>
      </c>
      <c r="D63" s="502">
        <v>0</v>
      </c>
      <c r="E63" s="24">
        <f t="shared" si="0"/>
        <v>0</v>
      </c>
    </row>
    <row r="64" spans="1:5" ht="12" customHeight="1" x14ac:dyDescent="0.2">
      <c r="A64" s="216" t="s">
        <v>550</v>
      </c>
      <c r="B64" s="22" t="s">
        <v>87</v>
      </c>
      <c r="C64" s="23">
        <v>1</v>
      </c>
      <c r="D64" s="502">
        <v>0</v>
      </c>
      <c r="E64" s="24">
        <f t="shared" si="0"/>
        <v>0</v>
      </c>
    </row>
    <row r="65" spans="1:5" ht="12" customHeight="1" x14ac:dyDescent="0.2">
      <c r="A65" s="216" t="s">
        <v>551</v>
      </c>
      <c r="B65" s="22" t="s">
        <v>87</v>
      </c>
      <c r="C65" s="23">
        <v>1</v>
      </c>
      <c r="D65" s="502">
        <v>0</v>
      </c>
      <c r="E65" s="24">
        <f t="shared" si="0"/>
        <v>0</v>
      </c>
    </row>
    <row r="66" spans="1:5" ht="12" customHeight="1" x14ac:dyDescent="0.2">
      <c r="A66" s="216" t="s">
        <v>349</v>
      </c>
      <c r="B66" s="22" t="s">
        <v>93</v>
      </c>
      <c r="C66" s="23">
        <v>15</v>
      </c>
      <c r="D66" s="502">
        <v>0</v>
      </c>
      <c r="E66" s="24">
        <f t="shared" si="0"/>
        <v>0</v>
      </c>
    </row>
    <row r="67" spans="1:5" ht="12" customHeight="1" x14ac:dyDescent="0.2">
      <c r="A67" s="45" t="s">
        <v>350</v>
      </c>
      <c r="B67" s="22" t="s">
        <v>119</v>
      </c>
      <c r="C67" s="23">
        <v>7</v>
      </c>
      <c r="D67" s="502">
        <v>0</v>
      </c>
      <c r="E67" s="24">
        <f t="shared" si="0"/>
        <v>0</v>
      </c>
    </row>
    <row r="68" spans="1:5" ht="12" customHeight="1" x14ac:dyDescent="0.2">
      <c r="A68" s="45" t="s">
        <v>552</v>
      </c>
      <c r="B68" s="22" t="s">
        <v>93</v>
      </c>
      <c r="C68" s="23">
        <v>15</v>
      </c>
      <c r="D68" s="502">
        <v>0</v>
      </c>
      <c r="E68" s="24">
        <f t="shared" si="0"/>
        <v>0</v>
      </c>
    </row>
    <row r="69" spans="1:5" ht="12" customHeight="1" x14ac:dyDescent="0.2">
      <c r="A69" s="45" t="s">
        <v>553</v>
      </c>
      <c r="B69" s="22" t="s">
        <v>93</v>
      </c>
      <c r="C69" s="23">
        <v>15</v>
      </c>
      <c r="D69" s="502">
        <v>0</v>
      </c>
      <c r="E69" s="24">
        <f t="shared" si="0"/>
        <v>0</v>
      </c>
    </row>
    <row r="70" spans="1:5" ht="12" customHeight="1" x14ac:dyDescent="0.2">
      <c r="A70" s="45" t="s">
        <v>352</v>
      </c>
      <c r="B70" s="22" t="s">
        <v>119</v>
      </c>
      <c r="C70" s="23">
        <v>24</v>
      </c>
      <c r="D70" s="502">
        <v>0</v>
      </c>
      <c r="E70" s="24">
        <f t="shared" ref="E70:E96" si="2">C70*D70</f>
        <v>0</v>
      </c>
    </row>
    <row r="71" spans="1:5" ht="12" customHeight="1" x14ac:dyDescent="0.2">
      <c r="A71" s="45" t="s">
        <v>353</v>
      </c>
      <c r="B71" s="22" t="s">
        <v>119</v>
      </c>
      <c r="C71" s="23">
        <v>7</v>
      </c>
      <c r="D71" s="502">
        <v>0</v>
      </c>
      <c r="E71" s="24">
        <f t="shared" si="2"/>
        <v>0</v>
      </c>
    </row>
    <row r="72" spans="1:5" ht="12" customHeight="1" x14ac:dyDescent="0.2">
      <c r="A72" s="45" t="s">
        <v>554</v>
      </c>
      <c r="B72" s="22" t="s">
        <v>119</v>
      </c>
      <c r="C72" s="23">
        <v>24</v>
      </c>
      <c r="D72" s="502">
        <v>0</v>
      </c>
      <c r="E72" s="24">
        <f t="shared" si="2"/>
        <v>0</v>
      </c>
    </row>
    <row r="73" spans="1:5" ht="12" customHeight="1" x14ac:dyDescent="0.2">
      <c r="A73" s="45" t="s">
        <v>555</v>
      </c>
      <c r="B73" s="22" t="s">
        <v>119</v>
      </c>
      <c r="C73" s="23">
        <v>24</v>
      </c>
      <c r="D73" s="502">
        <v>0</v>
      </c>
      <c r="E73" s="24">
        <f t="shared" si="2"/>
        <v>0</v>
      </c>
    </row>
    <row r="74" spans="1:5" ht="12" customHeight="1" x14ac:dyDescent="0.2">
      <c r="A74" s="45" t="s">
        <v>556</v>
      </c>
      <c r="B74" s="22" t="s">
        <v>93</v>
      </c>
      <c r="C74" s="23">
        <v>2</v>
      </c>
      <c r="D74" s="502">
        <v>0</v>
      </c>
      <c r="E74" s="24">
        <f t="shared" si="2"/>
        <v>0</v>
      </c>
    </row>
    <row r="75" spans="1:5" ht="12" customHeight="1" x14ac:dyDescent="0.2">
      <c r="A75" s="45" t="s">
        <v>557</v>
      </c>
      <c r="B75" s="22" t="s">
        <v>93</v>
      </c>
      <c r="C75" s="23">
        <v>2</v>
      </c>
      <c r="D75" s="502">
        <v>0</v>
      </c>
      <c r="E75" s="24">
        <f t="shared" si="2"/>
        <v>0</v>
      </c>
    </row>
    <row r="76" spans="1:5" ht="12" customHeight="1" x14ac:dyDescent="0.2">
      <c r="A76" s="45" t="s">
        <v>558</v>
      </c>
      <c r="B76" s="22" t="s">
        <v>119</v>
      </c>
      <c r="C76" s="23">
        <v>9</v>
      </c>
      <c r="D76" s="502">
        <v>0</v>
      </c>
      <c r="E76" s="24">
        <f t="shared" si="2"/>
        <v>0</v>
      </c>
    </row>
    <row r="77" spans="1:5" ht="12" customHeight="1" x14ac:dyDescent="0.2">
      <c r="A77" s="45" t="s">
        <v>559</v>
      </c>
      <c r="B77" s="22" t="s">
        <v>93</v>
      </c>
      <c r="C77" s="23">
        <v>2</v>
      </c>
      <c r="D77" s="502">
        <v>0</v>
      </c>
      <c r="E77" s="24">
        <f t="shared" si="2"/>
        <v>0</v>
      </c>
    </row>
    <row r="78" spans="1:5" ht="12" customHeight="1" x14ac:dyDescent="0.2">
      <c r="A78" s="45" t="s">
        <v>560</v>
      </c>
      <c r="B78" s="22" t="s">
        <v>93</v>
      </c>
      <c r="C78" s="23">
        <v>2</v>
      </c>
      <c r="D78" s="502">
        <v>0</v>
      </c>
      <c r="E78" s="24">
        <f t="shared" si="2"/>
        <v>0</v>
      </c>
    </row>
    <row r="79" spans="1:5" ht="12" customHeight="1" x14ac:dyDescent="0.2">
      <c r="A79" s="45" t="s">
        <v>344</v>
      </c>
      <c r="B79" s="22" t="s">
        <v>93</v>
      </c>
      <c r="C79" s="23">
        <v>2</v>
      </c>
      <c r="D79" s="502">
        <v>0</v>
      </c>
      <c r="E79" s="24">
        <f t="shared" si="2"/>
        <v>0</v>
      </c>
    </row>
    <row r="80" spans="1:5" ht="12" customHeight="1" x14ac:dyDescent="0.2">
      <c r="A80" s="45" t="s">
        <v>561</v>
      </c>
      <c r="B80" s="22" t="s">
        <v>119</v>
      </c>
      <c r="C80" s="23">
        <v>9</v>
      </c>
      <c r="D80" s="502">
        <v>0</v>
      </c>
      <c r="E80" s="24">
        <f t="shared" si="2"/>
        <v>0</v>
      </c>
    </row>
    <row r="81" spans="1:5" ht="12" customHeight="1" x14ac:dyDescent="0.2">
      <c r="A81" s="41" t="s">
        <v>562</v>
      </c>
      <c r="B81" s="44" t="s">
        <v>93</v>
      </c>
      <c r="C81" s="23">
        <v>2</v>
      </c>
      <c r="D81" s="502">
        <v>0</v>
      </c>
      <c r="E81" s="24">
        <f t="shared" si="2"/>
        <v>0</v>
      </c>
    </row>
    <row r="82" spans="1:5" ht="12" customHeight="1" x14ac:dyDescent="0.2">
      <c r="A82" s="21" t="s">
        <v>563</v>
      </c>
      <c r="B82" s="22" t="s">
        <v>93</v>
      </c>
      <c r="C82" s="23">
        <v>1</v>
      </c>
      <c r="D82" s="502">
        <v>0</v>
      </c>
      <c r="E82" s="24">
        <f t="shared" si="2"/>
        <v>0</v>
      </c>
    </row>
    <row r="83" spans="1:5" ht="12" customHeight="1" x14ac:dyDescent="0.2">
      <c r="A83" s="216" t="s">
        <v>564</v>
      </c>
      <c r="B83" s="22" t="s">
        <v>93</v>
      </c>
      <c r="C83" s="23">
        <v>1</v>
      </c>
      <c r="D83" s="502">
        <v>0</v>
      </c>
      <c r="E83" s="24">
        <f t="shared" si="2"/>
        <v>0</v>
      </c>
    </row>
    <row r="84" spans="1:5" ht="12" customHeight="1" x14ac:dyDescent="0.2">
      <c r="A84" s="216" t="s">
        <v>372</v>
      </c>
      <c r="B84" s="22" t="s">
        <v>93</v>
      </c>
      <c r="C84" s="23">
        <v>80</v>
      </c>
      <c r="D84" s="502">
        <v>0</v>
      </c>
      <c r="E84" s="24">
        <f t="shared" si="2"/>
        <v>0</v>
      </c>
    </row>
    <row r="85" spans="1:5" ht="12" customHeight="1" x14ac:dyDescent="0.2">
      <c r="A85" s="216" t="s">
        <v>565</v>
      </c>
      <c r="B85" s="22" t="s">
        <v>93</v>
      </c>
      <c r="C85" s="23">
        <v>6</v>
      </c>
      <c r="D85" s="502">
        <v>0</v>
      </c>
      <c r="E85" s="24">
        <f t="shared" si="2"/>
        <v>0</v>
      </c>
    </row>
    <row r="86" spans="1:5" ht="12" customHeight="1" x14ac:dyDescent="0.2">
      <c r="A86" s="21" t="s">
        <v>566</v>
      </c>
      <c r="B86" s="22" t="s">
        <v>119</v>
      </c>
      <c r="C86" s="23">
        <v>80</v>
      </c>
      <c r="D86" s="502">
        <v>0</v>
      </c>
      <c r="E86" s="24">
        <f t="shared" si="2"/>
        <v>0</v>
      </c>
    </row>
    <row r="87" spans="1:5" ht="12" customHeight="1" x14ac:dyDescent="0.2">
      <c r="A87" s="45" t="s">
        <v>567</v>
      </c>
      <c r="B87" s="22" t="s">
        <v>119</v>
      </c>
      <c r="C87" s="23">
        <v>80</v>
      </c>
      <c r="D87" s="502">
        <v>0</v>
      </c>
      <c r="E87" s="24">
        <f t="shared" si="2"/>
        <v>0</v>
      </c>
    </row>
    <row r="88" spans="1:5" ht="12" customHeight="1" x14ac:dyDescent="0.2">
      <c r="A88" s="45" t="s">
        <v>568</v>
      </c>
      <c r="B88" s="22" t="s">
        <v>93</v>
      </c>
      <c r="C88" s="23">
        <v>480</v>
      </c>
      <c r="D88" s="502">
        <v>0</v>
      </c>
      <c r="E88" s="24">
        <f t="shared" si="2"/>
        <v>0</v>
      </c>
    </row>
    <row r="89" spans="1:5" ht="12" customHeight="1" x14ac:dyDescent="0.2">
      <c r="A89" s="45" t="s">
        <v>569</v>
      </c>
      <c r="B89" s="22" t="s">
        <v>93</v>
      </c>
      <c r="C89" s="23">
        <v>2</v>
      </c>
      <c r="D89" s="502">
        <v>0</v>
      </c>
      <c r="E89" s="24">
        <f t="shared" si="2"/>
        <v>0</v>
      </c>
    </row>
    <row r="90" spans="1:5" ht="12" customHeight="1" x14ac:dyDescent="0.2">
      <c r="A90" s="216" t="s">
        <v>570</v>
      </c>
      <c r="B90" s="22" t="s">
        <v>93</v>
      </c>
      <c r="C90" s="23">
        <v>1</v>
      </c>
      <c r="D90" s="502">
        <v>0</v>
      </c>
      <c r="E90" s="24">
        <f t="shared" si="2"/>
        <v>0</v>
      </c>
    </row>
    <row r="91" spans="1:5" ht="12" customHeight="1" x14ac:dyDescent="0.2">
      <c r="A91" s="45" t="s">
        <v>383</v>
      </c>
      <c r="B91" s="22" t="s">
        <v>87</v>
      </c>
      <c r="C91" s="23">
        <v>1</v>
      </c>
      <c r="D91" s="502">
        <v>0</v>
      </c>
      <c r="E91" s="24">
        <f t="shared" si="2"/>
        <v>0</v>
      </c>
    </row>
    <row r="92" spans="1:5" ht="12" customHeight="1" x14ac:dyDescent="0.2">
      <c r="A92" s="217" t="s">
        <v>571</v>
      </c>
    </row>
    <row r="93" spans="1:5" ht="12" customHeight="1" x14ac:dyDescent="0.2">
      <c r="A93" s="216" t="s">
        <v>385</v>
      </c>
      <c r="B93" s="22" t="s">
        <v>93</v>
      </c>
      <c r="C93" s="23">
        <v>1</v>
      </c>
      <c r="D93" s="502">
        <v>0</v>
      </c>
      <c r="E93" s="24">
        <f t="shared" si="2"/>
        <v>0</v>
      </c>
    </row>
    <row r="94" spans="1:5" ht="12" customHeight="1" x14ac:dyDescent="0.2">
      <c r="A94" s="21" t="s">
        <v>386</v>
      </c>
      <c r="B94" s="22" t="s">
        <v>93</v>
      </c>
      <c r="C94" s="23">
        <v>10</v>
      </c>
      <c r="D94" s="502">
        <v>0</v>
      </c>
      <c r="E94" s="24">
        <f t="shared" si="2"/>
        <v>0</v>
      </c>
    </row>
    <row r="95" spans="1:5" ht="12" customHeight="1" x14ac:dyDescent="0.2">
      <c r="A95" s="27" t="s">
        <v>387</v>
      </c>
      <c r="B95" s="39" t="s">
        <v>72</v>
      </c>
      <c r="C95" s="23">
        <v>2</v>
      </c>
      <c r="D95" s="502">
        <v>0</v>
      </c>
      <c r="E95" s="24">
        <f t="shared" si="2"/>
        <v>0</v>
      </c>
    </row>
    <row r="96" spans="1:5" ht="12" customHeight="1" x14ac:dyDescent="0.2">
      <c r="A96" s="43" t="s">
        <v>388</v>
      </c>
      <c r="B96" s="44" t="s">
        <v>93</v>
      </c>
      <c r="C96" s="23">
        <v>8</v>
      </c>
      <c r="D96" s="502">
        <v>0</v>
      </c>
      <c r="E96" s="24">
        <f t="shared" si="2"/>
        <v>0</v>
      </c>
    </row>
    <row r="97" spans="1:5" ht="12" customHeight="1" x14ac:dyDescent="0.2">
      <c r="A97" s="48"/>
      <c r="B97" s="49"/>
      <c r="C97" s="50"/>
      <c r="D97" s="50"/>
      <c r="E97" s="51"/>
    </row>
    <row r="98" spans="1:5" ht="12" customHeight="1" x14ac:dyDescent="0.2">
      <c r="A98" s="52"/>
      <c r="B98" s="53"/>
      <c r="C98" s="54"/>
      <c r="D98" s="54"/>
      <c r="E98" s="55"/>
    </row>
    <row r="99" spans="1:5" ht="12" customHeight="1" x14ac:dyDescent="0.2">
      <c r="A99" s="56" t="s">
        <v>389</v>
      </c>
      <c r="B99" s="57"/>
      <c r="C99" s="58"/>
      <c r="D99" s="58"/>
      <c r="E99" s="218">
        <f>SUM(E5:E98)</f>
        <v>0</v>
      </c>
    </row>
    <row r="100" spans="1:5" ht="12" customHeight="1" x14ac:dyDescent="0.2">
      <c r="A100" s="56"/>
      <c r="B100" s="57"/>
      <c r="C100" s="58"/>
      <c r="D100" s="58"/>
      <c r="E100" s="218"/>
    </row>
    <row r="101" spans="1:5" ht="12" customHeight="1" x14ac:dyDescent="0.2">
      <c r="A101" s="56"/>
      <c r="B101" s="57"/>
      <c r="C101" s="58"/>
      <c r="D101" s="58"/>
      <c r="E101" s="218"/>
    </row>
    <row r="102" spans="1:5" ht="12" customHeight="1" x14ac:dyDescent="0.2">
      <c r="A102" s="254" t="s">
        <v>390</v>
      </c>
      <c r="B102" s="44"/>
      <c r="C102" s="61"/>
      <c r="D102" s="47"/>
    </row>
    <row r="103" spans="1:5" ht="12" customHeight="1" x14ac:dyDescent="0.2">
      <c r="A103" s="21" t="s">
        <v>1051</v>
      </c>
      <c r="B103" s="44"/>
      <c r="C103" s="23">
        <v>1</v>
      </c>
      <c r="D103" s="502">
        <v>0</v>
      </c>
      <c r="E103" s="24">
        <f>D103*C103</f>
        <v>0</v>
      </c>
    </row>
    <row r="104" spans="1:5" ht="12" customHeight="1" x14ac:dyDescent="0.2">
      <c r="A104" s="52"/>
      <c r="B104" s="53"/>
      <c r="C104" s="54"/>
      <c r="D104" s="54"/>
      <c r="E104" s="55"/>
    </row>
    <row r="105" spans="1:5" ht="12" customHeight="1" x14ac:dyDescent="0.2">
      <c r="A105" s="56" t="s">
        <v>495</v>
      </c>
      <c r="B105" s="57"/>
      <c r="C105" s="56"/>
      <c r="D105" s="56"/>
      <c r="E105" s="59">
        <f>SUM(E103:E104)</f>
        <v>0</v>
      </c>
    </row>
    <row r="106" spans="1:5" ht="12" customHeight="1" thickBot="1" x14ac:dyDescent="0.25">
      <c r="B106" s="62"/>
      <c r="C106" s="61"/>
      <c r="D106" s="47"/>
    </row>
    <row r="107" spans="1:5" ht="16.899999999999999" customHeight="1" thickBot="1" x14ac:dyDescent="0.25">
      <c r="A107" s="63" t="s">
        <v>496</v>
      </c>
      <c r="B107" s="64"/>
      <c r="C107" s="63"/>
      <c r="D107" s="63"/>
      <c r="E107" s="661">
        <f>E105+E99</f>
        <v>0</v>
      </c>
    </row>
    <row r="108" spans="1:5" ht="12" customHeight="1" x14ac:dyDescent="0.2">
      <c r="D108" s="47"/>
    </row>
    <row r="109" spans="1:5" ht="12" customHeight="1" x14ac:dyDescent="0.2">
      <c r="B109" s="44"/>
      <c r="C109" s="61"/>
      <c r="D109" s="47"/>
    </row>
    <row r="110" spans="1:5" ht="12" customHeight="1" x14ac:dyDescent="0.2">
      <c r="A110" s="21" t="s">
        <v>572</v>
      </c>
      <c r="B110" s="44"/>
      <c r="C110" s="61"/>
      <c r="D110" s="47"/>
    </row>
    <row r="111" spans="1:5" ht="12" customHeight="1" x14ac:dyDescent="0.2">
      <c r="A111" s="219" t="s">
        <v>573</v>
      </c>
      <c r="B111" s="44"/>
      <c r="C111" s="61"/>
      <c r="D111" s="47"/>
    </row>
    <row r="112" spans="1:5" s="24" customFormat="1" ht="12" customHeight="1" x14ac:dyDescent="0.2">
      <c r="A112" s="219" t="s">
        <v>574</v>
      </c>
      <c r="B112" s="44"/>
      <c r="C112" s="23"/>
      <c r="D112" s="47"/>
    </row>
    <row r="113" spans="1:4" s="24" customFormat="1" ht="12" customHeight="1" x14ac:dyDescent="0.2">
      <c r="A113" s="219" t="s">
        <v>575</v>
      </c>
      <c r="B113" s="44"/>
      <c r="C113" s="61"/>
      <c r="D113" s="47"/>
    </row>
    <row r="114" spans="1:4" s="24" customFormat="1" ht="12" customHeight="1" x14ac:dyDescent="0.2">
      <c r="A114" s="219"/>
      <c r="B114" s="44"/>
      <c r="C114" s="23"/>
      <c r="D114" s="47"/>
    </row>
    <row r="115" spans="1:4" s="24" customFormat="1" ht="12" customHeight="1" x14ac:dyDescent="0.2">
      <c r="A115" s="21"/>
      <c r="B115" s="44"/>
      <c r="C115" s="61"/>
      <c r="D115" s="47"/>
    </row>
    <row r="116" spans="1:4" s="24" customFormat="1" ht="12" customHeight="1" x14ac:dyDescent="0.2">
      <c r="A116" s="21"/>
      <c r="B116" s="44"/>
      <c r="C116" s="61"/>
      <c r="D116" s="47"/>
    </row>
    <row r="117" spans="1:4" s="24" customFormat="1" ht="12" customHeight="1" x14ac:dyDescent="0.2">
      <c r="A117" s="21"/>
      <c r="B117" s="44"/>
      <c r="C117" s="61"/>
      <c r="D117" s="47"/>
    </row>
    <row r="118" spans="1:4" s="24" customFormat="1" ht="12" customHeight="1" x14ac:dyDescent="0.2">
      <c r="A118" s="21"/>
      <c r="B118" s="44"/>
      <c r="C118" s="61"/>
      <c r="D118" s="47"/>
    </row>
    <row r="119" spans="1:4" s="24" customFormat="1" ht="12" customHeight="1" x14ac:dyDescent="0.2">
      <c r="A119" s="21"/>
      <c r="B119" s="44"/>
      <c r="C119" s="61"/>
      <c r="D119" s="47"/>
    </row>
    <row r="120" spans="1:4" s="24" customFormat="1" ht="12" customHeight="1" x14ac:dyDescent="0.2">
      <c r="A120" s="21"/>
      <c r="B120" s="44"/>
      <c r="C120" s="61"/>
      <c r="D120" s="47"/>
    </row>
    <row r="121" spans="1:4" s="24" customFormat="1" ht="12" customHeight="1" x14ac:dyDescent="0.2">
      <c r="A121" s="21"/>
      <c r="B121" s="44"/>
      <c r="C121" s="61"/>
      <c r="D121" s="47"/>
    </row>
    <row r="122" spans="1:4" s="24" customFormat="1" ht="12" customHeight="1" x14ac:dyDescent="0.2">
      <c r="A122" s="21"/>
      <c r="B122" s="44"/>
      <c r="C122" s="61"/>
      <c r="D122" s="47"/>
    </row>
    <row r="123" spans="1:4" s="24" customFormat="1" ht="12" customHeight="1" x14ac:dyDescent="0.2">
      <c r="A123" s="21"/>
      <c r="B123" s="39"/>
      <c r="C123" s="61"/>
      <c r="D123" s="47"/>
    </row>
    <row r="124" spans="1:4" s="24" customFormat="1" ht="12" customHeight="1" x14ac:dyDescent="0.2">
      <c r="A124" s="21"/>
      <c r="B124" s="44"/>
      <c r="C124" s="61"/>
      <c r="D124" s="47"/>
    </row>
    <row r="125" spans="1:4" s="24" customFormat="1" ht="12" customHeight="1" x14ac:dyDescent="0.2">
      <c r="A125" s="21"/>
      <c r="B125" s="44"/>
      <c r="C125" s="61"/>
      <c r="D125" s="47"/>
    </row>
    <row r="126" spans="1:4" s="24" customFormat="1" ht="12" customHeight="1" x14ac:dyDescent="0.2">
      <c r="A126" s="21"/>
      <c r="B126" s="44"/>
      <c r="C126" s="23"/>
      <c r="D126" s="47"/>
    </row>
    <row r="127" spans="1:4" s="24" customFormat="1" ht="12" customHeight="1" x14ac:dyDescent="0.2">
      <c r="A127" s="21"/>
      <c r="B127" s="22"/>
      <c r="C127" s="23"/>
      <c r="D127" s="47"/>
    </row>
    <row r="128" spans="1:4" s="24" customFormat="1" ht="12" customHeight="1" x14ac:dyDescent="0.2">
      <c r="A128" s="21"/>
      <c r="B128" s="44"/>
      <c r="C128" s="23"/>
      <c r="D128" s="47"/>
    </row>
    <row r="129" spans="1:4" s="24" customFormat="1" ht="12" customHeight="1" x14ac:dyDescent="0.2">
      <c r="A129" s="21"/>
      <c r="B129" s="44"/>
      <c r="C129" s="23"/>
      <c r="D129" s="47"/>
    </row>
    <row r="130" spans="1:4" s="24" customFormat="1" ht="12" customHeight="1" x14ac:dyDescent="0.2">
      <c r="A130" s="21"/>
      <c r="B130" s="44"/>
      <c r="C130" s="23"/>
      <c r="D130" s="47"/>
    </row>
    <row r="131" spans="1:4" s="24" customFormat="1" ht="12" customHeight="1" x14ac:dyDescent="0.2">
      <c r="A131" s="21"/>
      <c r="B131" s="44"/>
      <c r="C131" s="23"/>
      <c r="D131" s="47"/>
    </row>
    <row r="132" spans="1:4" s="24" customFormat="1" ht="12" customHeight="1" x14ac:dyDescent="0.2">
      <c r="A132" s="21"/>
      <c r="B132" s="44"/>
      <c r="C132" s="23"/>
      <c r="D132" s="47"/>
    </row>
    <row r="133" spans="1:4" s="24" customFormat="1" ht="12" customHeight="1" x14ac:dyDescent="0.2">
      <c r="A133" s="21"/>
      <c r="B133" s="44"/>
      <c r="C133" s="23"/>
      <c r="D133" s="47"/>
    </row>
    <row r="134" spans="1:4" s="24" customFormat="1" ht="12" customHeight="1" x14ac:dyDescent="0.2">
      <c r="A134" s="21"/>
      <c r="B134" s="44"/>
      <c r="C134" s="23"/>
      <c r="D134" s="47"/>
    </row>
    <row r="135" spans="1:4" s="24" customFormat="1" ht="12" customHeight="1" x14ac:dyDescent="0.2">
      <c r="A135" s="21"/>
      <c r="B135" s="44"/>
      <c r="C135" s="23"/>
      <c r="D135" s="47"/>
    </row>
    <row r="136" spans="1:4" s="24" customFormat="1" ht="12" customHeight="1" x14ac:dyDescent="0.2">
      <c r="A136" s="21"/>
      <c r="B136" s="44"/>
      <c r="C136" s="23"/>
      <c r="D136" s="47"/>
    </row>
    <row r="137" spans="1:4" s="24" customFormat="1" ht="12" customHeight="1" x14ac:dyDescent="0.2">
      <c r="A137" s="21"/>
      <c r="B137" s="44"/>
      <c r="C137" s="61"/>
      <c r="D137" s="47"/>
    </row>
    <row r="138" spans="1:4" s="24" customFormat="1" ht="12" customHeight="1" x14ac:dyDescent="0.2">
      <c r="A138" s="45"/>
      <c r="B138" s="44"/>
      <c r="C138" s="61"/>
      <c r="D138" s="47"/>
    </row>
    <row r="139" spans="1:4" s="24" customFormat="1" ht="12" customHeight="1" x14ac:dyDescent="0.2">
      <c r="A139" s="45"/>
      <c r="B139" s="44"/>
      <c r="C139" s="23"/>
    </row>
    <row r="140" spans="1:4" s="24" customFormat="1" ht="12" customHeight="1" x14ac:dyDescent="0.2">
      <c r="A140" s="45"/>
      <c r="B140" s="44"/>
      <c r="C140" s="23"/>
    </row>
    <row r="141" spans="1:4" s="24" customFormat="1" ht="12" customHeight="1" x14ac:dyDescent="0.2">
      <c r="A141" s="45"/>
      <c r="B141" s="44"/>
      <c r="C141" s="23"/>
    </row>
    <row r="142" spans="1:4" s="24" customFormat="1" ht="12" customHeight="1" x14ac:dyDescent="0.2">
      <c r="A142" s="21"/>
      <c r="B142" s="44"/>
      <c r="C142" s="23"/>
    </row>
    <row r="143" spans="1:4" s="24" customFormat="1" ht="12" customHeight="1" x14ac:dyDescent="0.2">
      <c r="A143" s="21"/>
      <c r="B143" s="44"/>
      <c r="C143" s="23"/>
    </row>
    <row r="146" spans="1:3" s="24" customFormat="1" ht="12" customHeight="1" x14ac:dyDescent="0.2">
      <c r="A146" s="27"/>
      <c r="B146" s="39"/>
      <c r="C146" s="23"/>
    </row>
    <row r="147" spans="1:3" s="24" customFormat="1" ht="12" customHeight="1" x14ac:dyDescent="0.2">
      <c r="A147" s="220"/>
      <c r="B147" s="62"/>
      <c r="C147" s="23"/>
    </row>
    <row r="148" spans="1:3" s="24" customFormat="1" ht="12" customHeight="1" x14ac:dyDescent="0.2">
      <c r="A148" s="21"/>
      <c r="B148" s="22"/>
      <c r="C148" s="33"/>
    </row>
    <row r="151" spans="1:3" s="24" customFormat="1" ht="12" customHeight="1" x14ac:dyDescent="0.2">
      <c r="A151" s="27"/>
      <c r="B151" s="39"/>
      <c r="C151" s="33"/>
    </row>
    <row r="152" spans="1:3" s="24" customFormat="1" ht="12" customHeight="1" x14ac:dyDescent="0.2">
      <c r="A152" s="27"/>
      <c r="B152" s="39"/>
      <c r="C152" s="33"/>
    </row>
    <row r="153" spans="1:3" s="24" customFormat="1" ht="12" customHeight="1" x14ac:dyDescent="0.2">
      <c r="A153" s="27"/>
      <c r="B153" s="39"/>
      <c r="C153" s="33"/>
    </row>
    <row r="154" spans="1:3" s="24" customFormat="1" ht="12" customHeight="1" x14ac:dyDescent="0.2">
      <c r="A154" s="27"/>
      <c r="B154" s="39"/>
      <c r="C154" s="33"/>
    </row>
    <row r="155" spans="1:3" s="24" customFormat="1" ht="12" customHeight="1" x14ac:dyDescent="0.2">
      <c r="A155" s="27"/>
      <c r="B155" s="39"/>
      <c r="C155" s="33"/>
    </row>
    <row r="156" spans="1:3" s="24" customFormat="1" ht="12" customHeight="1" x14ac:dyDescent="0.2">
      <c r="A156" s="27"/>
      <c r="B156" s="39"/>
      <c r="C156" s="33"/>
    </row>
    <row r="157" spans="1:3" s="24" customFormat="1" ht="12" customHeight="1" x14ac:dyDescent="0.2">
      <c r="A157" s="38"/>
      <c r="B157" s="39"/>
      <c r="C157" s="33"/>
    </row>
    <row r="158" spans="1:3" s="24" customFormat="1" ht="12" customHeight="1" x14ac:dyDescent="0.2">
      <c r="A158" s="27"/>
      <c r="B158" s="39"/>
      <c r="C158" s="33"/>
    </row>
    <row r="161" spans="1:5" ht="12" customHeight="1" x14ac:dyDescent="0.2">
      <c r="D161" s="47"/>
    </row>
    <row r="162" spans="1:5" ht="12" customHeight="1" x14ac:dyDescent="0.2">
      <c r="A162" s="219"/>
      <c r="B162" s="44"/>
    </row>
    <row r="163" spans="1:5" ht="12" customHeight="1" x14ac:dyDescent="0.2">
      <c r="B163" s="62"/>
      <c r="C163" s="61"/>
      <c r="D163" s="47"/>
      <c r="E163" s="47"/>
    </row>
    <row r="164" spans="1:5" ht="12" customHeight="1" x14ac:dyDescent="0.2">
      <c r="C164" s="61"/>
      <c r="D164" s="47"/>
    </row>
    <row r="165" spans="1:5" ht="12" customHeight="1" x14ac:dyDescent="0.2">
      <c r="C165" s="61"/>
      <c r="D165" s="47"/>
    </row>
    <row r="166" spans="1:5" ht="12" customHeight="1" x14ac:dyDescent="0.2">
      <c r="C166" s="61"/>
      <c r="D166" s="47"/>
    </row>
    <row r="167" spans="1:5" ht="12" customHeight="1" x14ac:dyDescent="0.2">
      <c r="C167" s="61"/>
      <c r="D167" s="47"/>
    </row>
    <row r="168" spans="1:5" ht="12" customHeight="1" x14ac:dyDescent="0.2">
      <c r="C168" s="61"/>
      <c r="D168" s="47"/>
    </row>
    <row r="169" spans="1:5" ht="12" customHeight="1" x14ac:dyDescent="0.2">
      <c r="C169" s="61"/>
      <c r="D169" s="47"/>
    </row>
    <row r="170" spans="1:5" ht="12" customHeight="1" x14ac:dyDescent="0.2">
      <c r="C170" s="61"/>
      <c r="D170" s="47"/>
    </row>
    <row r="171" spans="1:5" ht="12" customHeight="1" x14ac:dyDescent="0.2">
      <c r="A171" s="45"/>
      <c r="B171" s="44"/>
    </row>
    <row r="172" spans="1:5" ht="12" customHeight="1" x14ac:dyDescent="0.2">
      <c r="A172" s="45"/>
      <c r="B172" s="44"/>
      <c r="C172" s="61"/>
      <c r="D172" s="47"/>
    </row>
    <row r="173" spans="1:5" ht="12" customHeight="1" x14ac:dyDescent="0.2">
      <c r="C173" s="61"/>
      <c r="D173" s="47"/>
    </row>
    <row r="174" spans="1:5" ht="12" customHeight="1" x14ac:dyDescent="0.2">
      <c r="C174" s="61"/>
      <c r="D174" s="47"/>
    </row>
    <row r="175" spans="1:5" ht="12" customHeight="1" x14ac:dyDescent="0.2">
      <c r="C175" s="61"/>
      <c r="D175" s="47"/>
    </row>
    <row r="176" spans="1:5" s="24" customFormat="1" ht="12" customHeight="1" x14ac:dyDescent="0.2">
      <c r="A176" s="21"/>
      <c r="B176" s="44"/>
      <c r="C176" s="61"/>
      <c r="D176" s="47"/>
    </row>
    <row r="177" spans="1:4" s="24" customFormat="1" ht="12" customHeight="1" x14ac:dyDescent="0.2">
      <c r="A177" s="219"/>
      <c r="B177" s="44"/>
      <c r="C177" s="61"/>
      <c r="D177" s="47"/>
    </row>
    <row r="178" spans="1:4" s="24" customFormat="1" ht="12" customHeight="1" x14ac:dyDescent="0.2">
      <c r="A178" s="221"/>
      <c r="B178" s="222"/>
      <c r="C178" s="61"/>
      <c r="D178" s="47"/>
    </row>
    <row r="179" spans="1:4" s="24" customFormat="1" ht="12" customHeight="1" x14ac:dyDescent="0.2">
      <c r="A179" s="221"/>
      <c r="B179" s="222"/>
      <c r="C179" s="61"/>
      <c r="D179" s="47"/>
    </row>
    <row r="180" spans="1:4" s="24" customFormat="1" ht="12" customHeight="1" x14ac:dyDescent="0.2">
      <c r="A180" s="209"/>
      <c r="B180" s="222"/>
      <c r="C180" s="61"/>
      <c r="D180" s="47"/>
    </row>
    <row r="181" spans="1:4" s="24" customFormat="1" ht="12" customHeight="1" x14ac:dyDescent="0.2">
      <c r="A181" s="221"/>
      <c r="B181" s="222"/>
      <c r="C181" s="61"/>
      <c r="D181" s="47"/>
    </row>
    <row r="182" spans="1:4" s="24" customFormat="1" ht="12" customHeight="1" x14ac:dyDescent="0.2">
      <c r="A182" s="221"/>
      <c r="B182" s="222"/>
      <c r="C182" s="61"/>
      <c r="D182" s="47"/>
    </row>
    <row r="183" spans="1:4" s="24" customFormat="1" ht="12" customHeight="1" x14ac:dyDescent="0.2">
      <c r="A183" s="221"/>
      <c r="B183" s="222"/>
      <c r="C183" s="61"/>
      <c r="D183" s="47"/>
    </row>
    <row r="184" spans="1:4" s="24" customFormat="1" ht="12" customHeight="1" x14ac:dyDescent="0.2">
      <c r="A184" s="221"/>
      <c r="B184" s="222"/>
      <c r="C184" s="61"/>
      <c r="D184" s="47"/>
    </row>
    <row r="185" spans="1:4" s="24" customFormat="1" ht="12" customHeight="1" x14ac:dyDescent="0.2">
      <c r="A185" s="221"/>
      <c r="B185" s="222"/>
      <c r="C185" s="61"/>
      <c r="D185" s="47"/>
    </row>
    <row r="186" spans="1:4" s="24" customFormat="1" ht="12" customHeight="1" x14ac:dyDescent="0.2">
      <c r="A186" s="221"/>
      <c r="B186" s="222"/>
      <c r="C186" s="61"/>
      <c r="D186" s="47"/>
    </row>
    <row r="187" spans="1:4" s="24" customFormat="1" ht="12" customHeight="1" x14ac:dyDescent="0.2">
      <c r="A187" s="209"/>
      <c r="B187" s="222"/>
      <c r="C187" s="61"/>
      <c r="D187" s="47"/>
    </row>
    <row r="188" spans="1:4" s="24" customFormat="1" ht="12" customHeight="1" x14ac:dyDescent="0.2">
      <c r="A188" s="209"/>
      <c r="B188" s="222"/>
      <c r="C188" s="61"/>
      <c r="D188" s="47"/>
    </row>
    <row r="189" spans="1:4" s="24" customFormat="1" ht="12" customHeight="1" x14ac:dyDescent="0.2">
      <c r="A189" s="209"/>
      <c r="B189" s="222"/>
      <c r="C189" s="61"/>
      <c r="D189" s="47"/>
    </row>
    <row r="190" spans="1:4" s="24" customFormat="1" ht="12" customHeight="1" x14ac:dyDescent="0.2">
      <c r="A190" s="209"/>
      <c r="B190" s="222"/>
      <c r="C190" s="61"/>
      <c r="D190" s="47"/>
    </row>
    <row r="191" spans="1:4" s="24" customFormat="1" ht="12" customHeight="1" x14ac:dyDescent="0.2">
      <c r="A191" s="209"/>
      <c r="B191" s="222"/>
      <c r="C191" s="61"/>
      <c r="D191" s="47"/>
    </row>
    <row r="192" spans="1:4" s="24" customFormat="1" ht="12" customHeight="1" x14ac:dyDescent="0.2">
      <c r="A192" s="209"/>
      <c r="B192" s="222"/>
      <c r="C192" s="61"/>
      <c r="D192" s="47"/>
    </row>
    <row r="193" spans="1:4" s="24" customFormat="1" ht="12" customHeight="1" x14ac:dyDescent="0.2">
      <c r="A193" s="209"/>
      <c r="B193" s="222"/>
      <c r="C193" s="61"/>
      <c r="D193" s="47"/>
    </row>
    <row r="194" spans="1:4" s="24" customFormat="1" ht="12" customHeight="1" x14ac:dyDescent="0.2">
      <c r="A194" s="219"/>
      <c r="B194" s="44"/>
      <c r="C194" s="61"/>
      <c r="D194" s="47"/>
    </row>
    <row r="195" spans="1:4" s="24" customFormat="1" ht="12" customHeight="1" x14ac:dyDescent="0.2">
      <c r="A195" s="27"/>
      <c r="B195" s="39"/>
      <c r="C195" s="23"/>
      <c r="D195" s="47"/>
    </row>
    <row r="196" spans="1:4" s="24" customFormat="1" ht="12" customHeight="1" x14ac:dyDescent="0.2">
      <c r="A196" s="38"/>
      <c r="B196" s="39"/>
      <c r="C196" s="23"/>
      <c r="D196" s="47"/>
    </row>
    <row r="197" spans="1:4" s="24" customFormat="1" ht="12" customHeight="1" x14ac:dyDescent="0.2">
      <c r="A197" s="27"/>
      <c r="B197" s="39"/>
      <c r="C197" s="23"/>
      <c r="D197" s="47"/>
    </row>
    <row r="198" spans="1:4" s="24" customFormat="1" ht="12" customHeight="1" x14ac:dyDescent="0.2">
      <c r="A198" s="27"/>
      <c r="B198" s="39"/>
      <c r="C198" s="23"/>
      <c r="D198" s="47"/>
    </row>
    <row r="199" spans="1:4" s="24" customFormat="1" ht="12" customHeight="1" x14ac:dyDescent="0.2">
      <c r="A199" s="27"/>
      <c r="B199" s="39"/>
      <c r="C199" s="23"/>
      <c r="D199" s="47"/>
    </row>
    <row r="200" spans="1:4" s="24" customFormat="1" ht="12" customHeight="1" x14ac:dyDescent="0.2">
      <c r="A200" s="27"/>
      <c r="B200" s="39"/>
      <c r="C200" s="23"/>
      <c r="D200" s="47"/>
    </row>
    <row r="201" spans="1:4" s="24" customFormat="1" ht="12" customHeight="1" x14ac:dyDescent="0.2">
      <c r="A201" s="27"/>
      <c r="B201" s="39"/>
      <c r="C201" s="23"/>
      <c r="D201" s="47"/>
    </row>
    <row r="202" spans="1:4" s="24" customFormat="1" ht="12" customHeight="1" x14ac:dyDescent="0.2">
      <c r="A202" s="38"/>
      <c r="B202" s="39"/>
      <c r="C202" s="23"/>
      <c r="D202" s="47"/>
    </row>
    <row r="203" spans="1:4" s="24" customFormat="1" ht="12" customHeight="1" x14ac:dyDescent="0.2">
      <c r="A203" s="38"/>
      <c r="B203" s="39"/>
      <c r="C203" s="23"/>
      <c r="D203" s="47"/>
    </row>
    <row r="204" spans="1:4" s="24" customFormat="1" ht="12" customHeight="1" x14ac:dyDescent="0.2">
      <c r="A204" s="38"/>
      <c r="B204" s="39"/>
      <c r="C204" s="23"/>
      <c r="D204" s="47"/>
    </row>
    <row r="205" spans="1:4" s="24" customFormat="1" ht="12" customHeight="1" x14ac:dyDescent="0.2">
      <c r="A205" s="219"/>
      <c r="B205" s="44"/>
      <c r="C205" s="61"/>
      <c r="D205" s="47"/>
    </row>
    <row r="206" spans="1:4" s="24" customFormat="1" ht="12" customHeight="1" x14ac:dyDescent="0.2">
      <c r="A206" s="45"/>
      <c r="B206" s="44"/>
      <c r="C206" s="61"/>
      <c r="D206" s="47"/>
    </row>
    <row r="207" spans="1:4" s="24" customFormat="1" ht="12" customHeight="1" x14ac:dyDescent="0.2">
      <c r="A207" s="21"/>
      <c r="B207" s="32"/>
      <c r="C207" s="61"/>
      <c r="D207" s="47"/>
    </row>
    <row r="208" spans="1:4" s="24" customFormat="1" ht="12" customHeight="1" x14ac:dyDescent="0.2">
      <c r="A208" s="21"/>
      <c r="B208" s="32"/>
      <c r="C208" s="61"/>
      <c r="D208" s="47"/>
    </row>
    <row r="209" spans="1:4" s="24" customFormat="1" ht="12" customHeight="1" x14ac:dyDescent="0.2">
      <c r="A209" s="21"/>
      <c r="B209" s="32"/>
      <c r="C209" s="61"/>
      <c r="D209" s="47"/>
    </row>
    <row r="210" spans="1:4" s="24" customFormat="1" ht="12" customHeight="1" x14ac:dyDescent="0.2">
      <c r="A210" s="21"/>
      <c r="B210" s="32"/>
      <c r="C210" s="61"/>
      <c r="D210" s="47"/>
    </row>
    <row r="211" spans="1:4" s="24" customFormat="1" ht="12" customHeight="1" x14ac:dyDescent="0.2">
      <c r="A211" s="21"/>
      <c r="B211" s="32"/>
      <c r="C211" s="61"/>
      <c r="D211" s="47"/>
    </row>
    <row r="212" spans="1:4" s="24" customFormat="1" ht="12" customHeight="1" x14ac:dyDescent="0.2">
      <c r="A212" s="21"/>
      <c r="B212" s="32"/>
      <c r="C212" s="61"/>
      <c r="D212" s="47"/>
    </row>
    <row r="213" spans="1:4" s="24" customFormat="1" ht="12" customHeight="1" x14ac:dyDescent="0.2">
      <c r="A213" s="21"/>
      <c r="B213" s="32"/>
      <c r="C213" s="61"/>
      <c r="D213" s="47"/>
    </row>
    <row r="214" spans="1:4" s="24" customFormat="1" ht="12" customHeight="1" x14ac:dyDescent="0.2">
      <c r="A214" s="219"/>
      <c r="B214" s="44"/>
      <c r="C214" s="61"/>
      <c r="D214" s="47"/>
    </row>
    <row r="215" spans="1:4" s="24" customFormat="1" ht="12" customHeight="1" x14ac:dyDescent="0.2">
      <c r="A215" s="219"/>
      <c r="B215" s="44"/>
      <c r="C215" s="61"/>
      <c r="D215" s="47"/>
    </row>
    <row r="216" spans="1:4" s="24" customFormat="1" ht="12" customHeight="1" x14ac:dyDescent="0.2">
      <c r="A216" s="43"/>
      <c r="B216" s="44"/>
      <c r="C216" s="61"/>
      <c r="D216" s="47"/>
    </row>
    <row r="217" spans="1:4" s="24" customFormat="1" ht="12" customHeight="1" x14ac:dyDescent="0.2">
      <c r="A217" s="43"/>
      <c r="B217" s="44"/>
      <c r="C217" s="61"/>
      <c r="D217" s="47"/>
    </row>
    <row r="218" spans="1:4" s="24" customFormat="1" ht="12" customHeight="1" x14ac:dyDescent="0.2">
      <c r="A218" s="43"/>
      <c r="B218" s="44"/>
      <c r="C218" s="61"/>
      <c r="D218" s="47"/>
    </row>
    <row r="219" spans="1:4" s="24" customFormat="1" ht="12" customHeight="1" x14ac:dyDescent="0.2">
      <c r="A219" s="43"/>
      <c r="B219" s="44"/>
      <c r="C219" s="61"/>
      <c r="D219" s="47"/>
    </row>
    <row r="220" spans="1:4" s="24" customFormat="1" ht="12" customHeight="1" x14ac:dyDescent="0.2">
      <c r="A220" s="43"/>
      <c r="B220" s="44"/>
      <c r="C220" s="61"/>
      <c r="D220" s="47"/>
    </row>
    <row r="221" spans="1:4" s="24" customFormat="1" ht="12" customHeight="1" x14ac:dyDescent="0.2">
      <c r="A221" s="45"/>
      <c r="B221" s="44"/>
      <c r="C221" s="61"/>
      <c r="D221" s="47"/>
    </row>
    <row r="222" spans="1:4" s="24" customFormat="1" ht="12" customHeight="1" x14ac:dyDescent="0.2">
      <c r="A222" s="21"/>
      <c r="B222" s="22"/>
      <c r="C222" s="61"/>
      <c r="D222" s="47"/>
    </row>
    <row r="223" spans="1:4" s="24" customFormat="1" ht="12" customHeight="1" x14ac:dyDescent="0.2">
      <c r="A223" s="21"/>
      <c r="B223" s="22"/>
      <c r="C223" s="61"/>
      <c r="D223" s="47"/>
    </row>
    <row r="224" spans="1:4" s="24" customFormat="1" ht="12" customHeight="1" x14ac:dyDescent="0.2">
      <c r="A224" s="21"/>
      <c r="B224" s="22"/>
      <c r="C224" s="61"/>
      <c r="D224" s="47"/>
    </row>
    <row r="225" spans="1:4" s="24" customFormat="1" ht="12" customHeight="1" x14ac:dyDescent="0.2">
      <c r="A225" s="219"/>
      <c r="B225" s="44"/>
      <c r="C225" s="23"/>
      <c r="D225" s="47"/>
    </row>
    <row r="226" spans="1:4" s="24" customFormat="1" ht="12" customHeight="1" x14ac:dyDescent="0.2">
      <c r="A226" s="219"/>
      <c r="B226" s="44"/>
      <c r="C226" s="23"/>
      <c r="D226" s="47"/>
    </row>
    <row r="227" spans="1:4" s="24" customFormat="1" ht="12" customHeight="1" x14ac:dyDescent="0.2">
      <c r="A227" s="45"/>
      <c r="B227" s="44"/>
      <c r="C227" s="23"/>
      <c r="D227" s="47"/>
    </row>
    <row r="228" spans="1:4" s="24" customFormat="1" ht="12" customHeight="1" x14ac:dyDescent="0.2">
      <c r="A228" s="45"/>
      <c r="B228" s="44"/>
      <c r="C228" s="23"/>
      <c r="D228" s="47"/>
    </row>
    <row r="229" spans="1:4" s="24" customFormat="1" ht="12" customHeight="1" x14ac:dyDescent="0.2">
      <c r="A229" s="45"/>
      <c r="B229" s="44"/>
      <c r="C229" s="23"/>
      <c r="D229" s="47"/>
    </row>
    <row r="230" spans="1:4" s="24" customFormat="1" ht="12" customHeight="1" x14ac:dyDescent="0.2">
      <c r="A230" s="45"/>
      <c r="B230" s="44"/>
      <c r="C230" s="23"/>
      <c r="D230" s="47"/>
    </row>
    <row r="231" spans="1:4" s="24" customFormat="1" ht="12" customHeight="1" x14ac:dyDescent="0.2">
      <c r="A231" s="45"/>
      <c r="B231" s="44"/>
      <c r="C231" s="23"/>
      <c r="D231" s="47"/>
    </row>
    <row r="232" spans="1:4" s="24" customFormat="1" ht="12" customHeight="1" x14ac:dyDescent="0.2">
      <c r="A232" s="45"/>
      <c r="B232" s="44"/>
      <c r="C232" s="23"/>
      <c r="D232" s="47"/>
    </row>
    <row r="233" spans="1:4" s="24" customFormat="1" ht="12" customHeight="1" x14ac:dyDescent="0.2">
      <c r="A233" s="45"/>
      <c r="B233" s="44"/>
      <c r="C233" s="23"/>
      <c r="D233" s="47"/>
    </row>
    <row r="234" spans="1:4" s="24" customFormat="1" ht="12" customHeight="1" x14ac:dyDescent="0.2">
      <c r="A234" s="215"/>
      <c r="B234" s="44"/>
      <c r="C234" s="23"/>
      <c r="D234" s="47"/>
    </row>
    <row r="235" spans="1:4" s="24" customFormat="1" ht="12" customHeight="1" x14ac:dyDescent="0.2">
      <c r="A235" s="215"/>
      <c r="B235" s="44"/>
      <c r="C235" s="23"/>
      <c r="D235" s="47"/>
    </row>
    <row r="236" spans="1:4" s="24" customFormat="1" ht="12" customHeight="1" x14ac:dyDescent="0.2">
      <c r="A236" s="215"/>
      <c r="B236" s="44"/>
      <c r="C236" s="23"/>
      <c r="D236" s="47"/>
    </row>
    <row r="237" spans="1:4" s="24" customFormat="1" ht="12" customHeight="1" x14ac:dyDescent="0.2">
      <c r="A237" s="215"/>
      <c r="B237" s="44"/>
      <c r="C237" s="23"/>
      <c r="D237" s="47"/>
    </row>
    <row r="238" spans="1:4" s="24" customFormat="1" ht="12" customHeight="1" x14ac:dyDescent="0.2">
      <c r="A238" s="215"/>
      <c r="B238" s="44"/>
      <c r="C238" s="23"/>
      <c r="D238" s="47"/>
    </row>
    <row r="239" spans="1:4" s="24" customFormat="1" ht="12" customHeight="1" x14ac:dyDescent="0.2">
      <c r="A239" s="215"/>
      <c r="B239" s="44"/>
      <c r="C239" s="23"/>
      <c r="D239" s="47"/>
    </row>
    <row r="240" spans="1:4" s="24" customFormat="1" ht="12" customHeight="1" x14ac:dyDescent="0.2">
      <c r="A240" s="215"/>
      <c r="B240" s="44"/>
      <c r="C240" s="23"/>
      <c r="D240" s="47"/>
    </row>
    <row r="241" spans="1:4" s="24" customFormat="1" ht="12" customHeight="1" x14ac:dyDescent="0.2">
      <c r="A241" s="215"/>
      <c r="B241" s="44"/>
      <c r="C241" s="23"/>
      <c r="D241" s="47"/>
    </row>
    <row r="242" spans="1:4" s="24" customFormat="1" ht="12" customHeight="1" x14ac:dyDescent="0.2">
      <c r="A242" s="215"/>
      <c r="B242" s="44"/>
      <c r="C242" s="23"/>
      <c r="D242" s="47"/>
    </row>
    <row r="243" spans="1:4" s="24" customFormat="1" ht="12" customHeight="1" x14ac:dyDescent="0.2">
      <c r="A243" s="215"/>
      <c r="B243" s="44"/>
      <c r="C243" s="23"/>
      <c r="D243" s="47"/>
    </row>
    <row r="244" spans="1:4" s="24" customFormat="1" ht="12" customHeight="1" x14ac:dyDescent="0.2">
      <c r="A244" s="215"/>
      <c r="B244" s="44"/>
      <c r="C244" s="23"/>
      <c r="D244" s="47"/>
    </row>
    <row r="245" spans="1:4" s="24" customFormat="1" ht="12" customHeight="1" x14ac:dyDescent="0.2">
      <c r="A245" s="215"/>
      <c r="B245" s="44"/>
      <c r="C245" s="23"/>
      <c r="D245" s="47"/>
    </row>
    <row r="246" spans="1:4" s="24" customFormat="1" ht="12" customHeight="1" x14ac:dyDescent="0.2">
      <c r="A246" s="215"/>
      <c r="B246" s="44"/>
      <c r="C246" s="23"/>
      <c r="D246" s="47"/>
    </row>
    <row r="247" spans="1:4" s="24" customFormat="1" ht="12" customHeight="1" x14ac:dyDescent="0.2">
      <c r="A247" s="215"/>
      <c r="B247" s="44"/>
      <c r="C247" s="23"/>
      <c r="D247" s="47"/>
    </row>
    <row r="248" spans="1:4" s="24" customFormat="1" ht="12" customHeight="1" x14ac:dyDescent="0.2">
      <c r="A248" s="215"/>
      <c r="B248" s="44"/>
      <c r="C248" s="23"/>
      <c r="D248" s="47"/>
    </row>
    <row r="249" spans="1:4" s="24" customFormat="1" ht="12" customHeight="1" x14ac:dyDescent="0.2">
      <c r="A249" s="215"/>
      <c r="B249" s="44"/>
      <c r="C249" s="23"/>
      <c r="D249" s="47"/>
    </row>
    <row r="250" spans="1:4" s="24" customFormat="1" ht="12" customHeight="1" x14ac:dyDescent="0.2">
      <c r="A250" s="215"/>
      <c r="B250" s="44"/>
      <c r="C250" s="23"/>
      <c r="D250" s="47"/>
    </row>
    <row r="251" spans="1:4" s="24" customFormat="1" ht="12" customHeight="1" x14ac:dyDescent="0.2">
      <c r="A251" s="45"/>
      <c r="B251" s="22"/>
      <c r="C251" s="23"/>
      <c r="D251" s="47"/>
    </row>
    <row r="252" spans="1:4" s="24" customFormat="1" ht="12" customHeight="1" x14ac:dyDescent="0.2">
      <c r="A252" s="216"/>
      <c r="B252" s="22"/>
      <c r="C252" s="23"/>
      <c r="D252" s="47"/>
    </row>
    <row r="253" spans="1:4" s="24" customFormat="1" ht="12" customHeight="1" x14ac:dyDescent="0.2">
      <c r="A253" s="216"/>
      <c r="B253" s="22"/>
      <c r="C253" s="23"/>
      <c r="D253" s="47"/>
    </row>
    <row r="254" spans="1:4" s="24" customFormat="1" ht="12" customHeight="1" x14ac:dyDescent="0.2">
      <c r="A254" s="216"/>
      <c r="B254" s="22"/>
      <c r="C254" s="23"/>
      <c r="D254" s="47"/>
    </row>
    <row r="255" spans="1:4" s="24" customFormat="1" ht="12" customHeight="1" x14ac:dyDescent="0.2">
      <c r="A255" s="216"/>
      <c r="B255" s="22"/>
      <c r="C255" s="23"/>
      <c r="D255" s="47"/>
    </row>
    <row r="256" spans="1:4" s="24" customFormat="1" ht="12" customHeight="1" x14ac:dyDescent="0.2">
      <c r="A256" s="216"/>
      <c r="B256" s="22"/>
      <c r="C256" s="23"/>
      <c r="D256" s="47"/>
    </row>
    <row r="257" spans="1:4" s="24" customFormat="1" ht="12" customHeight="1" x14ac:dyDescent="0.2">
      <c r="A257" s="216"/>
      <c r="B257" s="22"/>
      <c r="C257" s="23"/>
      <c r="D257" s="47"/>
    </row>
    <row r="258" spans="1:4" s="24" customFormat="1" ht="12" customHeight="1" x14ac:dyDescent="0.2">
      <c r="A258" s="216"/>
      <c r="B258" s="22"/>
      <c r="C258" s="23"/>
      <c r="D258" s="47"/>
    </row>
    <row r="259" spans="1:4" s="24" customFormat="1" ht="12" customHeight="1" x14ac:dyDescent="0.2">
      <c r="A259" s="45"/>
      <c r="B259" s="44"/>
      <c r="C259" s="23"/>
      <c r="D259" s="47"/>
    </row>
    <row r="260" spans="1:4" s="24" customFormat="1" ht="12" customHeight="1" x14ac:dyDescent="0.2">
      <c r="A260" s="45"/>
      <c r="B260" s="44"/>
      <c r="C260" s="23"/>
      <c r="D260" s="47"/>
    </row>
    <row r="261" spans="1:4" s="24" customFormat="1" ht="12" customHeight="1" x14ac:dyDescent="0.2">
      <c r="A261" s="45"/>
      <c r="B261" s="44"/>
      <c r="C261" s="23"/>
      <c r="D261" s="47"/>
    </row>
    <row r="262" spans="1:4" s="24" customFormat="1" ht="12" customHeight="1" x14ac:dyDescent="0.2">
      <c r="A262" s="45"/>
      <c r="B262" s="44"/>
      <c r="C262" s="23"/>
      <c r="D262" s="47"/>
    </row>
    <row r="263" spans="1:4" s="24" customFormat="1" ht="12" customHeight="1" x14ac:dyDescent="0.2">
      <c r="A263" s="215"/>
      <c r="B263" s="44"/>
      <c r="C263" s="23"/>
      <c r="D263" s="47"/>
    </row>
    <row r="264" spans="1:4" s="24" customFormat="1" ht="12" customHeight="1" x14ac:dyDescent="0.2">
      <c r="A264" s="215"/>
      <c r="B264" s="44"/>
      <c r="C264" s="23"/>
      <c r="D264" s="47"/>
    </row>
    <row r="265" spans="1:4" s="24" customFormat="1" ht="12" customHeight="1" x14ac:dyDescent="0.2">
      <c r="A265" s="215"/>
      <c r="B265" s="44"/>
      <c r="C265" s="23"/>
      <c r="D265" s="47"/>
    </row>
    <row r="266" spans="1:4" s="24" customFormat="1" ht="12" customHeight="1" x14ac:dyDescent="0.2">
      <c r="A266" s="215"/>
      <c r="B266" s="44"/>
      <c r="C266" s="23"/>
      <c r="D266" s="47"/>
    </row>
    <row r="267" spans="1:4" s="24" customFormat="1" ht="12" customHeight="1" x14ac:dyDescent="0.2">
      <c r="A267" s="215"/>
      <c r="B267" s="44"/>
      <c r="C267" s="23"/>
      <c r="D267" s="47"/>
    </row>
    <row r="268" spans="1:4" s="24" customFormat="1" ht="12" customHeight="1" x14ac:dyDescent="0.2">
      <c r="A268" s="215"/>
      <c r="B268" s="44"/>
      <c r="C268" s="23"/>
      <c r="D268" s="47"/>
    </row>
    <row r="269" spans="1:4" s="24" customFormat="1" ht="12" customHeight="1" x14ac:dyDescent="0.2">
      <c r="A269" s="215"/>
      <c r="B269" s="44"/>
      <c r="C269" s="23"/>
      <c r="D269" s="47"/>
    </row>
    <row r="270" spans="1:4" s="24" customFormat="1" ht="12" customHeight="1" x14ac:dyDescent="0.2">
      <c r="A270" s="215"/>
      <c r="B270" s="44"/>
      <c r="C270" s="23"/>
      <c r="D270" s="47"/>
    </row>
    <row r="271" spans="1:4" s="24" customFormat="1" ht="12" customHeight="1" x14ac:dyDescent="0.2">
      <c r="A271" s="215"/>
      <c r="B271" s="44"/>
      <c r="C271" s="23"/>
      <c r="D271" s="47"/>
    </row>
    <row r="272" spans="1:4" s="24" customFormat="1" ht="12" customHeight="1" x14ac:dyDescent="0.2">
      <c r="A272" s="215"/>
      <c r="B272" s="44"/>
      <c r="C272" s="23"/>
      <c r="D272" s="47"/>
    </row>
    <row r="273" spans="1:4" s="24" customFormat="1" ht="12" customHeight="1" x14ac:dyDescent="0.2">
      <c r="A273" s="215"/>
      <c r="B273" s="44"/>
      <c r="C273" s="23"/>
      <c r="D273" s="47"/>
    </row>
    <row r="274" spans="1:4" s="24" customFormat="1" ht="12" customHeight="1" x14ac:dyDescent="0.2">
      <c r="A274" s="215"/>
      <c r="B274" s="44"/>
      <c r="C274" s="23"/>
      <c r="D274" s="47"/>
    </row>
    <row r="275" spans="1:4" s="24" customFormat="1" ht="12" customHeight="1" x14ac:dyDescent="0.2">
      <c r="A275" s="215"/>
      <c r="B275" s="44"/>
      <c r="C275" s="23"/>
      <c r="D275" s="47"/>
    </row>
    <row r="276" spans="1:4" s="24" customFormat="1" ht="12" customHeight="1" x14ac:dyDescent="0.2">
      <c r="A276" s="215"/>
      <c r="B276" s="44"/>
      <c r="C276" s="23"/>
      <c r="D276" s="47"/>
    </row>
    <row r="277" spans="1:4" s="24" customFormat="1" ht="12" customHeight="1" x14ac:dyDescent="0.2">
      <c r="A277" s="215"/>
      <c r="B277" s="44"/>
      <c r="C277" s="23"/>
      <c r="D277" s="47"/>
    </row>
    <row r="278" spans="1:4" s="24" customFormat="1" ht="12" customHeight="1" x14ac:dyDescent="0.2">
      <c r="A278" s="215"/>
      <c r="B278" s="44"/>
      <c r="C278" s="23"/>
      <c r="D278" s="47"/>
    </row>
    <row r="279" spans="1:4" s="24" customFormat="1" ht="12" customHeight="1" x14ac:dyDescent="0.2">
      <c r="A279" s="215"/>
      <c r="B279" s="44"/>
      <c r="C279" s="23"/>
      <c r="D279" s="47"/>
    </row>
    <row r="280" spans="1:4" s="24" customFormat="1" ht="12" customHeight="1" x14ac:dyDescent="0.2">
      <c r="A280" s="45"/>
      <c r="B280" s="22"/>
      <c r="C280" s="23"/>
      <c r="D280" s="47"/>
    </row>
    <row r="281" spans="1:4" s="24" customFormat="1" ht="12" customHeight="1" x14ac:dyDescent="0.2">
      <c r="A281" s="216"/>
      <c r="B281" s="22"/>
      <c r="C281" s="23"/>
      <c r="D281" s="47"/>
    </row>
    <row r="282" spans="1:4" s="24" customFormat="1" ht="12" customHeight="1" x14ac:dyDescent="0.2">
      <c r="A282" s="216"/>
      <c r="B282" s="22"/>
      <c r="C282" s="23"/>
      <c r="D282" s="47"/>
    </row>
    <row r="283" spans="1:4" s="24" customFormat="1" ht="12" customHeight="1" x14ac:dyDescent="0.2">
      <c r="A283" s="216"/>
      <c r="B283" s="22"/>
      <c r="C283" s="23"/>
      <c r="D283" s="47"/>
    </row>
    <row r="284" spans="1:4" s="24" customFormat="1" ht="12" customHeight="1" x14ac:dyDescent="0.2">
      <c r="A284" s="216"/>
      <c r="B284" s="22"/>
      <c r="C284" s="23"/>
      <c r="D284" s="47"/>
    </row>
    <row r="285" spans="1:4" s="24" customFormat="1" ht="12" customHeight="1" x14ac:dyDescent="0.2">
      <c r="A285" s="216"/>
      <c r="B285" s="22"/>
      <c r="C285" s="23"/>
      <c r="D285" s="47"/>
    </row>
    <row r="286" spans="1:4" s="24" customFormat="1" ht="12" customHeight="1" x14ac:dyDescent="0.2">
      <c r="A286" s="216"/>
      <c r="B286" s="22"/>
      <c r="C286" s="23"/>
      <c r="D286" s="47"/>
    </row>
    <row r="287" spans="1:4" s="24" customFormat="1" ht="12" customHeight="1" x14ac:dyDescent="0.2">
      <c r="A287" s="216"/>
      <c r="B287" s="22"/>
      <c r="C287" s="23"/>
      <c r="D287" s="47"/>
    </row>
    <row r="288" spans="1:4" s="24" customFormat="1" ht="12" customHeight="1" x14ac:dyDescent="0.2">
      <c r="A288" s="219"/>
      <c r="B288" s="44"/>
      <c r="C288" s="23"/>
      <c r="D288" s="47"/>
    </row>
    <row r="289" spans="1:4" s="24" customFormat="1" ht="12" customHeight="1" x14ac:dyDescent="0.2">
      <c r="A289" s="45"/>
      <c r="B289" s="44"/>
      <c r="C289" s="23"/>
      <c r="D289" s="47"/>
    </row>
    <row r="290" spans="1:4" s="24" customFormat="1" ht="12" customHeight="1" x14ac:dyDescent="0.2">
      <c r="A290" s="45"/>
      <c r="B290" s="44"/>
      <c r="C290" s="23"/>
      <c r="D290" s="47"/>
    </row>
    <row r="291" spans="1:4" s="24" customFormat="1" ht="12" customHeight="1" x14ac:dyDescent="0.2">
      <c r="A291" s="45"/>
      <c r="B291" s="44"/>
      <c r="C291" s="23"/>
      <c r="D291" s="47"/>
    </row>
    <row r="292" spans="1:4" s="24" customFormat="1" ht="12" customHeight="1" x14ac:dyDescent="0.2">
      <c r="A292" s="215"/>
      <c r="B292" s="44"/>
      <c r="C292" s="23"/>
      <c r="D292" s="47"/>
    </row>
    <row r="293" spans="1:4" s="24" customFormat="1" ht="12" customHeight="1" x14ac:dyDescent="0.2">
      <c r="A293" s="215"/>
      <c r="B293" s="44"/>
      <c r="C293" s="23"/>
      <c r="D293" s="47"/>
    </row>
    <row r="294" spans="1:4" s="24" customFormat="1" ht="12" customHeight="1" x14ac:dyDescent="0.2">
      <c r="A294" s="215"/>
      <c r="B294" s="44"/>
      <c r="C294" s="23"/>
      <c r="D294" s="47"/>
    </row>
    <row r="295" spans="1:4" s="24" customFormat="1" ht="12" customHeight="1" x14ac:dyDescent="0.2">
      <c r="A295" s="215"/>
      <c r="B295" s="44"/>
      <c r="C295" s="23"/>
      <c r="D295" s="47"/>
    </row>
    <row r="296" spans="1:4" s="24" customFormat="1" ht="12" customHeight="1" x14ac:dyDescent="0.2">
      <c r="A296" s="215"/>
      <c r="B296" s="44"/>
      <c r="C296" s="23"/>
      <c r="D296" s="47"/>
    </row>
    <row r="297" spans="1:4" s="24" customFormat="1" ht="12" customHeight="1" x14ac:dyDescent="0.2">
      <c r="A297" s="215"/>
      <c r="B297" s="44"/>
      <c r="C297" s="23"/>
      <c r="D297" s="47"/>
    </row>
    <row r="298" spans="1:4" s="24" customFormat="1" ht="12" customHeight="1" x14ac:dyDescent="0.2">
      <c r="A298" s="215"/>
      <c r="B298" s="44"/>
      <c r="C298" s="23"/>
      <c r="D298" s="47"/>
    </row>
    <row r="299" spans="1:4" s="24" customFormat="1" ht="12" customHeight="1" x14ac:dyDescent="0.2">
      <c r="A299" s="215"/>
      <c r="B299" s="44"/>
      <c r="C299" s="23"/>
      <c r="D299" s="47"/>
    </row>
    <row r="300" spans="1:4" s="24" customFormat="1" ht="12" customHeight="1" x14ac:dyDescent="0.2">
      <c r="A300" s="215"/>
      <c r="B300" s="44"/>
      <c r="C300" s="23"/>
      <c r="D300" s="47"/>
    </row>
    <row r="301" spans="1:4" s="24" customFormat="1" ht="12" customHeight="1" x14ac:dyDescent="0.2">
      <c r="A301" s="215"/>
      <c r="B301" s="44"/>
      <c r="C301" s="23"/>
      <c r="D301" s="47"/>
    </row>
    <row r="302" spans="1:4" s="24" customFormat="1" ht="12" customHeight="1" x14ac:dyDescent="0.2">
      <c r="A302" s="215"/>
      <c r="B302" s="44"/>
      <c r="C302" s="23"/>
      <c r="D302" s="47"/>
    </row>
    <row r="303" spans="1:4" s="24" customFormat="1" ht="12" customHeight="1" x14ac:dyDescent="0.2">
      <c r="A303" s="215"/>
      <c r="B303" s="44"/>
      <c r="C303" s="23"/>
      <c r="D303" s="47"/>
    </row>
    <row r="304" spans="1:4" s="24" customFormat="1" ht="12" customHeight="1" x14ac:dyDescent="0.2">
      <c r="A304" s="215"/>
      <c r="B304" s="44"/>
      <c r="C304" s="23"/>
      <c r="D304" s="47"/>
    </row>
    <row r="305" spans="1:4" s="24" customFormat="1" ht="12" customHeight="1" x14ac:dyDescent="0.2">
      <c r="A305" s="215"/>
      <c r="B305" s="44"/>
      <c r="C305" s="23"/>
      <c r="D305" s="47"/>
    </row>
    <row r="306" spans="1:4" s="24" customFormat="1" ht="12" customHeight="1" x14ac:dyDescent="0.2">
      <c r="A306" s="215"/>
      <c r="B306" s="44"/>
      <c r="C306" s="23"/>
      <c r="D306" s="47"/>
    </row>
    <row r="307" spans="1:4" s="24" customFormat="1" ht="12" customHeight="1" x14ac:dyDescent="0.2">
      <c r="A307" s="215"/>
      <c r="B307" s="44"/>
      <c r="C307" s="23"/>
      <c r="D307" s="47"/>
    </row>
    <row r="308" spans="1:4" s="24" customFormat="1" ht="12" customHeight="1" x14ac:dyDescent="0.2">
      <c r="A308" s="215"/>
      <c r="B308" s="44"/>
      <c r="C308" s="23"/>
      <c r="D308" s="47"/>
    </row>
    <row r="309" spans="1:4" s="24" customFormat="1" ht="12" customHeight="1" x14ac:dyDescent="0.2">
      <c r="A309" s="45"/>
      <c r="B309" s="44"/>
      <c r="C309" s="23"/>
      <c r="D309" s="47"/>
    </row>
    <row r="310" spans="1:4" s="24" customFormat="1" ht="12" customHeight="1" x14ac:dyDescent="0.2">
      <c r="A310" s="216"/>
      <c r="B310" s="44"/>
      <c r="C310" s="23"/>
      <c r="D310" s="47"/>
    </row>
    <row r="311" spans="1:4" s="24" customFormat="1" ht="12" customHeight="1" x14ac:dyDescent="0.2">
      <c r="A311" s="216"/>
      <c r="B311" s="44"/>
      <c r="C311" s="23"/>
      <c r="D311" s="47"/>
    </row>
    <row r="312" spans="1:4" s="24" customFormat="1" ht="12" customHeight="1" x14ac:dyDescent="0.2">
      <c r="A312" s="216"/>
      <c r="B312" s="44"/>
      <c r="C312" s="23"/>
      <c r="D312" s="47"/>
    </row>
    <row r="313" spans="1:4" s="24" customFormat="1" ht="12" customHeight="1" x14ac:dyDescent="0.2">
      <c r="A313" s="216"/>
      <c r="B313" s="44"/>
      <c r="C313" s="23"/>
      <c r="D313" s="47"/>
    </row>
    <row r="314" spans="1:4" s="24" customFormat="1" ht="12" customHeight="1" x14ac:dyDescent="0.2">
      <c r="A314" s="216"/>
      <c r="B314" s="44"/>
      <c r="C314" s="23"/>
      <c r="D314" s="47"/>
    </row>
    <row r="315" spans="1:4" s="24" customFormat="1" ht="12" customHeight="1" x14ac:dyDescent="0.2">
      <c r="A315" s="216"/>
      <c r="B315" s="44"/>
      <c r="C315" s="23"/>
      <c r="D315" s="47"/>
    </row>
    <row r="316" spans="1:4" s="24" customFormat="1" ht="12" customHeight="1" x14ac:dyDescent="0.2">
      <c r="A316" s="216"/>
      <c r="B316" s="44"/>
      <c r="C316" s="23"/>
      <c r="D316" s="47"/>
    </row>
    <row r="317" spans="1:4" s="24" customFormat="1" ht="12" customHeight="1" x14ac:dyDescent="0.2">
      <c r="A317" s="219"/>
      <c r="B317" s="44"/>
      <c r="C317" s="23"/>
      <c r="D317" s="47"/>
    </row>
    <row r="318" spans="1:4" s="24" customFormat="1" ht="12" customHeight="1" x14ac:dyDescent="0.2">
      <c r="A318" s="215"/>
      <c r="B318" s="44"/>
      <c r="C318" s="61"/>
      <c r="D318" s="47"/>
    </row>
    <row r="319" spans="1:4" s="24" customFormat="1" ht="12" customHeight="1" x14ac:dyDescent="0.2">
      <c r="A319" s="215"/>
      <c r="B319" s="44"/>
      <c r="C319" s="61"/>
      <c r="D319" s="47"/>
    </row>
    <row r="320" spans="1:4" s="24" customFormat="1" ht="12" customHeight="1" x14ac:dyDescent="0.2">
      <c r="A320" s="215"/>
      <c r="B320" s="44"/>
      <c r="C320" s="61"/>
      <c r="D320" s="47"/>
    </row>
    <row r="321" spans="1:4" s="24" customFormat="1" ht="12" customHeight="1" x14ac:dyDescent="0.2">
      <c r="A321" s="215"/>
      <c r="B321" s="44"/>
      <c r="C321" s="61"/>
      <c r="D321" s="47"/>
    </row>
    <row r="322" spans="1:4" s="24" customFormat="1" ht="12" customHeight="1" x14ac:dyDescent="0.2">
      <c r="A322" s="215"/>
      <c r="B322" s="44"/>
      <c r="C322" s="61"/>
      <c r="D322" s="47"/>
    </row>
    <row r="323" spans="1:4" s="24" customFormat="1" ht="12" customHeight="1" x14ac:dyDescent="0.2">
      <c r="A323" s="215"/>
      <c r="B323" s="44"/>
      <c r="C323" s="61"/>
      <c r="D323" s="47"/>
    </row>
    <row r="324" spans="1:4" s="24" customFormat="1" ht="12" customHeight="1" x14ac:dyDescent="0.2">
      <c r="A324" s="219"/>
      <c r="B324" s="44"/>
      <c r="C324" s="61"/>
      <c r="D324" s="47"/>
    </row>
    <row r="325" spans="1:4" s="24" customFormat="1" ht="12" customHeight="1" x14ac:dyDescent="0.2">
      <c r="A325" s="219"/>
      <c r="B325" s="44"/>
      <c r="C325" s="61"/>
      <c r="D325" s="47"/>
    </row>
    <row r="326" spans="1:4" s="24" customFormat="1" ht="12" customHeight="1" x14ac:dyDescent="0.2">
      <c r="A326" s="219"/>
      <c r="B326" s="44"/>
      <c r="C326" s="61"/>
      <c r="D326" s="47"/>
    </row>
    <row r="327" spans="1:4" s="24" customFormat="1" ht="12" customHeight="1" x14ac:dyDescent="0.2">
      <c r="A327" s="219"/>
      <c r="B327" s="44"/>
      <c r="C327" s="61"/>
      <c r="D327" s="47"/>
    </row>
    <row r="328" spans="1:4" s="24" customFormat="1" ht="12" customHeight="1" x14ac:dyDescent="0.2">
      <c r="A328" s="219"/>
      <c r="B328" s="44"/>
      <c r="C328" s="61"/>
      <c r="D328" s="47"/>
    </row>
    <row r="329" spans="1:4" s="24" customFormat="1" ht="12" customHeight="1" x14ac:dyDescent="0.2">
      <c r="A329" s="219"/>
      <c r="B329" s="44"/>
      <c r="C329" s="61"/>
      <c r="D329" s="47"/>
    </row>
    <row r="330" spans="1:4" s="24" customFormat="1" ht="12" customHeight="1" x14ac:dyDescent="0.2">
      <c r="A330" s="219"/>
      <c r="B330" s="44"/>
      <c r="C330" s="61"/>
      <c r="D330" s="47"/>
    </row>
    <row r="331" spans="1:4" s="24" customFormat="1" ht="12" customHeight="1" x14ac:dyDescent="0.2">
      <c r="A331" s="219"/>
      <c r="B331" s="44"/>
      <c r="C331" s="61"/>
      <c r="D331" s="47"/>
    </row>
    <row r="332" spans="1:4" s="24" customFormat="1" ht="12" customHeight="1" x14ac:dyDescent="0.2">
      <c r="A332" s="219"/>
      <c r="B332" s="44"/>
      <c r="C332" s="61"/>
      <c r="D332" s="47"/>
    </row>
    <row r="333" spans="1:4" s="24" customFormat="1" ht="12" customHeight="1" x14ac:dyDescent="0.2">
      <c r="A333" s="219"/>
      <c r="B333" s="44"/>
      <c r="C333" s="61"/>
      <c r="D333" s="47"/>
    </row>
    <row r="334" spans="1:4" s="24" customFormat="1" ht="12" customHeight="1" x14ac:dyDescent="0.2">
      <c r="A334" s="219"/>
      <c r="B334" s="44"/>
      <c r="C334" s="61"/>
      <c r="D334" s="47"/>
    </row>
    <row r="335" spans="1:4" s="24" customFormat="1" ht="12" customHeight="1" x14ac:dyDescent="0.2">
      <c r="A335" s="215"/>
      <c r="B335" s="44"/>
      <c r="C335" s="61"/>
      <c r="D335" s="47"/>
    </row>
    <row r="336" spans="1:4" s="24" customFormat="1" ht="12" customHeight="1" x14ac:dyDescent="0.2">
      <c r="A336" s="215"/>
      <c r="B336" s="44"/>
      <c r="C336" s="61"/>
      <c r="D336" s="47"/>
    </row>
    <row r="337" spans="1:4" s="24" customFormat="1" ht="12" customHeight="1" x14ac:dyDescent="0.2">
      <c r="A337" s="219"/>
      <c r="B337" s="44"/>
      <c r="C337" s="61"/>
      <c r="D337" s="47"/>
    </row>
    <row r="338" spans="1:4" s="24" customFormat="1" ht="12" customHeight="1" x14ac:dyDescent="0.2">
      <c r="A338" s="219"/>
      <c r="B338" s="44"/>
      <c r="C338" s="61"/>
      <c r="D338" s="47"/>
    </row>
    <row r="339" spans="1:4" s="24" customFormat="1" ht="12" customHeight="1" x14ac:dyDescent="0.2">
      <c r="A339" s="219"/>
      <c r="B339" s="44"/>
      <c r="C339" s="61"/>
      <c r="D339" s="47"/>
    </row>
    <row r="340" spans="1:4" s="24" customFormat="1" ht="12" customHeight="1" x14ac:dyDescent="0.2">
      <c r="A340" s="41"/>
      <c r="B340" s="44"/>
      <c r="C340" s="61"/>
      <c r="D340" s="47"/>
    </row>
    <row r="341" spans="1:4" s="24" customFormat="1" ht="12" customHeight="1" x14ac:dyDescent="0.2">
      <c r="A341" s="41"/>
      <c r="B341" s="44"/>
      <c r="C341" s="61"/>
      <c r="D341" s="47"/>
    </row>
    <row r="342" spans="1:4" s="24" customFormat="1" ht="12" customHeight="1" x14ac:dyDescent="0.2">
      <c r="A342" s="41"/>
      <c r="B342" s="44"/>
      <c r="C342" s="61"/>
      <c r="D342" s="47"/>
    </row>
    <row r="343" spans="1:4" s="24" customFormat="1" ht="12" customHeight="1" x14ac:dyDescent="0.2">
      <c r="A343" s="41"/>
      <c r="B343" s="44"/>
      <c r="C343" s="61"/>
      <c r="D343" s="47"/>
    </row>
    <row r="344" spans="1:4" s="24" customFormat="1" ht="12" customHeight="1" x14ac:dyDescent="0.2">
      <c r="A344" s="41"/>
      <c r="B344" s="44"/>
      <c r="C344" s="61"/>
      <c r="D344" s="47"/>
    </row>
    <row r="345" spans="1:4" s="24" customFormat="1" ht="12" customHeight="1" x14ac:dyDescent="0.2">
      <c r="A345" s="27"/>
      <c r="B345" s="44"/>
      <c r="C345" s="61"/>
      <c r="D345" s="47"/>
    </row>
    <row r="346" spans="1:4" s="24" customFormat="1" ht="12" customHeight="1" x14ac:dyDescent="0.2">
      <c r="A346" s="27"/>
      <c r="B346" s="44"/>
      <c r="C346" s="61"/>
      <c r="D346" s="47"/>
    </row>
    <row r="347" spans="1:4" s="24" customFormat="1" ht="12" customHeight="1" x14ac:dyDescent="0.2">
      <c r="A347" s="21"/>
      <c r="B347" s="44"/>
      <c r="C347" s="61"/>
      <c r="D347" s="47"/>
    </row>
    <row r="348" spans="1:4" s="24" customFormat="1" ht="12" customHeight="1" x14ac:dyDescent="0.2">
      <c r="A348" s="21"/>
      <c r="B348" s="44"/>
      <c r="C348" s="61"/>
      <c r="D348" s="47"/>
    </row>
    <row r="349" spans="1:4" s="24" customFormat="1" ht="12" customHeight="1" x14ac:dyDescent="0.2">
      <c r="A349" s="21"/>
      <c r="B349" s="44"/>
      <c r="C349" s="61"/>
      <c r="D349" s="47"/>
    </row>
    <row r="350" spans="1:4" s="24" customFormat="1" ht="12" customHeight="1" x14ac:dyDescent="0.2">
      <c r="A350" s="21"/>
      <c r="B350" s="44"/>
      <c r="C350" s="61"/>
      <c r="D350" s="47"/>
    </row>
    <row r="351" spans="1:4" s="24" customFormat="1" ht="12" customHeight="1" x14ac:dyDescent="0.2">
      <c r="A351" s="21"/>
      <c r="B351" s="44"/>
      <c r="C351" s="61"/>
      <c r="D351" s="47"/>
    </row>
    <row r="352" spans="1:4" s="24" customFormat="1" ht="12" customHeight="1" x14ac:dyDescent="0.2">
      <c r="A352" s="21"/>
      <c r="B352" s="44"/>
      <c r="C352" s="61"/>
      <c r="D352" s="47"/>
    </row>
    <row r="353" spans="1:4" s="24" customFormat="1" ht="12" customHeight="1" x14ac:dyDescent="0.2">
      <c r="A353" s="45"/>
      <c r="B353" s="44"/>
      <c r="C353" s="23"/>
      <c r="D353" s="47"/>
    </row>
    <row r="354" spans="1:4" s="24" customFormat="1" ht="12" customHeight="1" x14ac:dyDescent="0.2">
      <c r="A354" s="219"/>
      <c r="B354" s="44"/>
      <c r="C354" s="61"/>
      <c r="D354" s="47"/>
    </row>
    <row r="355" spans="1:4" s="24" customFormat="1" ht="12" customHeight="1" x14ac:dyDescent="0.2">
      <c r="A355" s="219"/>
      <c r="B355" s="44"/>
      <c r="C355" s="61"/>
      <c r="D355" s="47"/>
    </row>
    <row r="356" spans="1:4" s="24" customFormat="1" ht="12" customHeight="1" x14ac:dyDescent="0.2">
      <c r="A356" s="45"/>
      <c r="B356" s="44"/>
      <c r="C356" s="23"/>
      <c r="D356" s="47"/>
    </row>
    <row r="357" spans="1:4" s="24" customFormat="1" ht="12" customHeight="1" x14ac:dyDescent="0.2">
      <c r="A357" s="45"/>
      <c r="B357" s="44"/>
      <c r="C357" s="23"/>
      <c r="D357" s="47"/>
    </row>
    <row r="358" spans="1:4" s="24" customFormat="1" ht="12" customHeight="1" x14ac:dyDescent="0.2">
      <c r="A358" s="45"/>
      <c r="B358" s="44"/>
      <c r="C358" s="23"/>
      <c r="D358" s="47"/>
    </row>
    <row r="359" spans="1:4" s="24" customFormat="1" ht="12" customHeight="1" x14ac:dyDescent="0.2">
      <c r="A359" s="45"/>
      <c r="B359" s="44"/>
      <c r="C359" s="23"/>
      <c r="D359" s="47"/>
    </row>
    <row r="360" spans="1:4" s="24" customFormat="1" ht="12" customHeight="1" x14ac:dyDescent="0.2">
      <c r="A360" s="45"/>
      <c r="B360" s="44"/>
      <c r="C360" s="23"/>
      <c r="D360" s="47"/>
    </row>
    <row r="361" spans="1:4" s="24" customFormat="1" ht="12" customHeight="1" x14ac:dyDescent="0.2">
      <c r="A361" s="45"/>
      <c r="B361" s="44"/>
      <c r="C361" s="23"/>
      <c r="D361" s="47"/>
    </row>
    <row r="362" spans="1:4" s="24" customFormat="1" ht="12" customHeight="1" x14ac:dyDescent="0.2">
      <c r="A362" s="45"/>
      <c r="B362" s="44"/>
      <c r="C362" s="23"/>
      <c r="D362" s="47"/>
    </row>
    <row r="363" spans="1:4" s="24" customFormat="1" ht="12" customHeight="1" x14ac:dyDescent="0.2">
      <c r="A363" s="219"/>
      <c r="B363" s="44"/>
      <c r="C363" s="23"/>
      <c r="D363" s="47"/>
    </row>
    <row r="364" spans="1:4" s="24" customFormat="1" ht="12" customHeight="1" x14ac:dyDescent="0.2">
      <c r="A364" s="21"/>
      <c r="B364" s="22"/>
      <c r="C364" s="61"/>
      <c r="D364" s="47"/>
    </row>
    <row r="365" spans="1:4" s="24" customFormat="1" ht="12" customHeight="1" x14ac:dyDescent="0.2">
      <c r="A365" s="21"/>
      <c r="B365" s="22"/>
      <c r="C365" s="61"/>
      <c r="D365" s="47"/>
    </row>
    <row r="366" spans="1:4" s="24" customFormat="1" ht="12" customHeight="1" x14ac:dyDescent="0.2">
      <c r="A366" s="38"/>
      <c r="B366" s="39"/>
      <c r="C366" s="33"/>
      <c r="D366" s="47"/>
    </row>
    <row r="367" spans="1:4" s="24" customFormat="1" ht="12" customHeight="1" x14ac:dyDescent="0.2">
      <c r="A367" s="27"/>
      <c r="B367" s="39"/>
      <c r="C367" s="33"/>
      <c r="D367" s="47"/>
    </row>
    <row r="368" spans="1:4" s="24" customFormat="1" ht="12" customHeight="1" x14ac:dyDescent="0.2">
      <c r="A368" s="38"/>
      <c r="B368" s="39"/>
      <c r="C368" s="33"/>
      <c r="D368" s="47"/>
    </row>
    <row r="369" spans="1:4" s="24" customFormat="1" ht="12" customHeight="1" x14ac:dyDescent="0.2">
      <c r="A369" s="27"/>
      <c r="B369" s="39"/>
      <c r="C369" s="33"/>
      <c r="D369" s="47"/>
    </row>
    <row r="370" spans="1:4" s="24" customFormat="1" ht="12" customHeight="1" x14ac:dyDescent="0.2">
      <c r="A370" s="45"/>
      <c r="B370" s="44"/>
      <c r="C370" s="23"/>
    </row>
    <row r="371" spans="1:4" s="24" customFormat="1" ht="12" customHeight="1" x14ac:dyDescent="0.2">
      <c r="A371" s="45"/>
      <c r="B371" s="44"/>
      <c r="C371" s="23"/>
    </row>
    <row r="372" spans="1:4" s="24" customFormat="1" ht="12" customHeight="1" x14ac:dyDescent="0.2">
      <c r="A372" s="45"/>
      <c r="B372" s="44"/>
      <c r="C372" s="23"/>
    </row>
    <row r="373" spans="1:4" s="24" customFormat="1" ht="12" customHeight="1" x14ac:dyDescent="0.2">
      <c r="A373" s="45"/>
      <c r="B373" s="44"/>
      <c r="C373" s="23"/>
    </row>
    <row r="374" spans="1:4" s="24" customFormat="1" ht="12" customHeight="1" x14ac:dyDescent="0.2">
      <c r="A374" s="45"/>
      <c r="B374" s="44"/>
      <c r="C374" s="23"/>
    </row>
    <row r="375" spans="1:4" s="24" customFormat="1" ht="12" customHeight="1" x14ac:dyDescent="0.2">
      <c r="A375" s="209"/>
      <c r="B375" s="32"/>
      <c r="C375" s="23"/>
    </row>
    <row r="376" spans="1:4" s="24" customFormat="1" ht="12" customHeight="1" x14ac:dyDescent="0.2">
      <c r="A376" s="221"/>
      <c r="B376" s="32"/>
      <c r="C376" s="23"/>
    </row>
    <row r="377" spans="1:4" s="24" customFormat="1" ht="12" customHeight="1" x14ac:dyDescent="0.2">
      <c r="A377" s="209"/>
      <c r="B377" s="32"/>
      <c r="C377" s="23"/>
    </row>
    <row r="378" spans="1:4" s="24" customFormat="1" ht="12" customHeight="1" x14ac:dyDescent="0.2">
      <c r="A378" s="221"/>
      <c r="B378" s="32"/>
      <c r="C378" s="23"/>
    </row>
    <row r="379" spans="1:4" s="24" customFormat="1" ht="12" customHeight="1" x14ac:dyDescent="0.2">
      <c r="A379" s="221"/>
      <c r="B379" s="65"/>
      <c r="C379" s="33"/>
      <c r="D379" s="223"/>
    </row>
    <row r="380" spans="1:4" s="24" customFormat="1" ht="12" customHeight="1" x14ac:dyDescent="0.2">
      <c r="A380" s="35"/>
      <c r="B380" s="32"/>
      <c r="C380" s="33"/>
      <c r="D380" s="223"/>
    </row>
    <row r="381" spans="1:4" s="24" customFormat="1" ht="12" customHeight="1" x14ac:dyDescent="0.2">
      <c r="A381" s="42"/>
      <c r="B381" s="65"/>
      <c r="C381" s="23"/>
    </row>
    <row r="382" spans="1:4" s="24" customFormat="1" ht="12" customHeight="1" x14ac:dyDescent="0.2">
      <c r="A382" s="42"/>
      <c r="B382" s="65"/>
      <c r="C382" s="23"/>
    </row>
    <row r="386" spans="1:5" s="22" customFormat="1" ht="12" customHeight="1" x14ac:dyDescent="0.2">
      <c r="A386" s="224"/>
      <c r="C386" s="23"/>
      <c r="D386" s="24"/>
      <c r="E386" s="24"/>
    </row>
  </sheetData>
  <autoFilter ref="A2:E103" xr:uid="{0F46D2B9-242B-45D4-B8E3-A1406474199C}"/>
  <pageMargins left="0.7" right="0.7" top="0.75" bottom="0.75" header="0.3" footer="0.3"/>
  <pageSetup paperSize="9"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5C20-3874-41AE-98FB-D2780AAF5C9B}">
  <sheetPr>
    <tabColor theme="9" tint="0.79998168889431442"/>
    <pageSetUpPr fitToPage="1"/>
  </sheetPr>
  <dimension ref="A1:E386"/>
  <sheetViews>
    <sheetView zoomScale="90" zoomScaleNormal="90" workbookViewId="0">
      <pane ySplit="2" topLeftCell="A3" activePane="bottomLeft" state="frozen"/>
      <selection pane="bottomLeft" activeCell="H65" sqref="H65"/>
    </sheetView>
  </sheetViews>
  <sheetFormatPr defaultColWidth="9.42578125" defaultRowHeight="12" x14ac:dyDescent="0.2"/>
  <cols>
    <col min="1" max="1" width="59.28515625" style="21" customWidth="1"/>
    <col min="2" max="2" width="4.42578125" style="22" customWidth="1"/>
    <col min="3" max="3" width="9.28515625" style="23" customWidth="1"/>
    <col min="4" max="4" width="9.7109375" style="24" customWidth="1"/>
    <col min="5" max="5" width="13.140625" style="24" customWidth="1"/>
    <col min="6" max="16384" width="9.42578125" style="21"/>
  </cols>
  <sheetData>
    <row r="1" spans="1:5" x14ac:dyDescent="0.2">
      <c r="A1" s="40" t="s">
        <v>1062</v>
      </c>
      <c r="B1" s="656" t="s">
        <v>1053</v>
      </c>
    </row>
    <row r="2" spans="1:5" ht="12" customHeight="1" x14ac:dyDescent="0.2">
      <c r="A2" s="201" t="s">
        <v>223</v>
      </c>
      <c r="B2" s="201" t="s">
        <v>224</v>
      </c>
      <c r="C2" s="202" t="s">
        <v>225</v>
      </c>
      <c r="D2" s="203" t="s">
        <v>226</v>
      </c>
      <c r="E2" s="204" t="s">
        <v>227</v>
      </c>
    </row>
    <row r="3" spans="1:5" ht="12" customHeight="1" x14ac:dyDescent="0.2">
      <c r="A3" s="22"/>
    </row>
    <row r="4" spans="1:5" ht="12" customHeight="1" x14ac:dyDescent="0.2">
      <c r="A4" s="40" t="s">
        <v>497</v>
      </c>
    </row>
    <row r="5" spans="1:5" ht="24" x14ac:dyDescent="0.2">
      <c r="A5" s="205" t="s">
        <v>498</v>
      </c>
      <c r="B5" s="22" t="s">
        <v>119</v>
      </c>
      <c r="C5" s="23">
        <v>270</v>
      </c>
      <c r="D5" s="502">
        <v>0</v>
      </c>
      <c r="E5" s="24">
        <f t="shared" ref="E5:E69" si="0">C5*D5</f>
        <v>0</v>
      </c>
    </row>
    <row r="6" spans="1:5" ht="24" x14ac:dyDescent="0.2">
      <c r="A6" s="206" t="s">
        <v>499</v>
      </c>
      <c r="B6" s="22" t="s">
        <v>93</v>
      </c>
      <c r="C6" s="23">
        <v>2</v>
      </c>
      <c r="D6" s="502">
        <v>0</v>
      </c>
      <c r="E6" s="24">
        <f t="shared" si="0"/>
        <v>0</v>
      </c>
    </row>
    <row r="7" spans="1:5" ht="24" x14ac:dyDescent="0.2">
      <c r="A7" s="205" t="s">
        <v>500</v>
      </c>
      <c r="B7" s="22" t="s">
        <v>93</v>
      </c>
      <c r="C7" s="23">
        <v>5</v>
      </c>
      <c r="D7" s="502">
        <v>0</v>
      </c>
      <c r="E7" s="24">
        <f t="shared" si="0"/>
        <v>0</v>
      </c>
    </row>
    <row r="8" spans="1:5" ht="24" x14ac:dyDescent="0.2">
      <c r="A8" s="205" t="s">
        <v>501</v>
      </c>
      <c r="B8" s="22" t="s">
        <v>93</v>
      </c>
      <c r="C8" s="23">
        <v>100</v>
      </c>
      <c r="D8" s="502">
        <v>0</v>
      </c>
      <c r="E8" s="24">
        <f t="shared" si="0"/>
        <v>0</v>
      </c>
    </row>
    <row r="9" spans="1:5" ht="12" customHeight="1" x14ac:dyDescent="0.2">
      <c r="A9" s="76" t="s">
        <v>502</v>
      </c>
    </row>
    <row r="10" spans="1:5" ht="12" customHeight="1" x14ac:dyDescent="0.2">
      <c r="A10" s="21" t="s">
        <v>503</v>
      </c>
      <c r="B10" s="22" t="s">
        <v>93</v>
      </c>
      <c r="C10" s="23">
        <v>2750</v>
      </c>
      <c r="D10" s="502">
        <v>0</v>
      </c>
      <c r="E10" s="24">
        <f t="shared" si="0"/>
        <v>0</v>
      </c>
    </row>
    <row r="11" spans="1:5" ht="12" customHeight="1" x14ac:dyDescent="0.2">
      <c r="A11" s="45" t="s">
        <v>504</v>
      </c>
      <c r="B11" s="22" t="s">
        <v>93</v>
      </c>
      <c r="C11" s="23">
        <v>143</v>
      </c>
      <c r="D11" s="502">
        <v>0</v>
      </c>
      <c r="E11" s="24">
        <f t="shared" si="0"/>
        <v>0</v>
      </c>
    </row>
    <row r="12" spans="1:5" ht="12" customHeight="1" x14ac:dyDescent="0.2">
      <c r="A12" s="21" t="s">
        <v>505</v>
      </c>
      <c r="B12" s="22" t="s">
        <v>93</v>
      </c>
      <c r="C12" s="23">
        <v>72</v>
      </c>
      <c r="D12" s="502">
        <v>0</v>
      </c>
      <c r="E12" s="24">
        <f t="shared" si="0"/>
        <v>0</v>
      </c>
    </row>
    <row r="13" spans="1:5" ht="12" customHeight="1" x14ac:dyDescent="0.2">
      <c r="A13" s="45" t="s">
        <v>506</v>
      </c>
      <c r="B13" s="22" t="s">
        <v>93</v>
      </c>
      <c r="C13" s="23">
        <v>71</v>
      </c>
      <c r="D13" s="502">
        <v>0</v>
      </c>
      <c r="E13" s="24">
        <f t="shared" si="0"/>
        <v>0</v>
      </c>
    </row>
    <row r="14" spans="1:5" ht="12" customHeight="1" x14ac:dyDescent="0.2">
      <c r="A14" s="21" t="s">
        <v>507</v>
      </c>
      <c r="B14" s="22" t="s">
        <v>93</v>
      </c>
      <c r="C14" s="23">
        <v>72</v>
      </c>
      <c r="D14" s="502">
        <v>0</v>
      </c>
      <c r="E14" s="24">
        <f t="shared" si="0"/>
        <v>0</v>
      </c>
    </row>
    <row r="15" spans="1:5" ht="12" customHeight="1" x14ac:dyDescent="0.2">
      <c r="A15" s="45" t="s">
        <v>508</v>
      </c>
      <c r="B15" s="22" t="s">
        <v>93</v>
      </c>
      <c r="C15" s="23">
        <v>4</v>
      </c>
      <c r="D15" s="502">
        <v>0</v>
      </c>
      <c r="E15" s="24">
        <f t="shared" si="0"/>
        <v>0</v>
      </c>
    </row>
    <row r="16" spans="1:5" ht="12" customHeight="1" x14ac:dyDescent="0.2">
      <c r="A16" s="21" t="s">
        <v>509</v>
      </c>
      <c r="B16" s="22" t="s">
        <v>93</v>
      </c>
      <c r="C16" s="23">
        <v>4</v>
      </c>
      <c r="D16" s="502">
        <v>0</v>
      </c>
      <c r="E16" s="24">
        <f t="shared" si="0"/>
        <v>0</v>
      </c>
    </row>
    <row r="17" spans="1:5" ht="12" customHeight="1" x14ac:dyDescent="0.2">
      <c r="A17" s="45" t="s">
        <v>510</v>
      </c>
      <c r="B17" s="22" t="s">
        <v>93</v>
      </c>
      <c r="C17" s="23">
        <v>16</v>
      </c>
      <c r="D17" s="502">
        <v>0</v>
      </c>
      <c r="E17" s="24">
        <f t="shared" si="0"/>
        <v>0</v>
      </c>
    </row>
    <row r="18" spans="1:5" ht="12" customHeight="1" x14ac:dyDescent="0.2">
      <c r="A18" s="21" t="s">
        <v>511</v>
      </c>
      <c r="B18" s="22" t="s">
        <v>93</v>
      </c>
      <c r="C18" s="23">
        <v>30</v>
      </c>
      <c r="D18" s="502">
        <v>0</v>
      </c>
      <c r="E18" s="24">
        <f t="shared" si="0"/>
        <v>0</v>
      </c>
    </row>
    <row r="19" spans="1:5" ht="12" customHeight="1" x14ac:dyDescent="0.2">
      <c r="A19" s="45" t="s">
        <v>512</v>
      </c>
      <c r="B19" s="22" t="s">
        <v>93</v>
      </c>
      <c r="C19" s="23">
        <v>21</v>
      </c>
      <c r="D19" s="502">
        <v>0</v>
      </c>
      <c r="E19" s="24">
        <f t="shared" si="0"/>
        <v>0</v>
      </c>
    </row>
    <row r="20" spans="1:5" ht="12" customHeight="1" x14ac:dyDescent="0.2">
      <c r="A20" s="45" t="s">
        <v>513</v>
      </c>
      <c r="B20" s="207" t="s">
        <v>93</v>
      </c>
      <c r="C20" s="23">
        <v>168</v>
      </c>
      <c r="D20" s="502">
        <v>0</v>
      </c>
      <c r="E20" s="24">
        <f t="shared" si="0"/>
        <v>0</v>
      </c>
    </row>
    <row r="21" spans="1:5" ht="12" customHeight="1" x14ac:dyDescent="0.2">
      <c r="A21" s="208" t="s">
        <v>514</v>
      </c>
      <c r="B21" s="44"/>
    </row>
    <row r="22" spans="1:5" ht="12" customHeight="1" x14ac:dyDescent="0.2">
      <c r="A22" s="209" t="s">
        <v>302</v>
      </c>
      <c r="B22" s="22" t="s">
        <v>119</v>
      </c>
      <c r="C22" s="23">
        <v>10</v>
      </c>
      <c r="D22" s="502">
        <v>0</v>
      </c>
      <c r="E22" s="24">
        <f t="shared" si="0"/>
        <v>0</v>
      </c>
    </row>
    <row r="23" spans="1:5" ht="12" customHeight="1" x14ac:dyDescent="0.2">
      <c r="A23" s="208" t="s">
        <v>515</v>
      </c>
    </row>
    <row r="24" spans="1:5" ht="12" customHeight="1" x14ac:dyDescent="0.2">
      <c r="A24" s="209" t="s">
        <v>516</v>
      </c>
      <c r="B24" s="22" t="s">
        <v>93</v>
      </c>
      <c r="C24" s="23">
        <v>4</v>
      </c>
      <c r="D24" s="502">
        <v>0</v>
      </c>
      <c r="E24" s="24">
        <f t="shared" si="0"/>
        <v>0</v>
      </c>
    </row>
    <row r="25" spans="1:5" ht="12" customHeight="1" x14ac:dyDescent="0.2">
      <c r="A25" s="45" t="s">
        <v>517</v>
      </c>
      <c r="B25" s="22" t="s">
        <v>119</v>
      </c>
      <c r="C25" s="23">
        <v>270</v>
      </c>
      <c r="D25" s="502">
        <v>0</v>
      </c>
      <c r="E25" s="24">
        <f t="shared" si="0"/>
        <v>0</v>
      </c>
    </row>
    <row r="26" spans="1:5" ht="12" customHeight="1" x14ac:dyDescent="0.2">
      <c r="A26" s="210" t="s">
        <v>518</v>
      </c>
      <c r="B26" s="32"/>
    </row>
    <row r="27" spans="1:5" ht="132" x14ac:dyDescent="0.2">
      <c r="A27" s="211" t="s">
        <v>519</v>
      </c>
      <c r="B27" s="212" t="s">
        <v>93</v>
      </c>
      <c r="C27" s="23">
        <v>1</v>
      </c>
      <c r="D27" s="502">
        <v>0</v>
      </c>
      <c r="E27" s="24">
        <f t="shared" si="0"/>
        <v>0</v>
      </c>
    </row>
    <row r="28" spans="1:5" ht="132" x14ac:dyDescent="0.2">
      <c r="A28" s="213" t="s">
        <v>520</v>
      </c>
      <c r="B28" s="212" t="s">
        <v>93</v>
      </c>
      <c r="C28" s="23">
        <v>2</v>
      </c>
      <c r="D28" s="502">
        <v>0</v>
      </c>
      <c r="E28" s="24">
        <f t="shared" si="0"/>
        <v>0</v>
      </c>
    </row>
    <row r="29" spans="1:5" ht="84" x14ac:dyDescent="0.2">
      <c r="A29" s="213" t="s">
        <v>1009</v>
      </c>
      <c r="B29" s="212" t="s">
        <v>93</v>
      </c>
      <c r="C29" s="23">
        <v>3</v>
      </c>
      <c r="D29" s="502">
        <v>0</v>
      </c>
      <c r="E29" s="24">
        <f t="shared" si="0"/>
        <v>0</v>
      </c>
    </row>
    <row r="30" spans="1:5" x14ac:dyDescent="0.2">
      <c r="A30" s="213" t="s">
        <v>521</v>
      </c>
      <c r="B30" s="32" t="s">
        <v>93</v>
      </c>
      <c r="C30" s="23">
        <v>3</v>
      </c>
      <c r="D30" s="502">
        <v>0</v>
      </c>
      <c r="E30" s="24">
        <f t="shared" si="0"/>
        <v>0</v>
      </c>
    </row>
    <row r="31" spans="1:5" x14ac:dyDescent="0.2">
      <c r="A31" s="213" t="s">
        <v>1046</v>
      </c>
      <c r="B31" s="32" t="s">
        <v>93</v>
      </c>
      <c r="C31" s="23">
        <v>3</v>
      </c>
      <c r="D31" s="502">
        <v>0</v>
      </c>
      <c r="E31" s="24">
        <f t="shared" si="0"/>
        <v>0</v>
      </c>
    </row>
    <row r="32" spans="1:5" x14ac:dyDescent="0.2">
      <c r="A32" s="213" t="s">
        <v>1048</v>
      </c>
      <c r="B32" s="32" t="s">
        <v>93</v>
      </c>
      <c r="C32" s="23">
        <v>3</v>
      </c>
      <c r="D32" s="502">
        <v>0</v>
      </c>
      <c r="E32" s="24">
        <f t="shared" si="0"/>
        <v>0</v>
      </c>
    </row>
    <row r="33" spans="1:5" x14ac:dyDescent="0.2">
      <c r="A33" s="213" t="s">
        <v>1049</v>
      </c>
      <c r="B33" s="32" t="s">
        <v>93</v>
      </c>
      <c r="C33" s="23">
        <v>3</v>
      </c>
      <c r="D33" s="502">
        <v>0</v>
      </c>
      <c r="E33" s="24">
        <f t="shared" si="0"/>
        <v>0</v>
      </c>
    </row>
    <row r="34" spans="1:5" ht="12" customHeight="1" x14ac:dyDescent="0.2">
      <c r="A34" s="40" t="s">
        <v>336</v>
      </c>
      <c r="B34" s="32"/>
    </row>
    <row r="35" spans="1:5" ht="12" customHeight="1" x14ac:dyDescent="0.2">
      <c r="A35" s="45" t="s">
        <v>522</v>
      </c>
      <c r="B35" s="44" t="s">
        <v>93</v>
      </c>
      <c r="C35" s="23">
        <v>20</v>
      </c>
      <c r="D35" s="502">
        <v>0</v>
      </c>
      <c r="E35" s="214">
        <f>D35*C35</f>
        <v>0</v>
      </c>
    </row>
    <row r="36" spans="1:5" ht="12" customHeight="1" x14ac:dyDescent="0.2">
      <c r="A36" s="45" t="s">
        <v>523</v>
      </c>
      <c r="B36" s="44" t="s">
        <v>93</v>
      </c>
      <c r="C36" s="23">
        <v>4</v>
      </c>
      <c r="D36" s="502">
        <v>0</v>
      </c>
      <c r="E36" s="214">
        <f t="shared" ref="E36:E48" si="1">D36*C36</f>
        <v>0</v>
      </c>
    </row>
    <row r="37" spans="1:5" ht="12" customHeight="1" x14ac:dyDescent="0.2">
      <c r="A37" s="45" t="s">
        <v>524</v>
      </c>
      <c r="B37" s="44" t="s">
        <v>93</v>
      </c>
      <c r="C37" s="23">
        <v>60</v>
      </c>
      <c r="D37" s="502">
        <v>0</v>
      </c>
      <c r="E37" s="214">
        <f t="shared" si="1"/>
        <v>0</v>
      </c>
    </row>
    <row r="38" spans="1:5" ht="12" customHeight="1" x14ac:dyDescent="0.2">
      <c r="A38" s="45" t="s">
        <v>525</v>
      </c>
      <c r="B38" s="44" t="s">
        <v>93</v>
      </c>
      <c r="C38" s="23">
        <v>5</v>
      </c>
      <c r="D38" s="502">
        <v>0</v>
      </c>
      <c r="E38" s="214">
        <f t="shared" si="1"/>
        <v>0</v>
      </c>
    </row>
    <row r="39" spans="1:5" ht="12" customHeight="1" x14ac:dyDescent="0.2">
      <c r="A39" s="215" t="s">
        <v>526</v>
      </c>
      <c r="B39" s="44" t="s">
        <v>93</v>
      </c>
      <c r="C39" s="23">
        <v>7</v>
      </c>
      <c r="D39" s="502">
        <v>0</v>
      </c>
      <c r="E39" s="214">
        <f t="shared" si="1"/>
        <v>0</v>
      </c>
    </row>
    <row r="40" spans="1:5" ht="12" customHeight="1" x14ac:dyDescent="0.2">
      <c r="A40" s="215" t="s">
        <v>527</v>
      </c>
      <c r="B40" s="44" t="s">
        <v>93</v>
      </c>
      <c r="C40" s="23">
        <v>4</v>
      </c>
      <c r="D40" s="502">
        <v>0</v>
      </c>
      <c r="E40" s="214">
        <f t="shared" si="1"/>
        <v>0</v>
      </c>
    </row>
    <row r="41" spans="1:5" ht="12" customHeight="1" x14ac:dyDescent="0.2">
      <c r="A41" s="215" t="s">
        <v>528</v>
      </c>
      <c r="B41" s="44" t="s">
        <v>93</v>
      </c>
      <c r="C41" s="23">
        <v>7</v>
      </c>
      <c r="D41" s="502">
        <v>0</v>
      </c>
      <c r="E41" s="214">
        <f t="shared" si="1"/>
        <v>0</v>
      </c>
    </row>
    <row r="42" spans="1:5" ht="12" customHeight="1" x14ac:dyDescent="0.2">
      <c r="A42" s="215" t="s">
        <v>529</v>
      </c>
      <c r="B42" s="44" t="s">
        <v>93</v>
      </c>
      <c r="C42" s="23">
        <v>55</v>
      </c>
      <c r="D42" s="502">
        <v>0</v>
      </c>
      <c r="E42" s="214">
        <f t="shared" si="1"/>
        <v>0</v>
      </c>
    </row>
    <row r="43" spans="1:5" ht="12" customHeight="1" x14ac:dyDescent="0.2">
      <c r="A43" s="215" t="s">
        <v>530</v>
      </c>
      <c r="B43" s="44" t="s">
        <v>93</v>
      </c>
      <c r="C43" s="23">
        <v>30</v>
      </c>
      <c r="D43" s="502">
        <v>0</v>
      </c>
      <c r="E43" s="214">
        <f t="shared" si="1"/>
        <v>0</v>
      </c>
    </row>
    <row r="44" spans="1:5" ht="12" customHeight="1" x14ac:dyDescent="0.2">
      <c r="A44" s="215" t="s">
        <v>531</v>
      </c>
      <c r="B44" s="44" t="s">
        <v>93</v>
      </c>
      <c r="C44" s="23">
        <v>6</v>
      </c>
      <c r="D44" s="502">
        <v>0</v>
      </c>
      <c r="E44" s="214">
        <f t="shared" si="1"/>
        <v>0</v>
      </c>
    </row>
    <row r="45" spans="1:5" ht="12" customHeight="1" x14ac:dyDescent="0.2">
      <c r="A45" s="215" t="s">
        <v>532</v>
      </c>
      <c r="B45" s="44" t="s">
        <v>93</v>
      </c>
      <c r="C45" s="23">
        <v>9</v>
      </c>
      <c r="D45" s="502">
        <v>0</v>
      </c>
      <c r="E45" s="214">
        <f t="shared" si="1"/>
        <v>0</v>
      </c>
    </row>
    <row r="46" spans="1:5" ht="12" customHeight="1" x14ac:dyDescent="0.2">
      <c r="A46" s="215" t="s">
        <v>525</v>
      </c>
      <c r="B46" s="44" t="s">
        <v>93</v>
      </c>
      <c r="C46" s="23">
        <v>3</v>
      </c>
      <c r="D46" s="502">
        <v>0</v>
      </c>
      <c r="E46" s="214">
        <f t="shared" si="1"/>
        <v>0</v>
      </c>
    </row>
    <row r="47" spans="1:5" ht="12" customHeight="1" x14ac:dyDescent="0.2">
      <c r="A47" s="215" t="s">
        <v>533</v>
      </c>
      <c r="B47" s="44" t="s">
        <v>93</v>
      </c>
      <c r="C47" s="23">
        <v>2</v>
      </c>
      <c r="D47" s="502">
        <v>0</v>
      </c>
      <c r="E47" s="214">
        <f t="shared" si="1"/>
        <v>0</v>
      </c>
    </row>
    <row r="48" spans="1:5" ht="12" customHeight="1" x14ac:dyDescent="0.2">
      <c r="A48" s="215" t="s">
        <v>534</v>
      </c>
      <c r="B48" s="44" t="s">
        <v>93</v>
      </c>
      <c r="C48" s="23">
        <v>4</v>
      </c>
      <c r="D48" s="502">
        <v>0</v>
      </c>
      <c r="E48" s="214">
        <f t="shared" si="1"/>
        <v>0</v>
      </c>
    </row>
    <row r="49" spans="1:5" ht="12" customHeight="1" x14ac:dyDescent="0.2">
      <c r="A49" s="215" t="s">
        <v>535</v>
      </c>
      <c r="B49" s="44" t="s">
        <v>119</v>
      </c>
      <c r="C49" s="23">
        <v>55</v>
      </c>
      <c r="D49" s="502">
        <v>0</v>
      </c>
      <c r="E49" s="24">
        <f t="shared" si="0"/>
        <v>0</v>
      </c>
    </row>
    <row r="50" spans="1:5" ht="12" customHeight="1" x14ac:dyDescent="0.2">
      <c r="A50" s="215" t="s">
        <v>536</v>
      </c>
      <c r="B50" s="44" t="s">
        <v>119</v>
      </c>
      <c r="C50" s="23">
        <v>81</v>
      </c>
      <c r="D50" s="502">
        <v>0</v>
      </c>
      <c r="E50" s="24">
        <f t="shared" si="0"/>
        <v>0</v>
      </c>
    </row>
    <row r="51" spans="1:5" ht="12" customHeight="1" x14ac:dyDescent="0.2">
      <c r="A51" s="215" t="s">
        <v>537</v>
      </c>
      <c r="B51" s="44" t="s">
        <v>119</v>
      </c>
      <c r="C51" s="23">
        <v>26</v>
      </c>
      <c r="D51" s="502">
        <v>0</v>
      </c>
      <c r="E51" s="24">
        <f t="shared" si="0"/>
        <v>0</v>
      </c>
    </row>
    <row r="52" spans="1:5" ht="12" customHeight="1" x14ac:dyDescent="0.2">
      <c r="A52" s="215" t="s">
        <v>538</v>
      </c>
      <c r="B52" s="44" t="s">
        <v>119</v>
      </c>
      <c r="C52" s="23">
        <v>8</v>
      </c>
      <c r="D52" s="502">
        <v>0</v>
      </c>
      <c r="E52" s="24">
        <f t="shared" si="0"/>
        <v>0</v>
      </c>
    </row>
    <row r="53" spans="1:5" ht="12" customHeight="1" x14ac:dyDescent="0.2">
      <c r="A53" s="215" t="s">
        <v>539</v>
      </c>
      <c r="B53" s="44" t="s">
        <v>119</v>
      </c>
      <c r="C53" s="23">
        <v>63</v>
      </c>
      <c r="D53" s="502">
        <v>0</v>
      </c>
      <c r="E53" s="24">
        <f t="shared" si="0"/>
        <v>0</v>
      </c>
    </row>
    <row r="54" spans="1:5" ht="12" customHeight="1" x14ac:dyDescent="0.2">
      <c r="A54" s="215" t="s">
        <v>540</v>
      </c>
      <c r="B54" s="44" t="s">
        <v>93</v>
      </c>
      <c r="C54" s="23">
        <v>35</v>
      </c>
      <c r="D54" s="502">
        <v>0</v>
      </c>
      <c r="E54" s="24">
        <f t="shared" si="0"/>
        <v>0</v>
      </c>
    </row>
    <row r="55" spans="1:5" ht="12" customHeight="1" x14ac:dyDescent="0.2">
      <c r="A55" s="215" t="s">
        <v>541</v>
      </c>
      <c r="B55" s="44" t="s">
        <v>93</v>
      </c>
      <c r="C55" s="23">
        <v>2</v>
      </c>
      <c r="D55" s="502">
        <v>0</v>
      </c>
      <c r="E55" s="24">
        <f t="shared" si="0"/>
        <v>0</v>
      </c>
    </row>
    <row r="56" spans="1:5" ht="12" customHeight="1" x14ac:dyDescent="0.2">
      <c r="A56" s="21" t="s">
        <v>542</v>
      </c>
      <c r="B56" s="44" t="s">
        <v>93</v>
      </c>
      <c r="C56" s="23">
        <v>2</v>
      </c>
      <c r="D56" s="502">
        <v>0</v>
      </c>
      <c r="E56" s="24">
        <f t="shared" si="0"/>
        <v>0</v>
      </c>
    </row>
    <row r="57" spans="1:5" ht="12" customHeight="1" x14ac:dyDescent="0.2">
      <c r="A57" s="41" t="s">
        <v>543</v>
      </c>
      <c r="B57" s="44" t="s">
        <v>93</v>
      </c>
      <c r="C57" s="23">
        <v>58</v>
      </c>
      <c r="D57" s="502">
        <v>0</v>
      </c>
      <c r="E57" s="24">
        <f t="shared" si="0"/>
        <v>0</v>
      </c>
    </row>
    <row r="58" spans="1:5" ht="12" customHeight="1" x14ac:dyDescent="0.2">
      <c r="A58" s="45" t="s">
        <v>544</v>
      </c>
      <c r="B58" s="22" t="s">
        <v>93</v>
      </c>
      <c r="C58" s="23">
        <v>134</v>
      </c>
      <c r="D58" s="502">
        <v>0</v>
      </c>
      <c r="E58" s="24">
        <f t="shared" si="0"/>
        <v>0</v>
      </c>
    </row>
    <row r="59" spans="1:5" ht="12" customHeight="1" x14ac:dyDescent="0.2">
      <c r="A59" s="45" t="s">
        <v>545</v>
      </c>
      <c r="B59" s="22" t="s">
        <v>93</v>
      </c>
      <c r="C59" s="23">
        <v>134</v>
      </c>
      <c r="D59" s="502">
        <v>0</v>
      </c>
      <c r="E59" s="24">
        <f t="shared" si="0"/>
        <v>0</v>
      </c>
    </row>
    <row r="60" spans="1:5" ht="12" customHeight="1" x14ac:dyDescent="0.2">
      <c r="A60" s="216" t="s">
        <v>546</v>
      </c>
      <c r="B60" s="22" t="s">
        <v>93</v>
      </c>
      <c r="C60" s="23">
        <v>129</v>
      </c>
      <c r="D60" s="502">
        <v>0</v>
      </c>
      <c r="E60" s="24">
        <f t="shared" si="0"/>
        <v>0</v>
      </c>
    </row>
    <row r="61" spans="1:5" ht="12" customHeight="1" x14ac:dyDescent="0.2">
      <c r="A61" s="216" t="s">
        <v>547</v>
      </c>
      <c r="B61" s="22" t="s">
        <v>93</v>
      </c>
      <c r="C61" s="23">
        <v>5</v>
      </c>
      <c r="D61" s="502">
        <v>0</v>
      </c>
      <c r="E61" s="24">
        <f t="shared" si="0"/>
        <v>0</v>
      </c>
    </row>
    <row r="62" spans="1:5" ht="12" customHeight="1" x14ac:dyDescent="0.2">
      <c r="A62" s="216" t="s">
        <v>548</v>
      </c>
      <c r="B62" s="22" t="s">
        <v>93</v>
      </c>
      <c r="C62" s="23">
        <v>133</v>
      </c>
      <c r="D62" s="502">
        <v>0</v>
      </c>
      <c r="E62" s="24">
        <f t="shared" si="0"/>
        <v>0</v>
      </c>
    </row>
    <row r="63" spans="1:5" ht="12" customHeight="1" x14ac:dyDescent="0.2">
      <c r="A63" s="216" t="s">
        <v>549</v>
      </c>
      <c r="B63" s="22" t="s">
        <v>93</v>
      </c>
      <c r="C63" s="23">
        <v>1</v>
      </c>
      <c r="D63" s="502">
        <v>0</v>
      </c>
      <c r="E63" s="24">
        <f t="shared" si="0"/>
        <v>0</v>
      </c>
    </row>
    <row r="64" spans="1:5" ht="12" customHeight="1" x14ac:dyDescent="0.2">
      <c r="A64" s="216" t="s">
        <v>550</v>
      </c>
      <c r="B64" s="22" t="s">
        <v>93</v>
      </c>
      <c r="C64" s="23">
        <v>1</v>
      </c>
      <c r="D64" s="502">
        <v>0</v>
      </c>
      <c r="E64" s="24">
        <f t="shared" si="0"/>
        <v>0</v>
      </c>
    </row>
    <row r="65" spans="1:5" ht="12" customHeight="1" x14ac:dyDescent="0.2">
      <c r="A65" s="216" t="s">
        <v>551</v>
      </c>
      <c r="B65" s="22" t="s">
        <v>93</v>
      </c>
      <c r="C65" s="23">
        <v>1</v>
      </c>
      <c r="D65" s="502">
        <v>0</v>
      </c>
      <c r="E65" s="24">
        <f t="shared" si="0"/>
        <v>0</v>
      </c>
    </row>
    <row r="66" spans="1:5" ht="12" customHeight="1" x14ac:dyDescent="0.2">
      <c r="A66" s="216" t="s">
        <v>349</v>
      </c>
      <c r="B66" s="22" t="s">
        <v>93</v>
      </c>
      <c r="C66" s="23">
        <v>15</v>
      </c>
      <c r="D66" s="502">
        <v>0</v>
      </c>
      <c r="E66" s="24">
        <f t="shared" si="0"/>
        <v>0</v>
      </c>
    </row>
    <row r="67" spans="1:5" ht="12" customHeight="1" x14ac:dyDescent="0.2">
      <c r="A67" s="45" t="s">
        <v>350</v>
      </c>
      <c r="B67" s="22" t="s">
        <v>119</v>
      </c>
      <c r="C67" s="23">
        <v>8</v>
      </c>
      <c r="D67" s="502">
        <v>0</v>
      </c>
      <c r="E67" s="24">
        <f t="shared" si="0"/>
        <v>0</v>
      </c>
    </row>
    <row r="68" spans="1:5" ht="12" customHeight="1" x14ac:dyDescent="0.2">
      <c r="A68" s="45" t="s">
        <v>552</v>
      </c>
      <c r="B68" s="22" t="s">
        <v>93</v>
      </c>
      <c r="C68" s="23">
        <v>15</v>
      </c>
      <c r="D68" s="502">
        <v>0</v>
      </c>
      <c r="E68" s="24">
        <f t="shared" si="0"/>
        <v>0</v>
      </c>
    </row>
    <row r="69" spans="1:5" ht="12" customHeight="1" x14ac:dyDescent="0.2">
      <c r="A69" s="45" t="s">
        <v>553</v>
      </c>
      <c r="B69" s="22" t="s">
        <v>93</v>
      </c>
      <c r="C69" s="23">
        <v>15</v>
      </c>
      <c r="D69" s="502">
        <v>0</v>
      </c>
      <c r="E69" s="24">
        <f t="shared" si="0"/>
        <v>0</v>
      </c>
    </row>
    <row r="70" spans="1:5" ht="12" customHeight="1" x14ac:dyDescent="0.2">
      <c r="A70" s="45" t="s">
        <v>352</v>
      </c>
      <c r="B70" s="22" t="s">
        <v>119</v>
      </c>
      <c r="C70" s="23">
        <v>24</v>
      </c>
      <c r="D70" s="502">
        <v>0</v>
      </c>
      <c r="E70" s="24">
        <f t="shared" ref="E70:E96" si="2">C70*D70</f>
        <v>0</v>
      </c>
    </row>
    <row r="71" spans="1:5" ht="12" customHeight="1" x14ac:dyDescent="0.2">
      <c r="A71" s="45" t="s">
        <v>353</v>
      </c>
      <c r="B71" s="22" t="s">
        <v>119</v>
      </c>
      <c r="C71" s="23">
        <v>8</v>
      </c>
      <c r="D71" s="502">
        <v>0</v>
      </c>
      <c r="E71" s="24">
        <f t="shared" si="2"/>
        <v>0</v>
      </c>
    </row>
    <row r="72" spans="1:5" ht="12" customHeight="1" x14ac:dyDescent="0.2">
      <c r="A72" s="45" t="s">
        <v>554</v>
      </c>
      <c r="B72" s="22" t="s">
        <v>119</v>
      </c>
      <c r="C72" s="23">
        <v>24</v>
      </c>
      <c r="D72" s="502">
        <v>0</v>
      </c>
      <c r="E72" s="24">
        <f t="shared" si="2"/>
        <v>0</v>
      </c>
    </row>
    <row r="73" spans="1:5" ht="12" customHeight="1" x14ac:dyDescent="0.2">
      <c r="A73" s="45" t="s">
        <v>555</v>
      </c>
      <c r="B73" s="22" t="s">
        <v>119</v>
      </c>
      <c r="C73" s="23">
        <v>24</v>
      </c>
      <c r="D73" s="502">
        <v>0</v>
      </c>
      <c r="E73" s="24">
        <f t="shared" si="2"/>
        <v>0</v>
      </c>
    </row>
    <row r="74" spans="1:5" ht="12" customHeight="1" x14ac:dyDescent="0.2">
      <c r="A74" s="45" t="s">
        <v>556</v>
      </c>
      <c r="B74" s="22" t="s">
        <v>93</v>
      </c>
      <c r="C74" s="23">
        <v>2</v>
      </c>
      <c r="D74" s="502">
        <v>0</v>
      </c>
      <c r="E74" s="24">
        <f t="shared" si="2"/>
        <v>0</v>
      </c>
    </row>
    <row r="75" spans="1:5" ht="12" customHeight="1" x14ac:dyDescent="0.2">
      <c r="A75" s="45" t="s">
        <v>557</v>
      </c>
      <c r="B75" s="22" t="s">
        <v>93</v>
      </c>
      <c r="C75" s="23">
        <v>2</v>
      </c>
      <c r="D75" s="502">
        <v>0</v>
      </c>
      <c r="E75" s="24">
        <f t="shared" si="2"/>
        <v>0</v>
      </c>
    </row>
    <row r="76" spans="1:5" ht="12" customHeight="1" x14ac:dyDescent="0.2">
      <c r="A76" s="45" t="s">
        <v>558</v>
      </c>
      <c r="B76" s="22" t="s">
        <v>119</v>
      </c>
      <c r="C76" s="23">
        <v>9</v>
      </c>
      <c r="D76" s="502">
        <v>0</v>
      </c>
      <c r="E76" s="24">
        <f t="shared" si="2"/>
        <v>0</v>
      </c>
    </row>
    <row r="77" spans="1:5" ht="12" customHeight="1" x14ac:dyDescent="0.2">
      <c r="A77" s="45" t="s">
        <v>559</v>
      </c>
      <c r="B77" s="22" t="s">
        <v>93</v>
      </c>
      <c r="C77" s="23">
        <v>2</v>
      </c>
      <c r="D77" s="502">
        <v>0</v>
      </c>
      <c r="E77" s="24">
        <f t="shared" si="2"/>
        <v>0</v>
      </c>
    </row>
    <row r="78" spans="1:5" ht="12" customHeight="1" x14ac:dyDescent="0.2">
      <c r="A78" s="45" t="s">
        <v>560</v>
      </c>
      <c r="B78" s="22" t="s">
        <v>93</v>
      </c>
      <c r="C78" s="23">
        <v>2</v>
      </c>
      <c r="D78" s="502">
        <v>0</v>
      </c>
      <c r="E78" s="24">
        <f t="shared" si="2"/>
        <v>0</v>
      </c>
    </row>
    <row r="79" spans="1:5" ht="12" customHeight="1" x14ac:dyDescent="0.2">
      <c r="A79" s="45" t="s">
        <v>344</v>
      </c>
      <c r="B79" s="22" t="s">
        <v>93</v>
      </c>
      <c r="C79" s="23">
        <v>2</v>
      </c>
      <c r="D79" s="502">
        <v>0</v>
      </c>
      <c r="E79" s="24">
        <f t="shared" si="2"/>
        <v>0</v>
      </c>
    </row>
    <row r="80" spans="1:5" ht="12" customHeight="1" x14ac:dyDescent="0.2">
      <c r="A80" s="45" t="s">
        <v>561</v>
      </c>
      <c r="B80" s="22" t="s">
        <v>119</v>
      </c>
      <c r="C80" s="23">
        <v>9</v>
      </c>
      <c r="D80" s="502">
        <v>0</v>
      </c>
      <c r="E80" s="24">
        <f t="shared" si="2"/>
        <v>0</v>
      </c>
    </row>
    <row r="81" spans="1:5" ht="12" customHeight="1" x14ac:dyDescent="0.2">
      <c r="A81" s="41" t="s">
        <v>562</v>
      </c>
      <c r="B81" s="44" t="s">
        <v>93</v>
      </c>
      <c r="C81" s="23">
        <v>2</v>
      </c>
      <c r="D81" s="502">
        <v>0</v>
      </c>
      <c r="E81" s="24">
        <f t="shared" si="2"/>
        <v>0</v>
      </c>
    </row>
    <row r="82" spans="1:5" ht="12" customHeight="1" x14ac:dyDescent="0.2">
      <c r="A82" s="21" t="s">
        <v>563</v>
      </c>
      <c r="B82" s="22" t="s">
        <v>93</v>
      </c>
      <c r="C82" s="23">
        <v>1</v>
      </c>
      <c r="D82" s="502">
        <v>0</v>
      </c>
      <c r="E82" s="24">
        <f t="shared" si="2"/>
        <v>0</v>
      </c>
    </row>
    <row r="83" spans="1:5" ht="12" customHeight="1" x14ac:dyDescent="0.2">
      <c r="A83" s="216" t="s">
        <v>564</v>
      </c>
      <c r="B83" s="22" t="s">
        <v>93</v>
      </c>
      <c r="C83" s="23">
        <v>1</v>
      </c>
      <c r="D83" s="502">
        <v>0</v>
      </c>
      <c r="E83" s="24">
        <f t="shared" si="2"/>
        <v>0</v>
      </c>
    </row>
    <row r="84" spans="1:5" ht="12" customHeight="1" x14ac:dyDescent="0.2">
      <c r="A84" s="216" t="s">
        <v>372</v>
      </c>
      <c r="B84" s="22" t="s">
        <v>93</v>
      </c>
      <c r="C84" s="23">
        <v>80</v>
      </c>
      <c r="D84" s="502">
        <v>0</v>
      </c>
      <c r="E84" s="24">
        <f t="shared" si="2"/>
        <v>0</v>
      </c>
    </row>
    <row r="85" spans="1:5" ht="12" customHeight="1" x14ac:dyDescent="0.2">
      <c r="A85" s="216" t="s">
        <v>565</v>
      </c>
      <c r="B85" s="22" t="s">
        <v>93</v>
      </c>
      <c r="C85" s="23">
        <v>6</v>
      </c>
      <c r="D85" s="502">
        <v>0</v>
      </c>
      <c r="E85" s="24">
        <f t="shared" si="2"/>
        <v>0</v>
      </c>
    </row>
    <row r="86" spans="1:5" ht="12" customHeight="1" x14ac:dyDescent="0.2">
      <c r="A86" s="21" t="s">
        <v>566</v>
      </c>
      <c r="B86" s="22" t="s">
        <v>119</v>
      </c>
      <c r="C86" s="23">
        <v>80</v>
      </c>
      <c r="D86" s="502">
        <v>0</v>
      </c>
      <c r="E86" s="24">
        <f t="shared" si="2"/>
        <v>0</v>
      </c>
    </row>
    <row r="87" spans="1:5" ht="12" customHeight="1" x14ac:dyDescent="0.2">
      <c r="A87" s="45" t="s">
        <v>567</v>
      </c>
      <c r="B87" s="22" t="s">
        <v>119</v>
      </c>
      <c r="C87" s="23">
        <v>80</v>
      </c>
      <c r="D87" s="502">
        <v>0</v>
      </c>
      <c r="E87" s="24">
        <f t="shared" si="2"/>
        <v>0</v>
      </c>
    </row>
    <row r="88" spans="1:5" ht="12" customHeight="1" x14ac:dyDescent="0.2">
      <c r="A88" s="45" t="s">
        <v>568</v>
      </c>
      <c r="B88" s="22" t="s">
        <v>93</v>
      </c>
      <c r="C88" s="23">
        <v>480</v>
      </c>
      <c r="D88" s="502">
        <v>0</v>
      </c>
      <c r="E88" s="24">
        <f t="shared" si="2"/>
        <v>0</v>
      </c>
    </row>
    <row r="89" spans="1:5" ht="12" customHeight="1" x14ac:dyDescent="0.2">
      <c r="A89" s="45" t="s">
        <v>569</v>
      </c>
      <c r="B89" s="22" t="s">
        <v>93</v>
      </c>
      <c r="C89" s="23">
        <v>2</v>
      </c>
      <c r="D89" s="502">
        <v>0</v>
      </c>
      <c r="E89" s="24">
        <f t="shared" si="2"/>
        <v>0</v>
      </c>
    </row>
    <row r="90" spans="1:5" ht="12" customHeight="1" x14ac:dyDescent="0.2">
      <c r="A90" s="216" t="s">
        <v>570</v>
      </c>
      <c r="B90" s="22" t="s">
        <v>93</v>
      </c>
      <c r="C90" s="23">
        <v>1</v>
      </c>
      <c r="D90" s="502">
        <v>0</v>
      </c>
      <c r="E90" s="24">
        <f t="shared" si="2"/>
        <v>0</v>
      </c>
    </row>
    <row r="91" spans="1:5" ht="12" customHeight="1" x14ac:dyDescent="0.2">
      <c r="A91" s="45" t="s">
        <v>383</v>
      </c>
      <c r="B91" s="22" t="s">
        <v>93</v>
      </c>
      <c r="C91" s="23">
        <v>1</v>
      </c>
      <c r="D91" s="502">
        <v>0</v>
      </c>
      <c r="E91" s="24">
        <f t="shared" si="2"/>
        <v>0</v>
      </c>
    </row>
    <row r="92" spans="1:5" ht="12" customHeight="1" x14ac:dyDescent="0.2">
      <c r="A92" s="217" t="s">
        <v>571</v>
      </c>
    </row>
    <row r="93" spans="1:5" ht="12" customHeight="1" x14ac:dyDescent="0.2">
      <c r="A93" s="216" t="s">
        <v>385</v>
      </c>
      <c r="B93" s="22" t="s">
        <v>93</v>
      </c>
      <c r="C93" s="23">
        <v>1</v>
      </c>
      <c r="D93" s="502">
        <v>0</v>
      </c>
      <c r="E93" s="24">
        <f t="shared" si="2"/>
        <v>0</v>
      </c>
    </row>
    <row r="94" spans="1:5" ht="12" customHeight="1" x14ac:dyDescent="0.2">
      <c r="A94" s="21" t="s">
        <v>386</v>
      </c>
      <c r="B94" s="22" t="s">
        <v>93</v>
      </c>
      <c r="C94" s="23">
        <v>11</v>
      </c>
      <c r="D94" s="502">
        <v>0</v>
      </c>
      <c r="E94" s="24">
        <f t="shared" si="2"/>
        <v>0</v>
      </c>
    </row>
    <row r="95" spans="1:5" ht="12" customHeight="1" x14ac:dyDescent="0.2">
      <c r="A95" s="27" t="s">
        <v>387</v>
      </c>
      <c r="B95" s="39" t="s">
        <v>72</v>
      </c>
      <c r="C95" s="23">
        <v>2</v>
      </c>
      <c r="D95" s="502">
        <v>0</v>
      </c>
      <c r="E95" s="24">
        <f t="shared" si="2"/>
        <v>0</v>
      </c>
    </row>
    <row r="96" spans="1:5" ht="12" customHeight="1" x14ac:dyDescent="0.2">
      <c r="A96" s="43" t="s">
        <v>388</v>
      </c>
      <c r="B96" s="44" t="s">
        <v>93</v>
      </c>
      <c r="C96" s="23">
        <v>8</v>
      </c>
      <c r="D96" s="502">
        <v>0</v>
      </c>
      <c r="E96" s="24">
        <f t="shared" si="2"/>
        <v>0</v>
      </c>
    </row>
    <row r="97" spans="1:5" ht="12" customHeight="1" x14ac:dyDescent="0.2">
      <c r="A97" s="48"/>
      <c r="B97" s="49"/>
      <c r="C97" s="50"/>
      <c r="D97" s="50"/>
      <c r="E97" s="51"/>
    </row>
    <row r="98" spans="1:5" ht="12" customHeight="1" x14ac:dyDescent="0.2">
      <c r="A98" s="52"/>
      <c r="B98" s="53"/>
      <c r="C98" s="54"/>
      <c r="D98" s="54"/>
      <c r="E98" s="55"/>
    </row>
    <row r="99" spans="1:5" ht="12" customHeight="1" x14ac:dyDescent="0.2">
      <c r="A99" s="56" t="s">
        <v>389</v>
      </c>
      <c r="B99" s="57"/>
      <c r="C99" s="58"/>
      <c r="D99" s="58"/>
      <c r="E99" s="218">
        <f>SUM(E5:E98)</f>
        <v>0</v>
      </c>
    </row>
    <row r="100" spans="1:5" ht="12" customHeight="1" x14ac:dyDescent="0.2">
      <c r="A100" s="56"/>
      <c r="B100" s="57"/>
      <c r="C100" s="58"/>
      <c r="D100" s="58"/>
      <c r="E100" s="218"/>
    </row>
    <row r="101" spans="1:5" ht="12" customHeight="1" x14ac:dyDescent="0.2">
      <c r="A101" s="56"/>
      <c r="B101" s="57"/>
      <c r="C101" s="58"/>
      <c r="D101" s="58"/>
      <c r="E101" s="218"/>
    </row>
    <row r="102" spans="1:5" ht="12" customHeight="1" x14ac:dyDescent="0.2">
      <c r="A102" s="254" t="s">
        <v>390</v>
      </c>
      <c r="B102" s="44"/>
      <c r="C102" s="61"/>
      <c r="D102" s="47"/>
    </row>
    <row r="103" spans="1:5" ht="12" customHeight="1" x14ac:dyDescent="0.2">
      <c r="A103" s="21" t="s">
        <v>1052</v>
      </c>
      <c r="B103" s="44"/>
      <c r="C103" s="61">
        <v>1</v>
      </c>
      <c r="D103" s="502">
        <v>0</v>
      </c>
      <c r="E103" s="24">
        <f>D103*C103</f>
        <v>0</v>
      </c>
    </row>
    <row r="104" spans="1:5" ht="12" customHeight="1" x14ac:dyDescent="0.2">
      <c r="A104" s="52"/>
      <c r="B104" s="53"/>
      <c r="C104" s="54"/>
      <c r="D104" s="54"/>
      <c r="E104" s="55"/>
    </row>
    <row r="105" spans="1:5" ht="12" customHeight="1" x14ac:dyDescent="0.2">
      <c r="A105" s="56" t="s">
        <v>495</v>
      </c>
      <c r="B105" s="57"/>
      <c r="C105" s="56"/>
      <c r="D105" s="56"/>
      <c r="E105" s="59">
        <f>SUM(E103:E104)</f>
        <v>0</v>
      </c>
    </row>
    <row r="106" spans="1:5" ht="12" customHeight="1" thickBot="1" x14ac:dyDescent="0.25">
      <c r="B106" s="62"/>
      <c r="C106" s="61"/>
      <c r="D106" s="47"/>
    </row>
    <row r="107" spans="1:5" ht="16.899999999999999" customHeight="1" thickBot="1" x14ac:dyDescent="0.25">
      <c r="A107" s="63" t="s">
        <v>496</v>
      </c>
      <c r="B107" s="64"/>
      <c r="C107" s="63"/>
      <c r="D107" s="63"/>
      <c r="E107" s="661">
        <f>E105+E99</f>
        <v>0</v>
      </c>
    </row>
    <row r="108" spans="1:5" ht="12" customHeight="1" x14ac:dyDescent="0.2">
      <c r="D108" s="47"/>
    </row>
    <row r="109" spans="1:5" ht="12" customHeight="1" x14ac:dyDescent="0.2">
      <c r="B109" s="44"/>
      <c r="C109" s="61"/>
      <c r="D109" s="47"/>
    </row>
    <row r="110" spans="1:5" ht="12" customHeight="1" x14ac:dyDescent="0.2">
      <c r="A110" s="21" t="s">
        <v>572</v>
      </c>
      <c r="B110" s="44"/>
      <c r="C110" s="61"/>
      <c r="D110" s="47"/>
    </row>
    <row r="111" spans="1:5" ht="12" customHeight="1" x14ac:dyDescent="0.2">
      <c r="A111" s="219" t="s">
        <v>573</v>
      </c>
      <c r="B111" s="44"/>
      <c r="C111" s="61"/>
      <c r="D111" s="47"/>
    </row>
    <row r="112" spans="1:5" s="24" customFormat="1" ht="12" customHeight="1" x14ac:dyDescent="0.2">
      <c r="A112" s="219" t="s">
        <v>574</v>
      </c>
      <c r="B112" s="44"/>
      <c r="C112" s="23"/>
      <c r="D112" s="47"/>
    </row>
    <row r="113" spans="1:4" s="24" customFormat="1" ht="12" customHeight="1" x14ac:dyDescent="0.2">
      <c r="A113" s="219" t="s">
        <v>575</v>
      </c>
      <c r="B113" s="44"/>
      <c r="C113" s="61"/>
      <c r="D113" s="47"/>
    </row>
    <row r="114" spans="1:4" s="24" customFormat="1" ht="12" customHeight="1" x14ac:dyDescent="0.2">
      <c r="A114" s="219"/>
      <c r="B114" s="44"/>
      <c r="C114" s="23"/>
      <c r="D114" s="47"/>
    </row>
    <row r="115" spans="1:4" s="24" customFormat="1" ht="12" customHeight="1" x14ac:dyDescent="0.2">
      <c r="A115" s="21"/>
      <c r="B115" s="44"/>
      <c r="C115" s="61"/>
      <c r="D115" s="47"/>
    </row>
    <row r="116" spans="1:4" s="24" customFormat="1" ht="12" customHeight="1" x14ac:dyDescent="0.2">
      <c r="A116" s="21"/>
      <c r="B116" s="44"/>
      <c r="C116" s="61"/>
      <c r="D116" s="47"/>
    </row>
    <row r="117" spans="1:4" s="24" customFormat="1" ht="12" customHeight="1" x14ac:dyDescent="0.2">
      <c r="A117" s="21"/>
      <c r="B117" s="44"/>
      <c r="C117" s="61"/>
      <c r="D117" s="47"/>
    </row>
    <row r="118" spans="1:4" s="24" customFormat="1" ht="12" customHeight="1" x14ac:dyDescent="0.2">
      <c r="A118" s="21"/>
      <c r="B118" s="44"/>
      <c r="C118" s="61"/>
      <c r="D118" s="47"/>
    </row>
    <row r="119" spans="1:4" s="24" customFormat="1" ht="12" customHeight="1" x14ac:dyDescent="0.2">
      <c r="A119" s="21"/>
      <c r="B119" s="44"/>
      <c r="C119" s="61"/>
      <c r="D119" s="47"/>
    </row>
    <row r="120" spans="1:4" s="24" customFormat="1" ht="12" customHeight="1" x14ac:dyDescent="0.2">
      <c r="A120" s="21"/>
      <c r="B120" s="44"/>
      <c r="C120" s="61"/>
      <c r="D120" s="47"/>
    </row>
    <row r="121" spans="1:4" s="24" customFormat="1" ht="12" customHeight="1" x14ac:dyDescent="0.2">
      <c r="A121" s="21"/>
      <c r="B121" s="44"/>
      <c r="C121" s="61"/>
      <c r="D121" s="47"/>
    </row>
    <row r="122" spans="1:4" s="24" customFormat="1" ht="12" customHeight="1" x14ac:dyDescent="0.2">
      <c r="A122" s="21"/>
      <c r="B122" s="44"/>
      <c r="C122" s="61"/>
      <c r="D122" s="47"/>
    </row>
    <row r="123" spans="1:4" s="24" customFormat="1" ht="12" customHeight="1" x14ac:dyDescent="0.2">
      <c r="A123" s="21"/>
      <c r="B123" s="39"/>
      <c r="C123" s="61"/>
      <c r="D123" s="47"/>
    </row>
    <row r="124" spans="1:4" s="24" customFormat="1" ht="12" customHeight="1" x14ac:dyDescent="0.2">
      <c r="A124" s="21"/>
      <c r="B124" s="44"/>
      <c r="C124" s="61"/>
      <c r="D124" s="47"/>
    </row>
    <row r="125" spans="1:4" s="24" customFormat="1" ht="12" customHeight="1" x14ac:dyDescent="0.2">
      <c r="A125" s="21"/>
      <c r="B125" s="44"/>
      <c r="C125" s="61"/>
      <c r="D125" s="47"/>
    </row>
    <row r="126" spans="1:4" s="24" customFormat="1" ht="12" customHeight="1" x14ac:dyDescent="0.2">
      <c r="A126" s="21"/>
      <c r="B126" s="44"/>
      <c r="C126" s="23"/>
      <c r="D126" s="47"/>
    </row>
    <row r="127" spans="1:4" s="24" customFormat="1" ht="12" customHeight="1" x14ac:dyDescent="0.2">
      <c r="A127" s="21"/>
      <c r="B127" s="22"/>
      <c r="C127" s="23"/>
      <c r="D127" s="47"/>
    </row>
    <row r="128" spans="1:4" s="24" customFormat="1" ht="12" customHeight="1" x14ac:dyDescent="0.2">
      <c r="A128" s="21"/>
      <c r="B128" s="44"/>
      <c r="C128" s="23"/>
      <c r="D128" s="47"/>
    </row>
    <row r="129" spans="1:4" s="24" customFormat="1" ht="12" customHeight="1" x14ac:dyDescent="0.2">
      <c r="A129" s="21"/>
      <c r="B129" s="44"/>
      <c r="C129" s="23"/>
      <c r="D129" s="47"/>
    </row>
    <row r="130" spans="1:4" s="24" customFormat="1" ht="12" customHeight="1" x14ac:dyDescent="0.2">
      <c r="A130" s="21"/>
      <c r="B130" s="44"/>
      <c r="C130" s="23"/>
      <c r="D130" s="47"/>
    </row>
    <row r="131" spans="1:4" s="24" customFormat="1" ht="12" customHeight="1" x14ac:dyDescent="0.2">
      <c r="A131" s="21"/>
      <c r="B131" s="44"/>
      <c r="C131" s="23"/>
      <c r="D131" s="47"/>
    </row>
    <row r="132" spans="1:4" s="24" customFormat="1" ht="12" customHeight="1" x14ac:dyDescent="0.2">
      <c r="A132" s="21"/>
      <c r="B132" s="44"/>
      <c r="C132" s="23"/>
      <c r="D132" s="47"/>
    </row>
    <row r="133" spans="1:4" s="24" customFormat="1" ht="12" customHeight="1" x14ac:dyDescent="0.2">
      <c r="A133" s="21"/>
      <c r="B133" s="44"/>
      <c r="C133" s="23"/>
      <c r="D133" s="47"/>
    </row>
    <row r="134" spans="1:4" s="24" customFormat="1" ht="12" customHeight="1" x14ac:dyDescent="0.2">
      <c r="A134" s="21"/>
      <c r="B134" s="44"/>
      <c r="C134" s="23"/>
      <c r="D134" s="47"/>
    </row>
    <row r="135" spans="1:4" s="24" customFormat="1" ht="12" customHeight="1" x14ac:dyDescent="0.2">
      <c r="A135" s="21"/>
      <c r="B135" s="44"/>
      <c r="C135" s="23"/>
      <c r="D135" s="47"/>
    </row>
    <row r="136" spans="1:4" s="24" customFormat="1" ht="12" customHeight="1" x14ac:dyDescent="0.2">
      <c r="A136" s="21"/>
      <c r="B136" s="44"/>
      <c r="C136" s="23"/>
      <c r="D136" s="47"/>
    </row>
    <row r="137" spans="1:4" s="24" customFormat="1" ht="12" customHeight="1" x14ac:dyDescent="0.2">
      <c r="A137" s="21"/>
      <c r="B137" s="44"/>
      <c r="C137" s="61"/>
      <c r="D137" s="47"/>
    </row>
    <row r="138" spans="1:4" s="24" customFormat="1" ht="12" customHeight="1" x14ac:dyDescent="0.2">
      <c r="A138" s="45"/>
      <c r="B138" s="44"/>
      <c r="C138" s="61"/>
      <c r="D138" s="47"/>
    </row>
    <row r="139" spans="1:4" s="24" customFormat="1" ht="12" customHeight="1" x14ac:dyDescent="0.2">
      <c r="A139" s="45"/>
      <c r="B139" s="44"/>
      <c r="C139" s="23"/>
    </row>
    <row r="140" spans="1:4" s="24" customFormat="1" ht="12" customHeight="1" x14ac:dyDescent="0.2">
      <c r="A140" s="45"/>
      <c r="B140" s="44"/>
      <c r="C140" s="23"/>
    </row>
    <row r="141" spans="1:4" s="24" customFormat="1" ht="12" customHeight="1" x14ac:dyDescent="0.2">
      <c r="A141" s="45"/>
      <c r="B141" s="44"/>
      <c r="C141" s="23"/>
    </row>
    <row r="142" spans="1:4" s="24" customFormat="1" ht="12" customHeight="1" x14ac:dyDescent="0.2">
      <c r="A142" s="21"/>
      <c r="B142" s="44"/>
      <c r="C142" s="23"/>
    </row>
    <row r="143" spans="1:4" s="24" customFormat="1" ht="12" customHeight="1" x14ac:dyDescent="0.2">
      <c r="A143" s="21"/>
      <c r="B143" s="44"/>
      <c r="C143" s="23"/>
    </row>
    <row r="146" spans="1:3" s="24" customFormat="1" ht="12" customHeight="1" x14ac:dyDescent="0.2">
      <c r="A146" s="27"/>
      <c r="B146" s="39"/>
      <c r="C146" s="23"/>
    </row>
    <row r="147" spans="1:3" s="24" customFormat="1" ht="12" customHeight="1" x14ac:dyDescent="0.2">
      <c r="A147" s="220"/>
      <c r="B147" s="62"/>
      <c r="C147" s="23"/>
    </row>
    <row r="148" spans="1:3" s="24" customFormat="1" ht="12" customHeight="1" x14ac:dyDescent="0.2">
      <c r="A148" s="21"/>
      <c r="B148" s="22"/>
      <c r="C148" s="33"/>
    </row>
    <row r="151" spans="1:3" s="24" customFormat="1" ht="12" customHeight="1" x14ac:dyDescent="0.2">
      <c r="A151" s="27"/>
      <c r="B151" s="39"/>
      <c r="C151" s="33"/>
    </row>
    <row r="152" spans="1:3" s="24" customFormat="1" ht="12" customHeight="1" x14ac:dyDescent="0.2">
      <c r="A152" s="27"/>
      <c r="B152" s="39"/>
      <c r="C152" s="33"/>
    </row>
    <row r="153" spans="1:3" s="24" customFormat="1" ht="12" customHeight="1" x14ac:dyDescent="0.2">
      <c r="A153" s="27"/>
      <c r="B153" s="39"/>
      <c r="C153" s="33"/>
    </row>
    <row r="154" spans="1:3" s="24" customFormat="1" ht="12" customHeight="1" x14ac:dyDescent="0.2">
      <c r="A154" s="27"/>
      <c r="B154" s="39"/>
      <c r="C154" s="33"/>
    </row>
    <row r="155" spans="1:3" s="24" customFormat="1" ht="12" customHeight="1" x14ac:dyDescent="0.2">
      <c r="A155" s="27"/>
      <c r="B155" s="39"/>
      <c r="C155" s="33"/>
    </row>
    <row r="156" spans="1:3" s="24" customFormat="1" ht="12" customHeight="1" x14ac:dyDescent="0.2">
      <c r="A156" s="27"/>
      <c r="B156" s="39"/>
      <c r="C156" s="33"/>
    </row>
    <row r="157" spans="1:3" s="24" customFormat="1" ht="12" customHeight="1" x14ac:dyDescent="0.2">
      <c r="A157" s="38"/>
      <c r="B157" s="39"/>
      <c r="C157" s="33"/>
    </row>
    <row r="158" spans="1:3" s="24" customFormat="1" ht="12" customHeight="1" x14ac:dyDescent="0.2">
      <c r="A158" s="27"/>
      <c r="B158" s="39"/>
      <c r="C158" s="33"/>
    </row>
    <row r="161" spans="1:5" ht="12" customHeight="1" x14ac:dyDescent="0.2">
      <c r="D161" s="47"/>
    </row>
    <row r="162" spans="1:5" ht="12" customHeight="1" x14ac:dyDescent="0.2">
      <c r="A162" s="219"/>
      <c r="B162" s="44"/>
    </row>
    <row r="163" spans="1:5" ht="12" customHeight="1" x14ac:dyDescent="0.2">
      <c r="B163" s="62"/>
      <c r="C163" s="61"/>
      <c r="D163" s="47"/>
      <c r="E163" s="47"/>
    </row>
    <row r="164" spans="1:5" ht="12" customHeight="1" x14ac:dyDescent="0.2">
      <c r="C164" s="61"/>
      <c r="D164" s="47"/>
    </row>
    <row r="165" spans="1:5" ht="12" customHeight="1" x14ac:dyDescent="0.2">
      <c r="C165" s="61"/>
      <c r="D165" s="47"/>
    </row>
    <row r="166" spans="1:5" ht="12" customHeight="1" x14ac:dyDescent="0.2">
      <c r="C166" s="61"/>
      <c r="D166" s="47"/>
    </row>
    <row r="167" spans="1:5" ht="12" customHeight="1" x14ac:dyDescent="0.2">
      <c r="C167" s="61"/>
      <c r="D167" s="47"/>
    </row>
    <row r="168" spans="1:5" ht="12" customHeight="1" x14ac:dyDescent="0.2">
      <c r="C168" s="61"/>
      <c r="D168" s="47"/>
    </row>
    <row r="169" spans="1:5" ht="12" customHeight="1" x14ac:dyDescent="0.2">
      <c r="C169" s="61"/>
      <c r="D169" s="47"/>
    </row>
    <row r="170" spans="1:5" ht="12" customHeight="1" x14ac:dyDescent="0.2">
      <c r="C170" s="61"/>
      <c r="D170" s="47"/>
    </row>
    <row r="171" spans="1:5" ht="12" customHeight="1" x14ac:dyDescent="0.2">
      <c r="A171" s="45"/>
      <c r="B171" s="44"/>
    </row>
    <row r="172" spans="1:5" ht="12" customHeight="1" x14ac:dyDescent="0.2">
      <c r="A172" s="45"/>
      <c r="B172" s="44"/>
      <c r="C172" s="61"/>
      <c r="D172" s="47"/>
    </row>
    <row r="173" spans="1:5" ht="12" customHeight="1" x14ac:dyDescent="0.2">
      <c r="C173" s="61"/>
      <c r="D173" s="47"/>
    </row>
    <row r="174" spans="1:5" ht="12" customHeight="1" x14ac:dyDescent="0.2">
      <c r="C174" s="61"/>
      <c r="D174" s="47"/>
    </row>
    <row r="175" spans="1:5" ht="12" customHeight="1" x14ac:dyDescent="0.2">
      <c r="C175" s="61"/>
      <c r="D175" s="47"/>
    </row>
    <row r="176" spans="1:5" s="24" customFormat="1" ht="12" customHeight="1" x14ac:dyDescent="0.2">
      <c r="A176" s="21"/>
      <c r="B176" s="44"/>
      <c r="C176" s="61"/>
      <c r="D176" s="47"/>
    </row>
    <row r="177" spans="1:4" s="24" customFormat="1" ht="12" customHeight="1" x14ac:dyDescent="0.2">
      <c r="A177" s="219"/>
      <c r="B177" s="44"/>
      <c r="C177" s="61"/>
      <c r="D177" s="47"/>
    </row>
    <row r="178" spans="1:4" s="24" customFormat="1" ht="12" customHeight="1" x14ac:dyDescent="0.2">
      <c r="A178" s="221"/>
      <c r="B178" s="222"/>
      <c r="C178" s="61"/>
      <c r="D178" s="47"/>
    </row>
    <row r="179" spans="1:4" s="24" customFormat="1" ht="12" customHeight="1" x14ac:dyDescent="0.2">
      <c r="A179" s="221"/>
      <c r="B179" s="222"/>
      <c r="C179" s="61"/>
      <c r="D179" s="47"/>
    </row>
    <row r="180" spans="1:4" s="24" customFormat="1" ht="12" customHeight="1" x14ac:dyDescent="0.2">
      <c r="A180" s="209"/>
      <c r="B180" s="222"/>
      <c r="C180" s="61"/>
      <c r="D180" s="47"/>
    </row>
    <row r="181" spans="1:4" s="24" customFormat="1" ht="12" customHeight="1" x14ac:dyDescent="0.2">
      <c r="A181" s="221"/>
      <c r="B181" s="222"/>
      <c r="C181" s="61"/>
      <c r="D181" s="47"/>
    </row>
    <row r="182" spans="1:4" s="24" customFormat="1" ht="12" customHeight="1" x14ac:dyDescent="0.2">
      <c r="A182" s="221"/>
      <c r="B182" s="222"/>
      <c r="C182" s="61"/>
      <c r="D182" s="47"/>
    </row>
    <row r="183" spans="1:4" s="24" customFormat="1" ht="12" customHeight="1" x14ac:dyDescent="0.2">
      <c r="A183" s="221"/>
      <c r="B183" s="222"/>
      <c r="C183" s="61"/>
      <c r="D183" s="47"/>
    </row>
    <row r="184" spans="1:4" s="24" customFormat="1" ht="12" customHeight="1" x14ac:dyDescent="0.2">
      <c r="A184" s="221"/>
      <c r="B184" s="222"/>
      <c r="C184" s="61"/>
      <c r="D184" s="47"/>
    </row>
    <row r="185" spans="1:4" s="24" customFormat="1" ht="12" customHeight="1" x14ac:dyDescent="0.2">
      <c r="A185" s="221"/>
      <c r="B185" s="222"/>
      <c r="C185" s="61"/>
      <c r="D185" s="47"/>
    </row>
    <row r="186" spans="1:4" s="24" customFormat="1" ht="12" customHeight="1" x14ac:dyDescent="0.2">
      <c r="A186" s="221"/>
      <c r="B186" s="222"/>
      <c r="C186" s="61"/>
      <c r="D186" s="47"/>
    </row>
    <row r="187" spans="1:4" s="24" customFormat="1" ht="12" customHeight="1" x14ac:dyDescent="0.2">
      <c r="A187" s="209"/>
      <c r="B187" s="222"/>
      <c r="C187" s="61"/>
      <c r="D187" s="47"/>
    </row>
    <row r="188" spans="1:4" s="24" customFormat="1" ht="12" customHeight="1" x14ac:dyDescent="0.2">
      <c r="A188" s="209"/>
      <c r="B188" s="222"/>
      <c r="C188" s="61"/>
      <c r="D188" s="47"/>
    </row>
    <row r="189" spans="1:4" s="24" customFormat="1" ht="12" customHeight="1" x14ac:dyDescent="0.2">
      <c r="A189" s="209"/>
      <c r="B189" s="222"/>
      <c r="C189" s="61"/>
      <c r="D189" s="47"/>
    </row>
    <row r="190" spans="1:4" s="24" customFormat="1" ht="12" customHeight="1" x14ac:dyDescent="0.2">
      <c r="A190" s="209"/>
      <c r="B190" s="222"/>
      <c r="C190" s="61"/>
      <c r="D190" s="47"/>
    </row>
    <row r="191" spans="1:4" s="24" customFormat="1" ht="12" customHeight="1" x14ac:dyDescent="0.2">
      <c r="A191" s="209"/>
      <c r="B191" s="222"/>
      <c r="C191" s="61"/>
      <c r="D191" s="47"/>
    </row>
    <row r="192" spans="1:4" s="24" customFormat="1" ht="12" customHeight="1" x14ac:dyDescent="0.2">
      <c r="A192" s="209"/>
      <c r="B192" s="222"/>
      <c r="C192" s="61"/>
      <c r="D192" s="47"/>
    </row>
    <row r="193" spans="1:4" s="24" customFormat="1" ht="12" customHeight="1" x14ac:dyDescent="0.2">
      <c r="A193" s="209"/>
      <c r="B193" s="222"/>
      <c r="C193" s="61"/>
      <c r="D193" s="47"/>
    </row>
    <row r="194" spans="1:4" s="24" customFormat="1" ht="12" customHeight="1" x14ac:dyDescent="0.2">
      <c r="A194" s="219"/>
      <c r="B194" s="44"/>
      <c r="C194" s="61"/>
      <c r="D194" s="47"/>
    </row>
    <row r="195" spans="1:4" s="24" customFormat="1" ht="12" customHeight="1" x14ac:dyDescent="0.2">
      <c r="A195" s="27"/>
      <c r="B195" s="39"/>
      <c r="C195" s="23"/>
      <c r="D195" s="47"/>
    </row>
    <row r="196" spans="1:4" s="24" customFormat="1" ht="12" customHeight="1" x14ac:dyDescent="0.2">
      <c r="A196" s="38"/>
      <c r="B196" s="39"/>
      <c r="C196" s="23"/>
      <c r="D196" s="47"/>
    </row>
    <row r="197" spans="1:4" s="24" customFormat="1" ht="12" customHeight="1" x14ac:dyDescent="0.2">
      <c r="A197" s="27"/>
      <c r="B197" s="39"/>
      <c r="C197" s="23"/>
      <c r="D197" s="47"/>
    </row>
    <row r="198" spans="1:4" s="24" customFormat="1" ht="12" customHeight="1" x14ac:dyDescent="0.2">
      <c r="A198" s="27"/>
      <c r="B198" s="39"/>
      <c r="C198" s="23"/>
      <c r="D198" s="47"/>
    </row>
    <row r="199" spans="1:4" s="24" customFormat="1" ht="12" customHeight="1" x14ac:dyDescent="0.2">
      <c r="A199" s="27"/>
      <c r="B199" s="39"/>
      <c r="C199" s="23"/>
      <c r="D199" s="47"/>
    </row>
    <row r="200" spans="1:4" s="24" customFormat="1" ht="12" customHeight="1" x14ac:dyDescent="0.2">
      <c r="A200" s="27"/>
      <c r="B200" s="39"/>
      <c r="C200" s="23"/>
      <c r="D200" s="47"/>
    </row>
    <row r="201" spans="1:4" s="24" customFormat="1" ht="12" customHeight="1" x14ac:dyDescent="0.2">
      <c r="A201" s="27"/>
      <c r="B201" s="39"/>
      <c r="C201" s="23"/>
      <c r="D201" s="47"/>
    </row>
    <row r="202" spans="1:4" s="24" customFormat="1" ht="12" customHeight="1" x14ac:dyDescent="0.2">
      <c r="A202" s="38"/>
      <c r="B202" s="39"/>
      <c r="C202" s="23"/>
      <c r="D202" s="47"/>
    </row>
    <row r="203" spans="1:4" s="24" customFormat="1" ht="12" customHeight="1" x14ac:dyDescent="0.2">
      <c r="A203" s="38"/>
      <c r="B203" s="39"/>
      <c r="C203" s="23"/>
      <c r="D203" s="47"/>
    </row>
    <row r="204" spans="1:4" s="24" customFormat="1" ht="12" customHeight="1" x14ac:dyDescent="0.2">
      <c r="A204" s="38"/>
      <c r="B204" s="39"/>
      <c r="C204" s="23"/>
      <c r="D204" s="47"/>
    </row>
    <row r="205" spans="1:4" s="24" customFormat="1" ht="12" customHeight="1" x14ac:dyDescent="0.2">
      <c r="A205" s="219"/>
      <c r="B205" s="44"/>
      <c r="C205" s="61"/>
      <c r="D205" s="47"/>
    </row>
    <row r="206" spans="1:4" s="24" customFormat="1" ht="12" customHeight="1" x14ac:dyDescent="0.2">
      <c r="A206" s="45"/>
      <c r="B206" s="44"/>
      <c r="C206" s="61"/>
      <c r="D206" s="47"/>
    </row>
    <row r="207" spans="1:4" s="24" customFormat="1" ht="12" customHeight="1" x14ac:dyDescent="0.2">
      <c r="A207" s="21"/>
      <c r="B207" s="32"/>
      <c r="C207" s="61"/>
      <c r="D207" s="47"/>
    </row>
    <row r="208" spans="1:4" s="24" customFormat="1" ht="12" customHeight="1" x14ac:dyDescent="0.2">
      <c r="A208" s="21"/>
      <c r="B208" s="32"/>
      <c r="C208" s="61"/>
      <c r="D208" s="47"/>
    </row>
    <row r="209" spans="1:4" s="24" customFormat="1" ht="12" customHeight="1" x14ac:dyDescent="0.2">
      <c r="A209" s="21"/>
      <c r="B209" s="32"/>
      <c r="C209" s="61"/>
      <c r="D209" s="47"/>
    </row>
    <row r="210" spans="1:4" s="24" customFormat="1" ht="12" customHeight="1" x14ac:dyDescent="0.2">
      <c r="A210" s="21"/>
      <c r="B210" s="32"/>
      <c r="C210" s="61"/>
      <c r="D210" s="47"/>
    </row>
    <row r="211" spans="1:4" s="24" customFormat="1" ht="12" customHeight="1" x14ac:dyDescent="0.2">
      <c r="A211" s="21"/>
      <c r="B211" s="32"/>
      <c r="C211" s="61"/>
      <c r="D211" s="47"/>
    </row>
    <row r="212" spans="1:4" s="24" customFormat="1" ht="12" customHeight="1" x14ac:dyDescent="0.2">
      <c r="A212" s="21"/>
      <c r="B212" s="32"/>
      <c r="C212" s="61"/>
      <c r="D212" s="47"/>
    </row>
    <row r="213" spans="1:4" s="24" customFormat="1" ht="12" customHeight="1" x14ac:dyDescent="0.2">
      <c r="A213" s="21"/>
      <c r="B213" s="32"/>
      <c r="C213" s="61"/>
      <c r="D213" s="47"/>
    </row>
    <row r="214" spans="1:4" s="24" customFormat="1" ht="12" customHeight="1" x14ac:dyDescent="0.2">
      <c r="A214" s="219"/>
      <c r="B214" s="44"/>
      <c r="C214" s="61"/>
      <c r="D214" s="47"/>
    </row>
    <row r="215" spans="1:4" s="24" customFormat="1" ht="12" customHeight="1" x14ac:dyDescent="0.2">
      <c r="A215" s="219"/>
      <c r="B215" s="44"/>
      <c r="C215" s="61"/>
      <c r="D215" s="47"/>
    </row>
    <row r="216" spans="1:4" s="24" customFormat="1" ht="12" customHeight="1" x14ac:dyDescent="0.2">
      <c r="A216" s="43"/>
      <c r="B216" s="44"/>
      <c r="C216" s="61"/>
      <c r="D216" s="47"/>
    </row>
    <row r="217" spans="1:4" s="24" customFormat="1" ht="12" customHeight="1" x14ac:dyDescent="0.2">
      <c r="A217" s="43"/>
      <c r="B217" s="44"/>
      <c r="C217" s="61"/>
      <c r="D217" s="47"/>
    </row>
    <row r="218" spans="1:4" s="24" customFormat="1" ht="12" customHeight="1" x14ac:dyDescent="0.2">
      <c r="A218" s="43"/>
      <c r="B218" s="44"/>
      <c r="C218" s="61"/>
      <c r="D218" s="47"/>
    </row>
    <row r="219" spans="1:4" s="24" customFormat="1" ht="12" customHeight="1" x14ac:dyDescent="0.2">
      <c r="A219" s="43"/>
      <c r="B219" s="44"/>
      <c r="C219" s="61"/>
      <c r="D219" s="47"/>
    </row>
    <row r="220" spans="1:4" s="24" customFormat="1" ht="12" customHeight="1" x14ac:dyDescent="0.2">
      <c r="A220" s="43"/>
      <c r="B220" s="44"/>
      <c r="C220" s="61"/>
      <c r="D220" s="47"/>
    </row>
    <row r="221" spans="1:4" s="24" customFormat="1" ht="12" customHeight="1" x14ac:dyDescent="0.2">
      <c r="A221" s="45"/>
      <c r="B221" s="44"/>
      <c r="C221" s="61"/>
      <c r="D221" s="47"/>
    </row>
    <row r="222" spans="1:4" s="24" customFormat="1" ht="12" customHeight="1" x14ac:dyDescent="0.2">
      <c r="A222" s="21"/>
      <c r="B222" s="22"/>
      <c r="C222" s="61"/>
      <c r="D222" s="47"/>
    </row>
    <row r="223" spans="1:4" s="24" customFormat="1" ht="12" customHeight="1" x14ac:dyDescent="0.2">
      <c r="A223" s="21"/>
      <c r="B223" s="22"/>
      <c r="C223" s="61"/>
      <c r="D223" s="47"/>
    </row>
    <row r="224" spans="1:4" s="24" customFormat="1" ht="12" customHeight="1" x14ac:dyDescent="0.2">
      <c r="A224" s="21"/>
      <c r="B224" s="22"/>
      <c r="C224" s="61"/>
      <c r="D224" s="47"/>
    </row>
    <row r="225" spans="1:4" s="24" customFormat="1" ht="12" customHeight="1" x14ac:dyDescent="0.2">
      <c r="A225" s="219"/>
      <c r="B225" s="44"/>
      <c r="C225" s="23"/>
      <c r="D225" s="47"/>
    </row>
    <row r="226" spans="1:4" s="24" customFormat="1" ht="12" customHeight="1" x14ac:dyDescent="0.2">
      <c r="A226" s="219"/>
      <c r="B226" s="44"/>
      <c r="C226" s="23"/>
      <c r="D226" s="47"/>
    </row>
    <row r="227" spans="1:4" s="24" customFormat="1" ht="12" customHeight="1" x14ac:dyDescent="0.2">
      <c r="A227" s="45"/>
      <c r="B227" s="44"/>
      <c r="C227" s="23"/>
      <c r="D227" s="47"/>
    </row>
    <row r="228" spans="1:4" s="24" customFormat="1" ht="12" customHeight="1" x14ac:dyDescent="0.2">
      <c r="A228" s="45"/>
      <c r="B228" s="44"/>
      <c r="C228" s="23"/>
      <c r="D228" s="47"/>
    </row>
    <row r="229" spans="1:4" s="24" customFormat="1" ht="12" customHeight="1" x14ac:dyDescent="0.2">
      <c r="A229" s="45"/>
      <c r="B229" s="44"/>
      <c r="C229" s="23"/>
      <c r="D229" s="47"/>
    </row>
    <row r="230" spans="1:4" s="24" customFormat="1" ht="12" customHeight="1" x14ac:dyDescent="0.2">
      <c r="A230" s="45"/>
      <c r="B230" s="44"/>
      <c r="C230" s="23"/>
      <c r="D230" s="47"/>
    </row>
    <row r="231" spans="1:4" s="24" customFormat="1" ht="12" customHeight="1" x14ac:dyDescent="0.2">
      <c r="A231" s="45"/>
      <c r="B231" s="44"/>
      <c r="C231" s="23"/>
      <c r="D231" s="47"/>
    </row>
    <row r="232" spans="1:4" s="24" customFormat="1" ht="12" customHeight="1" x14ac:dyDescent="0.2">
      <c r="A232" s="45"/>
      <c r="B232" s="44"/>
      <c r="C232" s="23"/>
      <c r="D232" s="47"/>
    </row>
    <row r="233" spans="1:4" s="24" customFormat="1" ht="12" customHeight="1" x14ac:dyDescent="0.2">
      <c r="A233" s="45"/>
      <c r="B233" s="44"/>
      <c r="C233" s="23"/>
      <c r="D233" s="47"/>
    </row>
    <row r="234" spans="1:4" s="24" customFormat="1" ht="12" customHeight="1" x14ac:dyDescent="0.2">
      <c r="A234" s="215"/>
      <c r="B234" s="44"/>
      <c r="C234" s="23"/>
      <c r="D234" s="47"/>
    </row>
    <row r="235" spans="1:4" s="24" customFormat="1" ht="12" customHeight="1" x14ac:dyDescent="0.2">
      <c r="A235" s="215"/>
      <c r="B235" s="44"/>
      <c r="C235" s="23"/>
      <c r="D235" s="47"/>
    </row>
    <row r="236" spans="1:4" s="24" customFormat="1" ht="12" customHeight="1" x14ac:dyDescent="0.2">
      <c r="A236" s="215"/>
      <c r="B236" s="44"/>
      <c r="C236" s="23"/>
      <c r="D236" s="47"/>
    </row>
    <row r="237" spans="1:4" s="24" customFormat="1" ht="12" customHeight="1" x14ac:dyDescent="0.2">
      <c r="A237" s="215"/>
      <c r="B237" s="44"/>
      <c r="C237" s="23"/>
      <c r="D237" s="47"/>
    </row>
    <row r="238" spans="1:4" s="24" customFormat="1" ht="12" customHeight="1" x14ac:dyDescent="0.2">
      <c r="A238" s="215"/>
      <c r="B238" s="44"/>
      <c r="C238" s="23"/>
      <c r="D238" s="47"/>
    </row>
    <row r="239" spans="1:4" s="24" customFormat="1" ht="12" customHeight="1" x14ac:dyDescent="0.2">
      <c r="A239" s="215"/>
      <c r="B239" s="44"/>
      <c r="C239" s="23"/>
      <c r="D239" s="47"/>
    </row>
    <row r="240" spans="1:4" s="24" customFormat="1" ht="12" customHeight="1" x14ac:dyDescent="0.2">
      <c r="A240" s="215"/>
      <c r="B240" s="44"/>
      <c r="C240" s="23"/>
      <c r="D240" s="47"/>
    </row>
    <row r="241" spans="1:4" s="24" customFormat="1" ht="12" customHeight="1" x14ac:dyDescent="0.2">
      <c r="A241" s="215"/>
      <c r="B241" s="44"/>
      <c r="C241" s="23"/>
      <c r="D241" s="47"/>
    </row>
    <row r="242" spans="1:4" s="24" customFormat="1" ht="12" customHeight="1" x14ac:dyDescent="0.2">
      <c r="A242" s="215"/>
      <c r="B242" s="44"/>
      <c r="C242" s="23"/>
      <c r="D242" s="47"/>
    </row>
    <row r="243" spans="1:4" s="24" customFormat="1" ht="12" customHeight="1" x14ac:dyDescent="0.2">
      <c r="A243" s="215"/>
      <c r="B243" s="44"/>
      <c r="C243" s="23"/>
      <c r="D243" s="47"/>
    </row>
    <row r="244" spans="1:4" s="24" customFormat="1" ht="12" customHeight="1" x14ac:dyDescent="0.2">
      <c r="A244" s="215"/>
      <c r="B244" s="44"/>
      <c r="C244" s="23"/>
      <c r="D244" s="47"/>
    </row>
    <row r="245" spans="1:4" s="24" customFormat="1" ht="12" customHeight="1" x14ac:dyDescent="0.2">
      <c r="A245" s="215"/>
      <c r="B245" s="44"/>
      <c r="C245" s="23"/>
      <c r="D245" s="47"/>
    </row>
    <row r="246" spans="1:4" s="24" customFormat="1" ht="12" customHeight="1" x14ac:dyDescent="0.2">
      <c r="A246" s="215"/>
      <c r="B246" s="44"/>
      <c r="C246" s="23"/>
      <c r="D246" s="47"/>
    </row>
    <row r="247" spans="1:4" s="24" customFormat="1" ht="12" customHeight="1" x14ac:dyDescent="0.2">
      <c r="A247" s="215"/>
      <c r="B247" s="44"/>
      <c r="C247" s="23"/>
      <c r="D247" s="47"/>
    </row>
    <row r="248" spans="1:4" s="24" customFormat="1" ht="12" customHeight="1" x14ac:dyDescent="0.2">
      <c r="A248" s="215"/>
      <c r="B248" s="44"/>
      <c r="C248" s="23"/>
      <c r="D248" s="47"/>
    </row>
    <row r="249" spans="1:4" s="24" customFormat="1" ht="12" customHeight="1" x14ac:dyDescent="0.2">
      <c r="A249" s="215"/>
      <c r="B249" s="44"/>
      <c r="C249" s="23"/>
      <c r="D249" s="47"/>
    </row>
    <row r="250" spans="1:4" s="24" customFormat="1" ht="12" customHeight="1" x14ac:dyDescent="0.2">
      <c r="A250" s="215"/>
      <c r="B250" s="44"/>
      <c r="C250" s="23"/>
      <c r="D250" s="47"/>
    </row>
    <row r="251" spans="1:4" s="24" customFormat="1" ht="12" customHeight="1" x14ac:dyDescent="0.2">
      <c r="A251" s="45"/>
      <c r="B251" s="22"/>
      <c r="C251" s="23"/>
      <c r="D251" s="47"/>
    </row>
    <row r="252" spans="1:4" s="24" customFormat="1" ht="12" customHeight="1" x14ac:dyDescent="0.2">
      <c r="A252" s="216"/>
      <c r="B252" s="22"/>
      <c r="C252" s="23"/>
      <c r="D252" s="47"/>
    </row>
    <row r="253" spans="1:4" s="24" customFormat="1" ht="12" customHeight="1" x14ac:dyDescent="0.2">
      <c r="A253" s="216"/>
      <c r="B253" s="22"/>
      <c r="C253" s="23"/>
      <c r="D253" s="47"/>
    </row>
    <row r="254" spans="1:4" s="24" customFormat="1" ht="12" customHeight="1" x14ac:dyDescent="0.2">
      <c r="A254" s="216"/>
      <c r="B254" s="22"/>
      <c r="C254" s="23"/>
      <c r="D254" s="47"/>
    </row>
    <row r="255" spans="1:4" s="24" customFormat="1" ht="12" customHeight="1" x14ac:dyDescent="0.2">
      <c r="A255" s="216"/>
      <c r="B255" s="22"/>
      <c r="C255" s="23"/>
      <c r="D255" s="47"/>
    </row>
    <row r="256" spans="1:4" s="24" customFormat="1" ht="12" customHeight="1" x14ac:dyDescent="0.2">
      <c r="A256" s="216"/>
      <c r="B256" s="22"/>
      <c r="C256" s="23"/>
      <c r="D256" s="47"/>
    </row>
    <row r="257" spans="1:4" s="24" customFormat="1" ht="12" customHeight="1" x14ac:dyDescent="0.2">
      <c r="A257" s="216"/>
      <c r="B257" s="22"/>
      <c r="C257" s="23"/>
      <c r="D257" s="47"/>
    </row>
    <row r="258" spans="1:4" s="24" customFormat="1" ht="12" customHeight="1" x14ac:dyDescent="0.2">
      <c r="A258" s="216"/>
      <c r="B258" s="22"/>
      <c r="C258" s="23"/>
      <c r="D258" s="47"/>
    </row>
    <row r="259" spans="1:4" s="24" customFormat="1" ht="12" customHeight="1" x14ac:dyDescent="0.2">
      <c r="A259" s="45"/>
      <c r="B259" s="44"/>
      <c r="C259" s="23"/>
      <c r="D259" s="47"/>
    </row>
    <row r="260" spans="1:4" s="24" customFormat="1" ht="12" customHeight="1" x14ac:dyDescent="0.2">
      <c r="A260" s="45"/>
      <c r="B260" s="44"/>
      <c r="C260" s="23"/>
      <c r="D260" s="47"/>
    </row>
    <row r="261" spans="1:4" s="24" customFormat="1" ht="12" customHeight="1" x14ac:dyDescent="0.2">
      <c r="A261" s="45"/>
      <c r="B261" s="44"/>
      <c r="C261" s="23"/>
      <c r="D261" s="47"/>
    </row>
    <row r="262" spans="1:4" s="24" customFormat="1" ht="12" customHeight="1" x14ac:dyDescent="0.2">
      <c r="A262" s="45"/>
      <c r="B262" s="44"/>
      <c r="C262" s="23"/>
      <c r="D262" s="47"/>
    </row>
    <row r="263" spans="1:4" s="24" customFormat="1" ht="12" customHeight="1" x14ac:dyDescent="0.2">
      <c r="A263" s="215"/>
      <c r="B263" s="44"/>
      <c r="C263" s="23"/>
      <c r="D263" s="47"/>
    </row>
    <row r="264" spans="1:4" s="24" customFormat="1" ht="12" customHeight="1" x14ac:dyDescent="0.2">
      <c r="A264" s="215"/>
      <c r="B264" s="44"/>
      <c r="C264" s="23"/>
      <c r="D264" s="47"/>
    </row>
    <row r="265" spans="1:4" s="24" customFormat="1" ht="12" customHeight="1" x14ac:dyDescent="0.2">
      <c r="A265" s="215"/>
      <c r="B265" s="44"/>
      <c r="C265" s="23"/>
      <c r="D265" s="47"/>
    </row>
    <row r="266" spans="1:4" s="24" customFormat="1" ht="12" customHeight="1" x14ac:dyDescent="0.2">
      <c r="A266" s="215"/>
      <c r="B266" s="44"/>
      <c r="C266" s="23"/>
      <c r="D266" s="47"/>
    </row>
    <row r="267" spans="1:4" s="24" customFormat="1" ht="12" customHeight="1" x14ac:dyDescent="0.2">
      <c r="A267" s="215"/>
      <c r="B267" s="44"/>
      <c r="C267" s="23"/>
      <c r="D267" s="47"/>
    </row>
    <row r="268" spans="1:4" s="24" customFormat="1" ht="12" customHeight="1" x14ac:dyDescent="0.2">
      <c r="A268" s="215"/>
      <c r="B268" s="44"/>
      <c r="C268" s="23"/>
      <c r="D268" s="47"/>
    </row>
    <row r="269" spans="1:4" s="24" customFormat="1" ht="12" customHeight="1" x14ac:dyDescent="0.2">
      <c r="A269" s="215"/>
      <c r="B269" s="44"/>
      <c r="C269" s="23"/>
      <c r="D269" s="47"/>
    </row>
    <row r="270" spans="1:4" s="24" customFormat="1" ht="12" customHeight="1" x14ac:dyDescent="0.2">
      <c r="A270" s="215"/>
      <c r="B270" s="44"/>
      <c r="C270" s="23"/>
      <c r="D270" s="47"/>
    </row>
    <row r="271" spans="1:4" s="24" customFormat="1" ht="12" customHeight="1" x14ac:dyDescent="0.2">
      <c r="A271" s="215"/>
      <c r="B271" s="44"/>
      <c r="C271" s="23"/>
      <c r="D271" s="47"/>
    </row>
    <row r="272" spans="1:4" s="24" customFormat="1" ht="12" customHeight="1" x14ac:dyDescent="0.2">
      <c r="A272" s="215"/>
      <c r="B272" s="44"/>
      <c r="C272" s="23"/>
      <c r="D272" s="47"/>
    </row>
    <row r="273" spans="1:4" s="24" customFormat="1" ht="12" customHeight="1" x14ac:dyDescent="0.2">
      <c r="A273" s="215"/>
      <c r="B273" s="44"/>
      <c r="C273" s="23"/>
      <c r="D273" s="47"/>
    </row>
    <row r="274" spans="1:4" s="24" customFormat="1" ht="12" customHeight="1" x14ac:dyDescent="0.2">
      <c r="A274" s="215"/>
      <c r="B274" s="44"/>
      <c r="C274" s="23"/>
      <c r="D274" s="47"/>
    </row>
    <row r="275" spans="1:4" s="24" customFormat="1" ht="12" customHeight="1" x14ac:dyDescent="0.2">
      <c r="A275" s="215"/>
      <c r="B275" s="44"/>
      <c r="C275" s="23"/>
      <c r="D275" s="47"/>
    </row>
    <row r="276" spans="1:4" s="24" customFormat="1" ht="12" customHeight="1" x14ac:dyDescent="0.2">
      <c r="A276" s="215"/>
      <c r="B276" s="44"/>
      <c r="C276" s="23"/>
      <c r="D276" s="47"/>
    </row>
    <row r="277" spans="1:4" s="24" customFormat="1" ht="12" customHeight="1" x14ac:dyDescent="0.2">
      <c r="A277" s="215"/>
      <c r="B277" s="44"/>
      <c r="C277" s="23"/>
      <c r="D277" s="47"/>
    </row>
    <row r="278" spans="1:4" s="24" customFormat="1" ht="12" customHeight="1" x14ac:dyDescent="0.2">
      <c r="A278" s="215"/>
      <c r="B278" s="44"/>
      <c r="C278" s="23"/>
      <c r="D278" s="47"/>
    </row>
    <row r="279" spans="1:4" s="24" customFormat="1" ht="12" customHeight="1" x14ac:dyDescent="0.2">
      <c r="A279" s="215"/>
      <c r="B279" s="44"/>
      <c r="C279" s="23"/>
      <c r="D279" s="47"/>
    </row>
    <row r="280" spans="1:4" s="24" customFormat="1" ht="12" customHeight="1" x14ac:dyDescent="0.2">
      <c r="A280" s="45"/>
      <c r="B280" s="22"/>
      <c r="C280" s="23"/>
      <c r="D280" s="47"/>
    </row>
    <row r="281" spans="1:4" s="24" customFormat="1" ht="12" customHeight="1" x14ac:dyDescent="0.2">
      <c r="A281" s="216"/>
      <c r="B281" s="22"/>
      <c r="C281" s="23"/>
      <c r="D281" s="47"/>
    </row>
    <row r="282" spans="1:4" s="24" customFormat="1" ht="12" customHeight="1" x14ac:dyDescent="0.2">
      <c r="A282" s="216"/>
      <c r="B282" s="22"/>
      <c r="C282" s="23"/>
      <c r="D282" s="47"/>
    </row>
    <row r="283" spans="1:4" s="24" customFormat="1" ht="12" customHeight="1" x14ac:dyDescent="0.2">
      <c r="A283" s="216"/>
      <c r="B283" s="22"/>
      <c r="C283" s="23"/>
      <c r="D283" s="47"/>
    </row>
    <row r="284" spans="1:4" s="24" customFormat="1" ht="12" customHeight="1" x14ac:dyDescent="0.2">
      <c r="A284" s="216"/>
      <c r="B284" s="22"/>
      <c r="C284" s="23"/>
      <c r="D284" s="47"/>
    </row>
    <row r="285" spans="1:4" s="24" customFormat="1" ht="12" customHeight="1" x14ac:dyDescent="0.2">
      <c r="A285" s="216"/>
      <c r="B285" s="22"/>
      <c r="C285" s="23"/>
      <c r="D285" s="47"/>
    </row>
    <row r="286" spans="1:4" s="24" customFormat="1" ht="12" customHeight="1" x14ac:dyDescent="0.2">
      <c r="A286" s="216"/>
      <c r="B286" s="22"/>
      <c r="C286" s="23"/>
      <c r="D286" s="47"/>
    </row>
    <row r="287" spans="1:4" s="24" customFormat="1" ht="12" customHeight="1" x14ac:dyDescent="0.2">
      <c r="A287" s="216"/>
      <c r="B287" s="22"/>
      <c r="C287" s="23"/>
      <c r="D287" s="47"/>
    </row>
    <row r="288" spans="1:4" s="24" customFormat="1" ht="12" customHeight="1" x14ac:dyDescent="0.2">
      <c r="A288" s="219"/>
      <c r="B288" s="44"/>
      <c r="C288" s="23"/>
      <c r="D288" s="47"/>
    </row>
    <row r="289" spans="1:4" s="24" customFormat="1" ht="12" customHeight="1" x14ac:dyDescent="0.2">
      <c r="A289" s="45"/>
      <c r="B289" s="44"/>
      <c r="C289" s="23"/>
      <c r="D289" s="47"/>
    </row>
    <row r="290" spans="1:4" s="24" customFormat="1" ht="12" customHeight="1" x14ac:dyDescent="0.2">
      <c r="A290" s="45"/>
      <c r="B290" s="44"/>
      <c r="C290" s="23"/>
      <c r="D290" s="47"/>
    </row>
    <row r="291" spans="1:4" s="24" customFormat="1" ht="12" customHeight="1" x14ac:dyDescent="0.2">
      <c r="A291" s="45"/>
      <c r="B291" s="44"/>
      <c r="C291" s="23"/>
      <c r="D291" s="47"/>
    </row>
    <row r="292" spans="1:4" s="24" customFormat="1" ht="12" customHeight="1" x14ac:dyDescent="0.2">
      <c r="A292" s="215"/>
      <c r="B292" s="44"/>
      <c r="C292" s="23"/>
      <c r="D292" s="47"/>
    </row>
    <row r="293" spans="1:4" s="24" customFormat="1" ht="12" customHeight="1" x14ac:dyDescent="0.2">
      <c r="A293" s="215"/>
      <c r="B293" s="44"/>
      <c r="C293" s="23"/>
      <c r="D293" s="47"/>
    </row>
    <row r="294" spans="1:4" s="24" customFormat="1" ht="12" customHeight="1" x14ac:dyDescent="0.2">
      <c r="A294" s="215"/>
      <c r="B294" s="44"/>
      <c r="C294" s="23"/>
      <c r="D294" s="47"/>
    </row>
    <row r="295" spans="1:4" s="24" customFormat="1" ht="12" customHeight="1" x14ac:dyDescent="0.2">
      <c r="A295" s="215"/>
      <c r="B295" s="44"/>
      <c r="C295" s="23"/>
      <c r="D295" s="47"/>
    </row>
    <row r="296" spans="1:4" s="24" customFormat="1" ht="12" customHeight="1" x14ac:dyDescent="0.2">
      <c r="A296" s="215"/>
      <c r="B296" s="44"/>
      <c r="C296" s="23"/>
      <c r="D296" s="47"/>
    </row>
    <row r="297" spans="1:4" s="24" customFormat="1" ht="12" customHeight="1" x14ac:dyDescent="0.2">
      <c r="A297" s="215"/>
      <c r="B297" s="44"/>
      <c r="C297" s="23"/>
      <c r="D297" s="47"/>
    </row>
    <row r="298" spans="1:4" s="24" customFormat="1" ht="12" customHeight="1" x14ac:dyDescent="0.2">
      <c r="A298" s="215"/>
      <c r="B298" s="44"/>
      <c r="C298" s="23"/>
      <c r="D298" s="47"/>
    </row>
    <row r="299" spans="1:4" s="24" customFormat="1" ht="12" customHeight="1" x14ac:dyDescent="0.2">
      <c r="A299" s="215"/>
      <c r="B299" s="44"/>
      <c r="C299" s="23"/>
      <c r="D299" s="47"/>
    </row>
    <row r="300" spans="1:4" s="24" customFormat="1" ht="12" customHeight="1" x14ac:dyDescent="0.2">
      <c r="A300" s="215"/>
      <c r="B300" s="44"/>
      <c r="C300" s="23"/>
      <c r="D300" s="47"/>
    </row>
    <row r="301" spans="1:4" s="24" customFormat="1" ht="12" customHeight="1" x14ac:dyDescent="0.2">
      <c r="A301" s="215"/>
      <c r="B301" s="44"/>
      <c r="C301" s="23"/>
      <c r="D301" s="47"/>
    </row>
    <row r="302" spans="1:4" s="24" customFormat="1" ht="12" customHeight="1" x14ac:dyDescent="0.2">
      <c r="A302" s="215"/>
      <c r="B302" s="44"/>
      <c r="C302" s="23"/>
      <c r="D302" s="47"/>
    </row>
    <row r="303" spans="1:4" s="24" customFormat="1" ht="12" customHeight="1" x14ac:dyDescent="0.2">
      <c r="A303" s="215"/>
      <c r="B303" s="44"/>
      <c r="C303" s="23"/>
      <c r="D303" s="47"/>
    </row>
    <row r="304" spans="1:4" s="24" customFormat="1" ht="12" customHeight="1" x14ac:dyDescent="0.2">
      <c r="A304" s="215"/>
      <c r="B304" s="44"/>
      <c r="C304" s="23"/>
      <c r="D304" s="47"/>
    </row>
    <row r="305" spans="1:4" s="24" customFormat="1" ht="12" customHeight="1" x14ac:dyDescent="0.2">
      <c r="A305" s="215"/>
      <c r="B305" s="44"/>
      <c r="C305" s="23"/>
      <c r="D305" s="47"/>
    </row>
    <row r="306" spans="1:4" s="24" customFormat="1" ht="12" customHeight="1" x14ac:dyDescent="0.2">
      <c r="A306" s="215"/>
      <c r="B306" s="44"/>
      <c r="C306" s="23"/>
      <c r="D306" s="47"/>
    </row>
    <row r="307" spans="1:4" s="24" customFormat="1" ht="12" customHeight="1" x14ac:dyDescent="0.2">
      <c r="A307" s="215"/>
      <c r="B307" s="44"/>
      <c r="C307" s="23"/>
      <c r="D307" s="47"/>
    </row>
    <row r="308" spans="1:4" s="24" customFormat="1" ht="12" customHeight="1" x14ac:dyDescent="0.2">
      <c r="A308" s="215"/>
      <c r="B308" s="44"/>
      <c r="C308" s="23"/>
      <c r="D308" s="47"/>
    </row>
    <row r="309" spans="1:4" s="24" customFormat="1" ht="12" customHeight="1" x14ac:dyDescent="0.2">
      <c r="A309" s="45"/>
      <c r="B309" s="44"/>
      <c r="C309" s="23"/>
      <c r="D309" s="47"/>
    </row>
    <row r="310" spans="1:4" s="24" customFormat="1" ht="12" customHeight="1" x14ac:dyDescent="0.2">
      <c r="A310" s="216"/>
      <c r="B310" s="44"/>
      <c r="C310" s="23"/>
      <c r="D310" s="47"/>
    </row>
    <row r="311" spans="1:4" s="24" customFormat="1" ht="12" customHeight="1" x14ac:dyDescent="0.2">
      <c r="A311" s="216"/>
      <c r="B311" s="44"/>
      <c r="C311" s="23"/>
      <c r="D311" s="47"/>
    </row>
    <row r="312" spans="1:4" s="24" customFormat="1" ht="12" customHeight="1" x14ac:dyDescent="0.2">
      <c r="A312" s="216"/>
      <c r="B312" s="44"/>
      <c r="C312" s="23"/>
      <c r="D312" s="47"/>
    </row>
    <row r="313" spans="1:4" s="24" customFormat="1" ht="12" customHeight="1" x14ac:dyDescent="0.2">
      <c r="A313" s="216"/>
      <c r="B313" s="44"/>
      <c r="C313" s="23"/>
      <c r="D313" s="47"/>
    </row>
    <row r="314" spans="1:4" s="24" customFormat="1" ht="12" customHeight="1" x14ac:dyDescent="0.2">
      <c r="A314" s="216"/>
      <c r="B314" s="44"/>
      <c r="C314" s="23"/>
      <c r="D314" s="47"/>
    </row>
    <row r="315" spans="1:4" s="24" customFormat="1" ht="12" customHeight="1" x14ac:dyDescent="0.2">
      <c r="A315" s="216"/>
      <c r="B315" s="44"/>
      <c r="C315" s="23"/>
      <c r="D315" s="47"/>
    </row>
    <row r="316" spans="1:4" s="24" customFormat="1" ht="12" customHeight="1" x14ac:dyDescent="0.2">
      <c r="A316" s="216"/>
      <c r="B316" s="44"/>
      <c r="C316" s="23"/>
      <c r="D316" s="47"/>
    </row>
    <row r="317" spans="1:4" s="24" customFormat="1" ht="12" customHeight="1" x14ac:dyDescent="0.2">
      <c r="A317" s="219"/>
      <c r="B317" s="44"/>
      <c r="C317" s="23"/>
      <c r="D317" s="47"/>
    </row>
    <row r="318" spans="1:4" s="24" customFormat="1" ht="12" customHeight="1" x14ac:dyDescent="0.2">
      <c r="A318" s="215"/>
      <c r="B318" s="44"/>
      <c r="C318" s="61"/>
      <c r="D318" s="47"/>
    </row>
    <row r="319" spans="1:4" s="24" customFormat="1" ht="12" customHeight="1" x14ac:dyDescent="0.2">
      <c r="A319" s="215"/>
      <c r="B319" s="44"/>
      <c r="C319" s="61"/>
      <c r="D319" s="47"/>
    </row>
    <row r="320" spans="1:4" s="24" customFormat="1" ht="12" customHeight="1" x14ac:dyDescent="0.2">
      <c r="A320" s="215"/>
      <c r="B320" s="44"/>
      <c r="C320" s="61"/>
      <c r="D320" s="47"/>
    </row>
    <row r="321" spans="1:4" s="24" customFormat="1" ht="12" customHeight="1" x14ac:dyDescent="0.2">
      <c r="A321" s="215"/>
      <c r="B321" s="44"/>
      <c r="C321" s="61"/>
      <c r="D321" s="47"/>
    </row>
    <row r="322" spans="1:4" s="24" customFormat="1" ht="12" customHeight="1" x14ac:dyDescent="0.2">
      <c r="A322" s="215"/>
      <c r="B322" s="44"/>
      <c r="C322" s="61"/>
      <c r="D322" s="47"/>
    </row>
    <row r="323" spans="1:4" s="24" customFormat="1" ht="12" customHeight="1" x14ac:dyDescent="0.2">
      <c r="A323" s="215"/>
      <c r="B323" s="44"/>
      <c r="C323" s="61"/>
      <c r="D323" s="47"/>
    </row>
    <row r="324" spans="1:4" s="24" customFormat="1" ht="12" customHeight="1" x14ac:dyDescent="0.2">
      <c r="A324" s="219"/>
      <c r="B324" s="44"/>
      <c r="C324" s="61"/>
      <c r="D324" s="47"/>
    </row>
    <row r="325" spans="1:4" s="24" customFormat="1" ht="12" customHeight="1" x14ac:dyDescent="0.2">
      <c r="A325" s="219"/>
      <c r="B325" s="44"/>
      <c r="C325" s="61"/>
      <c r="D325" s="47"/>
    </row>
    <row r="326" spans="1:4" s="24" customFormat="1" ht="12" customHeight="1" x14ac:dyDescent="0.2">
      <c r="A326" s="219"/>
      <c r="B326" s="44"/>
      <c r="C326" s="61"/>
      <c r="D326" s="47"/>
    </row>
    <row r="327" spans="1:4" s="24" customFormat="1" ht="12" customHeight="1" x14ac:dyDescent="0.2">
      <c r="A327" s="219"/>
      <c r="B327" s="44"/>
      <c r="C327" s="61"/>
      <c r="D327" s="47"/>
    </row>
    <row r="328" spans="1:4" s="24" customFormat="1" ht="12" customHeight="1" x14ac:dyDescent="0.2">
      <c r="A328" s="219"/>
      <c r="B328" s="44"/>
      <c r="C328" s="61"/>
      <c r="D328" s="47"/>
    </row>
    <row r="329" spans="1:4" s="24" customFormat="1" ht="12" customHeight="1" x14ac:dyDescent="0.2">
      <c r="A329" s="219"/>
      <c r="B329" s="44"/>
      <c r="C329" s="61"/>
      <c r="D329" s="47"/>
    </row>
    <row r="330" spans="1:4" s="24" customFormat="1" ht="12" customHeight="1" x14ac:dyDescent="0.2">
      <c r="A330" s="219"/>
      <c r="B330" s="44"/>
      <c r="C330" s="61"/>
      <c r="D330" s="47"/>
    </row>
    <row r="331" spans="1:4" s="24" customFormat="1" ht="12" customHeight="1" x14ac:dyDescent="0.2">
      <c r="A331" s="219"/>
      <c r="B331" s="44"/>
      <c r="C331" s="61"/>
      <c r="D331" s="47"/>
    </row>
    <row r="332" spans="1:4" s="24" customFormat="1" ht="12" customHeight="1" x14ac:dyDescent="0.2">
      <c r="A332" s="219"/>
      <c r="B332" s="44"/>
      <c r="C332" s="61"/>
      <c r="D332" s="47"/>
    </row>
    <row r="333" spans="1:4" s="24" customFormat="1" ht="12" customHeight="1" x14ac:dyDescent="0.2">
      <c r="A333" s="219"/>
      <c r="B333" s="44"/>
      <c r="C333" s="61"/>
      <c r="D333" s="47"/>
    </row>
    <row r="334" spans="1:4" s="24" customFormat="1" ht="12" customHeight="1" x14ac:dyDescent="0.2">
      <c r="A334" s="219"/>
      <c r="B334" s="44"/>
      <c r="C334" s="61"/>
      <c r="D334" s="47"/>
    </row>
    <row r="335" spans="1:4" s="24" customFormat="1" ht="12" customHeight="1" x14ac:dyDescent="0.2">
      <c r="A335" s="215"/>
      <c r="B335" s="44"/>
      <c r="C335" s="61"/>
      <c r="D335" s="47"/>
    </row>
    <row r="336" spans="1:4" s="24" customFormat="1" ht="12" customHeight="1" x14ac:dyDescent="0.2">
      <c r="A336" s="215"/>
      <c r="B336" s="44"/>
      <c r="C336" s="61"/>
      <c r="D336" s="47"/>
    </row>
    <row r="337" spans="1:4" s="24" customFormat="1" ht="12" customHeight="1" x14ac:dyDescent="0.2">
      <c r="A337" s="219"/>
      <c r="B337" s="44"/>
      <c r="C337" s="61"/>
      <c r="D337" s="47"/>
    </row>
    <row r="338" spans="1:4" s="24" customFormat="1" ht="12" customHeight="1" x14ac:dyDescent="0.2">
      <c r="A338" s="219"/>
      <c r="B338" s="44"/>
      <c r="C338" s="61"/>
      <c r="D338" s="47"/>
    </row>
    <row r="339" spans="1:4" s="24" customFormat="1" ht="12" customHeight="1" x14ac:dyDescent="0.2">
      <c r="A339" s="219"/>
      <c r="B339" s="44"/>
      <c r="C339" s="61"/>
      <c r="D339" s="47"/>
    </row>
    <row r="340" spans="1:4" s="24" customFormat="1" ht="12" customHeight="1" x14ac:dyDescent="0.2">
      <c r="A340" s="41"/>
      <c r="B340" s="44"/>
      <c r="C340" s="61"/>
      <c r="D340" s="47"/>
    </row>
    <row r="341" spans="1:4" s="24" customFormat="1" ht="12" customHeight="1" x14ac:dyDescent="0.2">
      <c r="A341" s="41"/>
      <c r="B341" s="44"/>
      <c r="C341" s="61"/>
      <c r="D341" s="47"/>
    </row>
    <row r="342" spans="1:4" s="24" customFormat="1" ht="12" customHeight="1" x14ac:dyDescent="0.2">
      <c r="A342" s="41"/>
      <c r="B342" s="44"/>
      <c r="C342" s="61"/>
      <c r="D342" s="47"/>
    </row>
    <row r="343" spans="1:4" s="24" customFormat="1" ht="12" customHeight="1" x14ac:dyDescent="0.2">
      <c r="A343" s="41"/>
      <c r="B343" s="44"/>
      <c r="C343" s="61"/>
      <c r="D343" s="47"/>
    </row>
    <row r="344" spans="1:4" s="24" customFormat="1" ht="12" customHeight="1" x14ac:dyDescent="0.2">
      <c r="A344" s="41"/>
      <c r="B344" s="44"/>
      <c r="C344" s="61"/>
      <c r="D344" s="47"/>
    </row>
    <row r="345" spans="1:4" s="24" customFormat="1" ht="12" customHeight="1" x14ac:dyDescent="0.2">
      <c r="A345" s="27"/>
      <c r="B345" s="44"/>
      <c r="C345" s="61"/>
      <c r="D345" s="47"/>
    </row>
    <row r="346" spans="1:4" s="24" customFormat="1" ht="12" customHeight="1" x14ac:dyDescent="0.2">
      <c r="A346" s="27"/>
      <c r="B346" s="44"/>
      <c r="C346" s="61"/>
      <c r="D346" s="47"/>
    </row>
    <row r="347" spans="1:4" s="24" customFormat="1" ht="12" customHeight="1" x14ac:dyDescent="0.2">
      <c r="A347" s="21"/>
      <c r="B347" s="44"/>
      <c r="C347" s="61"/>
      <c r="D347" s="47"/>
    </row>
    <row r="348" spans="1:4" s="24" customFormat="1" ht="12" customHeight="1" x14ac:dyDescent="0.2">
      <c r="A348" s="21"/>
      <c r="B348" s="44"/>
      <c r="C348" s="61"/>
      <c r="D348" s="47"/>
    </row>
    <row r="349" spans="1:4" s="24" customFormat="1" ht="12" customHeight="1" x14ac:dyDescent="0.2">
      <c r="A349" s="21"/>
      <c r="B349" s="44"/>
      <c r="C349" s="61"/>
      <c r="D349" s="47"/>
    </row>
    <row r="350" spans="1:4" s="24" customFormat="1" ht="12" customHeight="1" x14ac:dyDescent="0.2">
      <c r="A350" s="21"/>
      <c r="B350" s="44"/>
      <c r="C350" s="61"/>
      <c r="D350" s="47"/>
    </row>
    <row r="351" spans="1:4" s="24" customFormat="1" ht="12" customHeight="1" x14ac:dyDescent="0.2">
      <c r="A351" s="21"/>
      <c r="B351" s="44"/>
      <c r="C351" s="61"/>
      <c r="D351" s="47"/>
    </row>
    <row r="352" spans="1:4" s="24" customFormat="1" ht="12" customHeight="1" x14ac:dyDescent="0.2">
      <c r="A352" s="21"/>
      <c r="B352" s="44"/>
      <c r="C352" s="61"/>
      <c r="D352" s="47"/>
    </row>
    <row r="353" spans="1:4" s="24" customFormat="1" ht="12" customHeight="1" x14ac:dyDescent="0.2">
      <c r="A353" s="45"/>
      <c r="B353" s="44"/>
      <c r="C353" s="23"/>
      <c r="D353" s="47"/>
    </row>
    <row r="354" spans="1:4" s="24" customFormat="1" ht="12" customHeight="1" x14ac:dyDescent="0.2">
      <c r="A354" s="219"/>
      <c r="B354" s="44"/>
      <c r="C354" s="61"/>
      <c r="D354" s="47"/>
    </row>
    <row r="355" spans="1:4" s="24" customFormat="1" ht="12" customHeight="1" x14ac:dyDescent="0.2">
      <c r="A355" s="219"/>
      <c r="B355" s="44"/>
      <c r="C355" s="61"/>
      <c r="D355" s="47"/>
    </row>
    <row r="356" spans="1:4" s="24" customFormat="1" ht="12" customHeight="1" x14ac:dyDescent="0.2">
      <c r="A356" s="45"/>
      <c r="B356" s="44"/>
      <c r="C356" s="23"/>
      <c r="D356" s="47"/>
    </row>
    <row r="357" spans="1:4" s="24" customFormat="1" ht="12" customHeight="1" x14ac:dyDescent="0.2">
      <c r="A357" s="45"/>
      <c r="B357" s="44"/>
      <c r="C357" s="23"/>
      <c r="D357" s="47"/>
    </row>
    <row r="358" spans="1:4" s="24" customFormat="1" ht="12" customHeight="1" x14ac:dyDescent="0.2">
      <c r="A358" s="45"/>
      <c r="B358" s="44"/>
      <c r="C358" s="23"/>
      <c r="D358" s="47"/>
    </row>
    <row r="359" spans="1:4" s="24" customFormat="1" ht="12" customHeight="1" x14ac:dyDescent="0.2">
      <c r="A359" s="45"/>
      <c r="B359" s="44"/>
      <c r="C359" s="23"/>
      <c r="D359" s="47"/>
    </row>
    <row r="360" spans="1:4" s="24" customFormat="1" ht="12" customHeight="1" x14ac:dyDescent="0.2">
      <c r="A360" s="45"/>
      <c r="B360" s="44"/>
      <c r="C360" s="23"/>
      <c r="D360" s="47"/>
    </row>
    <row r="361" spans="1:4" s="24" customFormat="1" ht="12" customHeight="1" x14ac:dyDescent="0.2">
      <c r="A361" s="45"/>
      <c r="B361" s="44"/>
      <c r="C361" s="23"/>
      <c r="D361" s="47"/>
    </row>
    <row r="362" spans="1:4" s="24" customFormat="1" ht="12" customHeight="1" x14ac:dyDescent="0.2">
      <c r="A362" s="45"/>
      <c r="B362" s="44"/>
      <c r="C362" s="23"/>
      <c r="D362" s="47"/>
    </row>
    <row r="363" spans="1:4" s="24" customFormat="1" ht="12" customHeight="1" x14ac:dyDescent="0.2">
      <c r="A363" s="219"/>
      <c r="B363" s="44"/>
      <c r="C363" s="23"/>
      <c r="D363" s="47"/>
    </row>
    <row r="364" spans="1:4" s="24" customFormat="1" ht="12" customHeight="1" x14ac:dyDescent="0.2">
      <c r="A364" s="21"/>
      <c r="B364" s="22"/>
      <c r="C364" s="61"/>
      <c r="D364" s="47"/>
    </row>
    <row r="365" spans="1:4" s="24" customFormat="1" ht="12" customHeight="1" x14ac:dyDescent="0.2">
      <c r="A365" s="21"/>
      <c r="B365" s="22"/>
      <c r="C365" s="61"/>
      <c r="D365" s="47"/>
    </row>
    <row r="366" spans="1:4" s="24" customFormat="1" ht="12" customHeight="1" x14ac:dyDescent="0.2">
      <c r="A366" s="38"/>
      <c r="B366" s="39"/>
      <c r="C366" s="33"/>
      <c r="D366" s="47"/>
    </row>
    <row r="367" spans="1:4" s="24" customFormat="1" ht="12" customHeight="1" x14ac:dyDescent="0.2">
      <c r="A367" s="27"/>
      <c r="B367" s="39"/>
      <c r="C367" s="33"/>
      <c r="D367" s="47"/>
    </row>
    <row r="368" spans="1:4" s="24" customFormat="1" ht="12" customHeight="1" x14ac:dyDescent="0.2">
      <c r="A368" s="38"/>
      <c r="B368" s="39"/>
      <c r="C368" s="33"/>
      <c r="D368" s="47"/>
    </row>
    <row r="369" spans="1:4" s="24" customFormat="1" ht="12" customHeight="1" x14ac:dyDescent="0.2">
      <c r="A369" s="27"/>
      <c r="B369" s="39"/>
      <c r="C369" s="33"/>
      <c r="D369" s="47"/>
    </row>
    <row r="370" spans="1:4" s="24" customFormat="1" ht="12" customHeight="1" x14ac:dyDescent="0.2">
      <c r="A370" s="45"/>
      <c r="B370" s="44"/>
      <c r="C370" s="23"/>
    </row>
    <row r="371" spans="1:4" s="24" customFormat="1" ht="12" customHeight="1" x14ac:dyDescent="0.2">
      <c r="A371" s="45"/>
      <c r="B371" s="44"/>
      <c r="C371" s="23"/>
    </row>
    <row r="372" spans="1:4" s="24" customFormat="1" ht="12" customHeight="1" x14ac:dyDescent="0.2">
      <c r="A372" s="45"/>
      <c r="B372" s="44"/>
      <c r="C372" s="23"/>
    </row>
    <row r="373" spans="1:4" s="24" customFormat="1" ht="12" customHeight="1" x14ac:dyDescent="0.2">
      <c r="A373" s="45"/>
      <c r="B373" s="44"/>
      <c r="C373" s="23"/>
    </row>
    <row r="374" spans="1:4" s="24" customFormat="1" ht="12" customHeight="1" x14ac:dyDescent="0.2">
      <c r="A374" s="45"/>
      <c r="B374" s="44"/>
      <c r="C374" s="23"/>
    </row>
    <row r="375" spans="1:4" s="24" customFormat="1" ht="12" customHeight="1" x14ac:dyDescent="0.2">
      <c r="A375" s="209"/>
      <c r="B375" s="32"/>
      <c r="C375" s="23"/>
    </row>
    <row r="376" spans="1:4" s="24" customFormat="1" ht="12" customHeight="1" x14ac:dyDescent="0.2">
      <c r="A376" s="221"/>
      <c r="B376" s="32"/>
      <c r="C376" s="23"/>
    </row>
    <row r="377" spans="1:4" s="24" customFormat="1" ht="12" customHeight="1" x14ac:dyDescent="0.2">
      <c r="A377" s="209"/>
      <c r="B377" s="32"/>
      <c r="C377" s="23"/>
    </row>
    <row r="378" spans="1:4" s="24" customFormat="1" ht="12" customHeight="1" x14ac:dyDescent="0.2">
      <c r="A378" s="221"/>
      <c r="B378" s="32"/>
      <c r="C378" s="23"/>
    </row>
    <row r="379" spans="1:4" s="24" customFormat="1" ht="12" customHeight="1" x14ac:dyDescent="0.2">
      <c r="A379" s="221"/>
      <c r="B379" s="65"/>
      <c r="C379" s="33"/>
      <c r="D379" s="223"/>
    </row>
    <row r="380" spans="1:4" s="24" customFormat="1" ht="12" customHeight="1" x14ac:dyDescent="0.2">
      <c r="A380" s="35"/>
      <c r="B380" s="32"/>
      <c r="C380" s="33"/>
      <c r="D380" s="223"/>
    </row>
    <row r="381" spans="1:4" s="24" customFormat="1" ht="12" customHeight="1" x14ac:dyDescent="0.2">
      <c r="A381" s="42"/>
      <c r="B381" s="65"/>
      <c r="C381" s="23"/>
    </row>
    <row r="382" spans="1:4" s="24" customFormat="1" ht="12" customHeight="1" x14ac:dyDescent="0.2">
      <c r="A382" s="42"/>
      <c r="B382" s="65"/>
      <c r="C382" s="23"/>
    </row>
    <row r="386" spans="1:5" s="22" customFormat="1" ht="12" customHeight="1" x14ac:dyDescent="0.2">
      <c r="A386" s="224"/>
      <c r="C386" s="23"/>
      <c r="D386" s="24"/>
      <c r="E386" s="24"/>
    </row>
  </sheetData>
  <pageMargins left="0.7" right="0.7" top="0.75" bottom="0.75" header="0.3" footer="0.3"/>
  <pageSetup paperSize="9"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AE6F7-0DD2-4134-8967-87C7FD843A82}">
  <sheetPr>
    <tabColor theme="9" tint="0.79998168889431442"/>
  </sheetPr>
  <dimension ref="A1:I32"/>
  <sheetViews>
    <sheetView zoomScale="90" zoomScaleNormal="90" workbookViewId="0">
      <selection activeCell="B1" sqref="B1:C1"/>
    </sheetView>
  </sheetViews>
  <sheetFormatPr defaultRowHeight="15" x14ac:dyDescent="0.25"/>
  <cols>
    <col min="1" max="1" width="4.42578125" style="1" customWidth="1"/>
    <col min="2" max="2" width="60" style="77" customWidth="1"/>
    <col min="3" max="3" width="9.140625" style="94" customWidth="1"/>
    <col min="4" max="4" width="9.42578125" style="94" customWidth="1"/>
    <col min="5" max="5" width="9.140625" style="96" customWidth="1"/>
    <col min="6" max="6" width="15.42578125" style="96" customWidth="1"/>
    <col min="7" max="7" width="13" style="96" customWidth="1"/>
    <col min="8" max="8" width="15.42578125" style="96" customWidth="1"/>
    <col min="9" max="9" width="16.7109375" style="96" bestFit="1" customWidth="1"/>
  </cols>
  <sheetData>
    <row r="1" spans="1:9" ht="15.75" thickBot="1" x14ac:dyDescent="0.3">
      <c r="B1" s="684" t="s">
        <v>1039</v>
      </c>
      <c r="C1" s="684"/>
      <c r="D1" s="677" t="s">
        <v>1012</v>
      </c>
      <c r="E1" s="95"/>
      <c r="F1" s="95"/>
      <c r="G1" s="95"/>
      <c r="H1" s="95"/>
      <c r="I1" s="95"/>
    </row>
    <row r="2" spans="1:9" x14ac:dyDescent="0.25">
      <c r="A2" s="84"/>
      <c r="B2" s="530" t="s">
        <v>576</v>
      </c>
      <c r="C2" s="89"/>
      <c r="D2" s="89"/>
      <c r="E2" s="494" t="s">
        <v>577</v>
      </c>
      <c r="F2" s="494" t="s">
        <v>577</v>
      </c>
      <c r="G2" s="494" t="s">
        <v>578</v>
      </c>
      <c r="H2" s="494" t="s">
        <v>578</v>
      </c>
      <c r="I2" s="494" t="s">
        <v>579</v>
      </c>
    </row>
    <row r="3" spans="1:9" x14ac:dyDescent="0.25">
      <c r="A3" s="85" t="s">
        <v>580</v>
      </c>
      <c r="B3" s="78" t="s">
        <v>581</v>
      </c>
      <c r="C3" s="90" t="s">
        <v>582</v>
      </c>
      <c r="D3" s="90" t="s">
        <v>583</v>
      </c>
      <c r="E3" s="102" t="s">
        <v>584</v>
      </c>
      <c r="F3" s="102" t="s">
        <v>585</v>
      </c>
      <c r="G3" s="102" t="s">
        <v>584</v>
      </c>
      <c r="H3" s="102" t="s">
        <v>585</v>
      </c>
      <c r="I3" s="102" t="s">
        <v>585</v>
      </c>
    </row>
    <row r="4" spans="1:9" x14ac:dyDescent="0.25">
      <c r="A4" s="85"/>
      <c r="B4" s="78"/>
      <c r="C4" s="91"/>
      <c r="D4" s="91"/>
      <c r="E4" s="103"/>
      <c r="F4" s="103"/>
      <c r="G4" s="103"/>
      <c r="H4" s="103"/>
      <c r="I4" s="103"/>
    </row>
    <row r="5" spans="1:9" ht="15.75" x14ac:dyDescent="0.25">
      <c r="A5" s="85"/>
      <c r="B5" s="575" t="s">
        <v>1040</v>
      </c>
      <c r="C5" s="91"/>
      <c r="D5" s="91"/>
      <c r="E5" s="103"/>
      <c r="F5" s="103"/>
      <c r="G5" s="103"/>
      <c r="H5" s="103"/>
      <c r="I5" s="103"/>
    </row>
    <row r="6" spans="1:9" ht="24.75" x14ac:dyDescent="0.25">
      <c r="A6" s="86" t="s">
        <v>589</v>
      </c>
      <c r="B6" s="79" t="s">
        <v>590</v>
      </c>
      <c r="C6" s="92">
        <v>1</v>
      </c>
      <c r="D6" s="92" t="s">
        <v>93</v>
      </c>
      <c r="E6" s="503">
        <v>0</v>
      </c>
      <c r="F6" s="104">
        <f t="shared" ref="F6" si="0">E6*C6</f>
        <v>0</v>
      </c>
      <c r="G6" s="503">
        <v>0</v>
      </c>
      <c r="H6" s="104">
        <f t="shared" ref="H6:H9" si="1">C6*G6</f>
        <v>0</v>
      </c>
      <c r="I6" s="104">
        <f t="shared" ref="I6:I9" si="2">H6+F6</f>
        <v>0</v>
      </c>
    </row>
    <row r="7" spans="1:9" x14ac:dyDescent="0.25">
      <c r="A7" s="86" t="s">
        <v>599</v>
      </c>
      <c r="B7" s="79" t="s">
        <v>600</v>
      </c>
      <c r="C7" s="92">
        <v>3</v>
      </c>
      <c r="D7" s="92" t="s">
        <v>93</v>
      </c>
      <c r="E7" s="503">
        <v>0</v>
      </c>
      <c r="F7" s="104">
        <f>E7*C7</f>
        <v>0</v>
      </c>
      <c r="G7" s="503">
        <v>0</v>
      </c>
      <c r="H7" s="104">
        <f t="shared" si="1"/>
        <v>0</v>
      </c>
      <c r="I7" s="104">
        <f t="shared" si="2"/>
        <v>0</v>
      </c>
    </row>
    <row r="8" spans="1:9" ht="24.75" x14ac:dyDescent="0.25">
      <c r="A8" s="86"/>
      <c r="B8" s="80" t="s">
        <v>601</v>
      </c>
      <c r="C8" s="92"/>
      <c r="D8" s="92"/>
      <c r="E8" s="104"/>
      <c r="F8" s="104"/>
      <c r="G8" s="104"/>
      <c r="H8" s="104"/>
      <c r="I8" s="104"/>
    </row>
    <row r="9" spans="1:9" ht="24.75" x14ac:dyDescent="0.25">
      <c r="A9" s="87" t="s">
        <v>602</v>
      </c>
      <c r="B9" s="81" t="s">
        <v>603</v>
      </c>
      <c r="C9" s="93">
        <v>1</v>
      </c>
      <c r="D9" s="93" t="s">
        <v>93</v>
      </c>
      <c r="E9" s="503">
        <v>0</v>
      </c>
      <c r="F9" s="104">
        <f>E9*C9</f>
        <v>0</v>
      </c>
      <c r="G9" s="503">
        <v>0</v>
      </c>
      <c r="H9" s="104">
        <f t="shared" si="1"/>
        <v>0</v>
      </c>
      <c r="I9" s="104">
        <f t="shared" si="2"/>
        <v>0</v>
      </c>
    </row>
    <row r="10" spans="1:9" ht="24.75" x14ac:dyDescent="0.25">
      <c r="A10" s="85"/>
      <c r="B10" s="82" t="s">
        <v>593</v>
      </c>
      <c r="C10" s="91"/>
      <c r="D10" s="91"/>
      <c r="E10" s="103"/>
      <c r="F10" s="103"/>
      <c r="G10" s="103"/>
      <c r="H10" s="103"/>
      <c r="I10" s="103"/>
    </row>
    <row r="11" spans="1:9" ht="24.75" x14ac:dyDescent="0.25">
      <c r="A11" s="87" t="s">
        <v>604</v>
      </c>
      <c r="B11" s="81" t="s">
        <v>595</v>
      </c>
      <c r="C11" s="93">
        <v>1</v>
      </c>
      <c r="D11" s="93" t="s">
        <v>93</v>
      </c>
      <c r="E11" s="503">
        <v>0</v>
      </c>
      <c r="F11" s="104">
        <f>E11*C11</f>
        <v>0</v>
      </c>
      <c r="G11" s="503">
        <v>0</v>
      </c>
      <c r="H11" s="104">
        <f t="shared" ref="H11" si="3">C11*G11</f>
        <v>0</v>
      </c>
      <c r="I11" s="104">
        <f t="shared" ref="I11" si="4">H11+F11</f>
        <v>0</v>
      </c>
    </row>
    <row r="12" spans="1:9" ht="36.75" x14ac:dyDescent="0.25">
      <c r="A12" s="86"/>
      <c r="B12" s="80" t="s">
        <v>588</v>
      </c>
      <c r="C12" s="92"/>
      <c r="D12" s="92"/>
      <c r="E12" s="104"/>
      <c r="F12" s="104"/>
      <c r="G12" s="104"/>
      <c r="H12" s="104"/>
      <c r="I12" s="104"/>
    </row>
    <row r="13" spans="1:9" x14ac:dyDescent="0.25">
      <c r="A13" s="85"/>
      <c r="B13" s="79" t="s">
        <v>605</v>
      </c>
      <c r="C13" s="91"/>
      <c r="D13" s="91"/>
      <c r="E13" s="103"/>
      <c r="F13" s="103"/>
      <c r="G13" s="103"/>
      <c r="H13" s="103"/>
      <c r="I13" s="103"/>
    </row>
    <row r="14" spans="1:9" x14ac:dyDescent="0.25">
      <c r="A14" s="86"/>
      <c r="B14" s="80" t="s">
        <v>607</v>
      </c>
      <c r="C14" s="92">
        <v>6</v>
      </c>
      <c r="D14" s="92" t="s">
        <v>119</v>
      </c>
      <c r="E14" s="503">
        <v>0</v>
      </c>
      <c r="F14" s="104">
        <f t="shared" ref="F14:F26" si="5">E14*C14</f>
        <v>0</v>
      </c>
      <c r="G14" s="503">
        <v>0</v>
      </c>
      <c r="H14" s="104">
        <f t="shared" ref="H14:H29" si="6">C14*G14</f>
        <v>0</v>
      </c>
      <c r="I14" s="104">
        <f t="shared" ref="I14:I29" si="7">H14+F14</f>
        <v>0</v>
      </c>
    </row>
    <row r="15" spans="1:9" x14ac:dyDescent="0.25">
      <c r="A15" s="86"/>
      <c r="B15" s="80" t="s">
        <v>610</v>
      </c>
      <c r="C15" s="92">
        <v>4</v>
      </c>
      <c r="D15" s="92" t="s">
        <v>93</v>
      </c>
      <c r="E15" s="503">
        <v>0</v>
      </c>
      <c r="F15" s="104">
        <f t="shared" si="5"/>
        <v>0</v>
      </c>
      <c r="G15" s="503">
        <v>0</v>
      </c>
      <c r="H15" s="104">
        <f t="shared" si="6"/>
        <v>0</v>
      </c>
      <c r="I15" s="104">
        <f t="shared" si="7"/>
        <v>0</v>
      </c>
    </row>
    <row r="16" spans="1:9" x14ac:dyDescent="0.25">
      <c r="A16" s="86"/>
      <c r="B16" s="80" t="s">
        <v>616</v>
      </c>
      <c r="C16" s="92">
        <v>1</v>
      </c>
      <c r="D16" s="92" t="s">
        <v>119</v>
      </c>
      <c r="E16" s="503">
        <v>0</v>
      </c>
      <c r="F16" s="104">
        <f t="shared" si="5"/>
        <v>0</v>
      </c>
      <c r="G16" s="503">
        <v>0</v>
      </c>
      <c r="H16" s="104">
        <f t="shared" si="6"/>
        <v>0</v>
      </c>
      <c r="I16" s="104">
        <f t="shared" si="7"/>
        <v>0</v>
      </c>
    </row>
    <row r="17" spans="1:9" x14ac:dyDescent="0.25">
      <c r="A17" s="86"/>
      <c r="B17" s="80" t="s">
        <v>617</v>
      </c>
      <c r="C17" s="92">
        <v>9</v>
      </c>
      <c r="D17" s="92" t="s">
        <v>119</v>
      </c>
      <c r="E17" s="503">
        <v>0</v>
      </c>
      <c r="F17" s="104">
        <f t="shared" si="5"/>
        <v>0</v>
      </c>
      <c r="G17" s="503">
        <v>0</v>
      </c>
      <c r="H17" s="104">
        <f t="shared" si="6"/>
        <v>0</v>
      </c>
      <c r="I17" s="104">
        <f t="shared" si="7"/>
        <v>0</v>
      </c>
    </row>
    <row r="18" spans="1:9" x14ac:dyDescent="0.25">
      <c r="A18" s="86"/>
      <c r="B18" s="80" t="s">
        <v>618</v>
      </c>
      <c r="C18" s="92">
        <v>1</v>
      </c>
      <c r="D18" s="92" t="s">
        <v>93</v>
      </c>
      <c r="E18" s="503">
        <v>0</v>
      </c>
      <c r="F18" s="104">
        <f t="shared" si="5"/>
        <v>0</v>
      </c>
      <c r="G18" s="503">
        <v>0</v>
      </c>
      <c r="H18" s="104">
        <f t="shared" si="6"/>
        <v>0</v>
      </c>
      <c r="I18" s="104">
        <f t="shared" si="7"/>
        <v>0</v>
      </c>
    </row>
    <row r="19" spans="1:9" x14ac:dyDescent="0.25">
      <c r="A19" s="86"/>
      <c r="B19" s="80" t="s">
        <v>620</v>
      </c>
      <c r="C19" s="92">
        <v>6</v>
      </c>
      <c r="D19" s="92" t="s">
        <v>119</v>
      </c>
      <c r="E19" s="503">
        <v>0</v>
      </c>
      <c r="F19" s="104">
        <f t="shared" si="5"/>
        <v>0</v>
      </c>
      <c r="G19" s="503">
        <v>0</v>
      </c>
      <c r="H19" s="104">
        <f t="shared" si="6"/>
        <v>0</v>
      </c>
      <c r="I19" s="104">
        <f t="shared" si="7"/>
        <v>0</v>
      </c>
    </row>
    <row r="20" spans="1:9" x14ac:dyDescent="0.25">
      <c r="A20" s="86"/>
      <c r="B20" s="80" t="s">
        <v>623</v>
      </c>
      <c r="C20" s="92">
        <v>1</v>
      </c>
      <c r="D20" s="92" t="s">
        <v>93</v>
      </c>
      <c r="E20" s="503">
        <v>0</v>
      </c>
      <c r="F20" s="104">
        <f t="shared" si="5"/>
        <v>0</v>
      </c>
      <c r="G20" s="503">
        <v>0</v>
      </c>
      <c r="H20" s="104">
        <f t="shared" si="6"/>
        <v>0</v>
      </c>
      <c r="I20" s="104">
        <f t="shared" si="7"/>
        <v>0</v>
      </c>
    </row>
    <row r="21" spans="1:9" x14ac:dyDescent="0.25">
      <c r="A21" s="86"/>
      <c r="B21" s="80" t="s">
        <v>624</v>
      </c>
      <c r="C21" s="92">
        <v>3</v>
      </c>
      <c r="D21" s="92" t="s">
        <v>93</v>
      </c>
      <c r="E21" s="503">
        <v>0</v>
      </c>
      <c r="F21" s="104">
        <f t="shared" si="5"/>
        <v>0</v>
      </c>
      <c r="G21" s="503">
        <v>0</v>
      </c>
      <c r="H21" s="104">
        <f t="shared" si="6"/>
        <v>0</v>
      </c>
      <c r="I21" s="104">
        <f t="shared" si="7"/>
        <v>0</v>
      </c>
    </row>
    <row r="22" spans="1:9" x14ac:dyDescent="0.25">
      <c r="A22" s="86"/>
      <c r="B22" s="80" t="s">
        <v>625</v>
      </c>
      <c r="C22" s="92">
        <v>6</v>
      </c>
      <c r="D22" s="92" t="s">
        <v>72</v>
      </c>
      <c r="E22" s="503">
        <v>0</v>
      </c>
      <c r="F22" s="104">
        <f t="shared" si="5"/>
        <v>0</v>
      </c>
      <c r="G22" s="503">
        <v>0</v>
      </c>
      <c r="H22" s="104">
        <f t="shared" si="6"/>
        <v>0</v>
      </c>
      <c r="I22" s="104">
        <f t="shared" si="7"/>
        <v>0</v>
      </c>
    </row>
    <row r="23" spans="1:9" x14ac:dyDescent="0.25">
      <c r="A23" s="86"/>
      <c r="B23" s="80" t="s">
        <v>628</v>
      </c>
      <c r="C23" s="92">
        <v>1</v>
      </c>
      <c r="D23" s="92" t="s">
        <v>87</v>
      </c>
      <c r="E23" s="503">
        <v>0</v>
      </c>
      <c r="F23" s="104">
        <f t="shared" si="5"/>
        <v>0</v>
      </c>
      <c r="G23" s="503">
        <v>0</v>
      </c>
      <c r="H23" s="104">
        <f t="shared" si="6"/>
        <v>0</v>
      </c>
      <c r="I23" s="104">
        <f t="shared" si="7"/>
        <v>0</v>
      </c>
    </row>
    <row r="24" spans="1:9" x14ac:dyDescent="0.25">
      <c r="A24" s="88"/>
      <c r="B24" s="80" t="s">
        <v>629</v>
      </c>
      <c r="C24" s="92">
        <v>1</v>
      </c>
      <c r="D24" s="92" t="s">
        <v>87</v>
      </c>
      <c r="E24" s="503">
        <v>0</v>
      </c>
      <c r="F24" s="104">
        <f t="shared" si="5"/>
        <v>0</v>
      </c>
      <c r="G24" s="503">
        <v>0</v>
      </c>
      <c r="H24" s="104">
        <f t="shared" si="6"/>
        <v>0</v>
      </c>
      <c r="I24" s="104">
        <f t="shared" si="7"/>
        <v>0</v>
      </c>
    </row>
    <row r="25" spans="1:9" x14ac:dyDescent="0.25">
      <c r="A25" s="88"/>
      <c r="B25" s="80" t="s">
        <v>630</v>
      </c>
      <c r="C25" s="92">
        <v>1</v>
      </c>
      <c r="D25" s="92" t="s">
        <v>87</v>
      </c>
      <c r="E25" s="503">
        <v>0</v>
      </c>
      <c r="F25" s="104">
        <f t="shared" si="5"/>
        <v>0</v>
      </c>
      <c r="G25" s="503">
        <v>0</v>
      </c>
      <c r="H25" s="104">
        <f t="shared" si="6"/>
        <v>0</v>
      </c>
      <c r="I25" s="104">
        <f t="shared" si="7"/>
        <v>0</v>
      </c>
    </row>
    <row r="26" spans="1:9" x14ac:dyDescent="0.25">
      <c r="A26" s="88"/>
      <c r="B26" s="80" t="s">
        <v>631</v>
      </c>
      <c r="C26" s="92">
        <v>1</v>
      </c>
      <c r="D26" s="92" t="s">
        <v>87</v>
      </c>
      <c r="E26" s="503">
        <v>0</v>
      </c>
      <c r="F26" s="104">
        <f t="shared" si="5"/>
        <v>0</v>
      </c>
      <c r="G26" s="503">
        <v>0</v>
      </c>
      <c r="H26" s="104">
        <f t="shared" si="6"/>
        <v>0</v>
      </c>
      <c r="I26" s="104">
        <f t="shared" si="7"/>
        <v>0</v>
      </c>
    </row>
    <row r="27" spans="1:9" x14ac:dyDescent="0.25">
      <c r="A27" s="88"/>
      <c r="B27" s="79" t="s">
        <v>632</v>
      </c>
      <c r="C27" s="92"/>
      <c r="D27" s="92"/>
      <c r="E27" s="104"/>
      <c r="F27" s="104"/>
      <c r="G27" s="104"/>
      <c r="H27" s="104"/>
      <c r="I27" s="104"/>
    </row>
    <row r="28" spans="1:9" x14ac:dyDescent="0.25">
      <c r="A28" s="88"/>
      <c r="B28" s="80" t="s">
        <v>489</v>
      </c>
      <c r="C28" s="92">
        <v>1</v>
      </c>
      <c r="D28" s="92" t="s">
        <v>87</v>
      </c>
      <c r="E28" s="503">
        <v>0</v>
      </c>
      <c r="F28" s="104">
        <f t="shared" ref="F28:F29" si="8">E28*C28</f>
        <v>0</v>
      </c>
      <c r="G28" s="503">
        <v>0</v>
      </c>
      <c r="H28" s="104">
        <f t="shared" si="6"/>
        <v>0</v>
      </c>
      <c r="I28" s="104">
        <f t="shared" si="7"/>
        <v>0</v>
      </c>
    </row>
    <row r="29" spans="1:9" ht="15.75" thickBot="1" x14ac:dyDescent="0.3">
      <c r="A29" s="97"/>
      <c r="B29" s="98" t="s">
        <v>633</v>
      </c>
      <c r="C29" s="99">
        <v>1</v>
      </c>
      <c r="D29" s="99" t="s">
        <v>87</v>
      </c>
      <c r="E29" s="504">
        <v>0</v>
      </c>
      <c r="F29" s="106">
        <f t="shared" si="8"/>
        <v>0</v>
      </c>
      <c r="G29" s="504">
        <v>0</v>
      </c>
      <c r="H29" s="106">
        <f t="shared" si="6"/>
        <v>0</v>
      </c>
      <c r="I29" s="106">
        <f t="shared" si="7"/>
        <v>0</v>
      </c>
    </row>
    <row r="30" spans="1:9" ht="15.75" thickBot="1" x14ac:dyDescent="0.3">
      <c r="A30" s="100"/>
      <c r="B30" s="3" t="s">
        <v>634</v>
      </c>
      <c r="C30" s="101"/>
      <c r="D30" s="101"/>
      <c r="E30" s="107"/>
      <c r="F30" s="200">
        <f>SUM(F4:F29)</f>
        <v>0</v>
      </c>
      <c r="G30" s="107"/>
      <c r="H30" s="200">
        <f>SUM(H4:H29)</f>
        <v>0</v>
      </c>
      <c r="I30" s="662">
        <f>SUM(I4:I29)</f>
        <v>0</v>
      </c>
    </row>
    <row r="31" spans="1:9" x14ac:dyDescent="0.25">
      <c r="B31" s="83"/>
    </row>
    <row r="32" spans="1:9" ht="35.25" customHeight="1" x14ac:dyDescent="0.25">
      <c r="B32" s="685" t="s">
        <v>635</v>
      </c>
      <c r="C32" s="686"/>
      <c r="D32" s="686"/>
      <c r="E32" s="95"/>
      <c r="F32" s="95"/>
      <c r="G32" s="95"/>
      <c r="H32" s="95"/>
      <c r="I32" s="95"/>
    </row>
  </sheetData>
  <mergeCells count="2">
    <mergeCell ref="B1:C1"/>
    <mergeCell ref="B32:D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36E2-546C-4C01-8A37-477F1D479BFE}">
  <sheetPr>
    <tabColor theme="9" tint="0.79998168889431442"/>
  </sheetPr>
  <dimension ref="A1:I49"/>
  <sheetViews>
    <sheetView zoomScale="90" zoomScaleNormal="90" workbookViewId="0">
      <selection activeCell="B1" sqref="B1:C1"/>
    </sheetView>
  </sheetViews>
  <sheetFormatPr defaultRowHeight="15" x14ac:dyDescent="0.25"/>
  <cols>
    <col min="1" max="1" width="4.42578125" style="1" customWidth="1"/>
    <col min="2" max="2" width="60" style="77" customWidth="1"/>
    <col min="3" max="3" width="9.140625" style="94" customWidth="1"/>
    <col min="4" max="4" width="9.42578125" style="94" customWidth="1"/>
    <col min="5" max="5" width="9.140625" style="96" customWidth="1"/>
    <col min="6" max="6" width="15.42578125" style="96" customWidth="1"/>
    <col min="7" max="7" width="13" style="96" customWidth="1"/>
    <col min="8" max="8" width="15.42578125" style="96" customWidth="1"/>
    <col min="9" max="9" width="16.7109375" style="96" bestFit="1" customWidth="1"/>
  </cols>
  <sheetData>
    <row r="1" spans="1:9" ht="15.75" thickBot="1" x14ac:dyDescent="0.3">
      <c r="B1" s="684" t="s">
        <v>1076</v>
      </c>
      <c r="C1" s="684"/>
      <c r="D1" s="677" t="s">
        <v>1053</v>
      </c>
      <c r="E1" s="95"/>
      <c r="F1" s="95"/>
      <c r="G1" s="95"/>
      <c r="H1" s="95"/>
      <c r="I1" s="95"/>
    </row>
    <row r="2" spans="1:9" x14ac:dyDescent="0.25">
      <c r="A2" s="84"/>
      <c r="B2" s="530" t="s">
        <v>576</v>
      </c>
      <c r="C2" s="89"/>
      <c r="D2" s="89"/>
      <c r="E2" s="494" t="s">
        <v>577</v>
      </c>
      <c r="F2" s="494" t="s">
        <v>577</v>
      </c>
      <c r="G2" s="494" t="s">
        <v>578</v>
      </c>
      <c r="H2" s="494" t="s">
        <v>578</v>
      </c>
      <c r="I2" s="494" t="s">
        <v>579</v>
      </c>
    </row>
    <row r="3" spans="1:9" x14ac:dyDescent="0.25">
      <c r="A3" s="85" t="s">
        <v>580</v>
      </c>
      <c r="B3" s="78" t="s">
        <v>581</v>
      </c>
      <c r="C3" s="90" t="s">
        <v>582</v>
      </c>
      <c r="D3" s="90" t="s">
        <v>583</v>
      </c>
      <c r="E3" s="102" t="s">
        <v>584</v>
      </c>
      <c r="F3" s="102" t="s">
        <v>585</v>
      </c>
      <c r="G3" s="102" t="s">
        <v>584</v>
      </c>
      <c r="H3" s="102" t="s">
        <v>585</v>
      </c>
      <c r="I3" s="102" t="s">
        <v>585</v>
      </c>
    </row>
    <row r="4" spans="1:9" ht="15.75" x14ac:dyDescent="0.25">
      <c r="A4" s="85"/>
      <c r="B4" s="575" t="s">
        <v>1041</v>
      </c>
      <c r="C4" s="91"/>
      <c r="D4" s="91"/>
      <c r="E4" s="103"/>
      <c r="F4" s="103"/>
      <c r="G4" s="103"/>
      <c r="H4" s="103"/>
      <c r="I4" s="103"/>
    </row>
    <row r="5" spans="1:9" ht="24.75" x14ac:dyDescent="0.25">
      <c r="A5" s="86" t="s">
        <v>586</v>
      </c>
      <c r="B5" s="79" t="s">
        <v>587</v>
      </c>
      <c r="C5" s="92">
        <v>1</v>
      </c>
      <c r="D5" s="92" t="s">
        <v>93</v>
      </c>
      <c r="E5" s="503">
        <v>0</v>
      </c>
      <c r="F5" s="104">
        <f>E5*C5</f>
        <v>0</v>
      </c>
      <c r="G5" s="503">
        <v>0</v>
      </c>
      <c r="H5" s="104">
        <f>C5*G5</f>
        <v>0</v>
      </c>
      <c r="I5" s="104">
        <f>H5+F5</f>
        <v>0</v>
      </c>
    </row>
    <row r="6" spans="1:9" ht="36.75" x14ac:dyDescent="0.25">
      <c r="A6" s="86"/>
      <c r="B6" s="80" t="s">
        <v>588</v>
      </c>
      <c r="C6" s="92"/>
      <c r="D6" s="92"/>
      <c r="E6" s="104"/>
      <c r="F6" s="104"/>
      <c r="G6" s="104"/>
      <c r="H6" s="104"/>
      <c r="I6" s="104"/>
    </row>
    <row r="7" spans="1:9" ht="24.75" x14ac:dyDescent="0.25">
      <c r="A7" s="86" t="s">
        <v>589</v>
      </c>
      <c r="B7" s="79" t="s">
        <v>590</v>
      </c>
      <c r="C7" s="92">
        <v>1</v>
      </c>
      <c r="D7" s="92" t="s">
        <v>93</v>
      </c>
      <c r="E7" s="503">
        <v>0</v>
      </c>
      <c r="F7" s="104">
        <f t="shared" ref="F7:F8" si="0">E7*C7</f>
        <v>0</v>
      </c>
      <c r="G7" s="503">
        <v>0</v>
      </c>
      <c r="H7" s="104">
        <f t="shared" ref="H7:H46" si="1">C7*G7</f>
        <v>0</v>
      </c>
      <c r="I7" s="104">
        <f t="shared" ref="I7:I46" si="2">H7+F7</f>
        <v>0</v>
      </c>
    </row>
    <row r="8" spans="1:9" ht="24.75" x14ac:dyDescent="0.25">
      <c r="A8" s="86" t="s">
        <v>591</v>
      </c>
      <c r="B8" s="79" t="s">
        <v>592</v>
      </c>
      <c r="C8" s="92">
        <v>1</v>
      </c>
      <c r="D8" s="92" t="s">
        <v>93</v>
      </c>
      <c r="E8" s="503">
        <v>0</v>
      </c>
      <c r="F8" s="104">
        <f t="shared" si="0"/>
        <v>0</v>
      </c>
      <c r="G8" s="503">
        <v>0</v>
      </c>
      <c r="H8" s="104">
        <f t="shared" si="1"/>
        <v>0</v>
      </c>
      <c r="I8" s="104">
        <f t="shared" si="2"/>
        <v>0</v>
      </c>
    </row>
    <row r="9" spans="1:9" ht="24.75" x14ac:dyDescent="0.25">
      <c r="A9" s="86"/>
      <c r="B9" s="80" t="s">
        <v>593</v>
      </c>
      <c r="C9" s="92"/>
      <c r="D9" s="92"/>
      <c r="E9" s="104"/>
      <c r="F9" s="104"/>
      <c r="G9" s="104"/>
      <c r="H9" s="104"/>
      <c r="I9" s="104"/>
    </row>
    <row r="10" spans="1:9" ht="24.75" x14ac:dyDescent="0.25">
      <c r="A10" s="87" t="s">
        <v>594</v>
      </c>
      <c r="B10" s="81" t="s">
        <v>595</v>
      </c>
      <c r="C10" s="93">
        <v>1</v>
      </c>
      <c r="D10" s="93" t="s">
        <v>93</v>
      </c>
      <c r="E10" s="503">
        <v>0</v>
      </c>
      <c r="F10" s="104">
        <f>E10*C10</f>
        <v>0</v>
      </c>
      <c r="G10" s="503">
        <v>0</v>
      </c>
      <c r="H10" s="104">
        <f t="shared" si="1"/>
        <v>0</v>
      </c>
      <c r="I10" s="104">
        <f t="shared" si="2"/>
        <v>0</v>
      </c>
    </row>
    <row r="11" spans="1:9" ht="36.75" x14ac:dyDescent="0.25">
      <c r="A11" s="86"/>
      <c r="B11" s="80" t="s">
        <v>588</v>
      </c>
      <c r="C11" s="92"/>
      <c r="D11" s="92"/>
      <c r="E11" s="104"/>
      <c r="F11" s="104"/>
      <c r="G11" s="104"/>
      <c r="H11" s="104"/>
      <c r="I11" s="104"/>
    </row>
    <row r="12" spans="1:9" s="12" customFormat="1" x14ac:dyDescent="0.25">
      <c r="A12" s="87" t="s">
        <v>596</v>
      </c>
      <c r="B12" s="81" t="s">
        <v>1042</v>
      </c>
      <c r="C12" s="93">
        <v>1</v>
      </c>
      <c r="D12" s="93" t="s">
        <v>93</v>
      </c>
      <c r="E12" s="576">
        <v>0</v>
      </c>
      <c r="F12" s="105">
        <f>E12*C12</f>
        <v>0</v>
      </c>
      <c r="G12" s="576">
        <v>0</v>
      </c>
      <c r="H12" s="105">
        <f t="shared" si="1"/>
        <v>0</v>
      </c>
      <c r="I12" s="105">
        <f t="shared" si="2"/>
        <v>0</v>
      </c>
    </row>
    <row r="13" spans="1:9" s="12" customFormat="1" ht="24.75" x14ac:dyDescent="0.25">
      <c r="A13" s="87"/>
      <c r="B13" s="82" t="s">
        <v>597</v>
      </c>
      <c r="C13" s="93"/>
      <c r="D13" s="93"/>
      <c r="E13" s="105"/>
      <c r="F13" s="105"/>
      <c r="G13" s="105"/>
      <c r="H13" s="105"/>
      <c r="I13" s="105"/>
    </row>
    <row r="14" spans="1:9" s="12" customFormat="1" ht="24.75" x14ac:dyDescent="0.25">
      <c r="A14" s="87" t="s">
        <v>598</v>
      </c>
      <c r="B14" s="81" t="s">
        <v>1043</v>
      </c>
      <c r="C14" s="93">
        <v>1</v>
      </c>
      <c r="D14" s="93" t="s">
        <v>93</v>
      </c>
      <c r="E14" s="576">
        <v>0</v>
      </c>
      <c r="F14" s="105">
        <f>E14*C14</f>
        <v>0</v>
      </c>
      <c r="G14" s="576">
        <v>0</v>
      </c>
      <c r="H14" s="105">
        <f t="shared" si="1"/>
        <v>0</v>
      </c>
      <c r="I14" s="105">
        <f t="shared" si="2"/>
        <v>0</v>
      </c>
    </row>
    <row r="15" spans="1:9" s="12" customFormat="1" ht="24.75" x14ac:dyDescent="0.25">
      <c r="A15" s="87"/>
      <c r="B15" s="82" t="s">
        <v>593</v>
      </c>
      <c r="C15" s="93"/>
      <c r="D15" s="93"/>
      <c r="E15" s="105"/>
      <c r="F15" s="105"/>
      <c r="G15" s="105"/>
      <c r="H15" s="105"/>
      <c r="I15" s="105"/>
    </row>
    <row r="16" spans="1:9" x14ac:dyDescent="0.25">
      <c r="A16" s="86" t="s">
        <v>599</v>
      </c>
      <c r="B16" s="79" t="s">
        <v>600</v>
      </c>
      <c r="C16" s="92">
        <v>2</v>
      </c>
      <c r="D16" s="92" t="s">
        <v>93</v>
      </c>
      <c r="E16" s="503">
        <v>0</v>
      </c>
      <c r="F16" s="104">
        <f>E16*C16</f>
        <v>0</v>
      </c>
      <c r="G16" s="503">
        <v>0</v>
      </c>
      <c r="H16" s="104">
        <f t="shared" si="1"/>
        <v>0</v>
      </c>
      <c r="I16" s="104">
        <f t="shared" si="2"/>
        <v>0</v>
      </c>
    </row>
    <row r="17" spans="1:9" ht="24.75" x14ac:dyDescent="0.25">
      <c r="A17" s="86"/>
      <c r="B17" s="80" t="s">
        <v>601</v>
      </c>
      <c r="C17" s="92"/>
      <c r="D17" s="92"/>
      <c r="E17" s="104"/>
      <c r="F17" s="104"/>
      <c r="G17" s="104"/>
      <c r="H17" s="104"/>
      <c r="I17" s="104"/>
    </row>
    <row r="18" spans="1:9" x14ac:dyDescent="0.25">
      <c r="A18" s="86"/>
      <c r="B18" s="79" t="s">
        <v>605</v>
      </c>
      <c r="C18" s="92"/>
      <c r="D18" s="92"/>
      <c r="E18" s="104"/>
      <c r="F18" s="104"/>
      <c r="G18" s="104"/>
      <c r="H18" s="104"/>
      <c r="I18" s="104"/>
    </row>
    <row r="19" spans="1:9" x14ac:dyDescent="0.25">
      <c r="A19" s="86"/>
      <c r="B19" s="80" t="s">
        <v>606</v>
      </c>
      <c r="C19" s="92">
        <v>6</v>
      </c>
      <c r="D19" s="92" t="s">
        <v>119</v>
      </c>
      <c r="E19" s="503">
        <v>0</v>
      </c>
      <c r="F19" s="104">
        <f>E19*C19</f>
        <v>0</v>
      </c>
      <c r="G19" s="503">
        <v>0</v>
      </c>
      <c r="H19" s="104">
        <f t="shared" si="1"/>
        <v>0</v>
      </c>
      <c r="I19" s="104">
        <f t="shared" si="2"/>
        <v>0</v>
      </c>
    </row>
    <row r="20" spans="1:9" ht="24.75" x14ac:dyDescent="0.25">
      <c r="A20" s="86"/>
      <c r="B20" s="80" t="s">
        <v>608</v>
      </c>
      <c r="C20" s="92">
        <v>2</v>
      </c>
      <c r="D20" s="92" t="s">
        <v>119</v>
      </c>
      <c r="E20" s="503">
        <v>0</v>
      </c>
      <c r="F20" s="104">
        <f t="shared" ref="F20:F29" si="3">E20*C20</f>
        <v>0</v>
      </c>
      <c r="G20" s="503">
        <v>0</v>
      </c>
      <c r="H20" s="104">
        <f t="shared" si="1"/>
        <v>0</v>
      </c>
      <c r="I20" s="104">
        <f t="shared" si="2"/>
        <v>0</v>
      </c>
    </row>
    <row r="21" spans="1:9" x14ac:dyDescent="0.25">
      <c r="A21" s="86"/>
      <c r="B21" s="80" t="s">
        <v>609</v>
      </c>
      <c r="C21" s="92">
        <v>1</v>
      </c>
      <c r="D21" s="92" t="s">
        <v>93</v>
      </c>
      <c r="E21" s="503">
        <v>0</v>
      </c>
      <c r="F21" s="104">
        <f t="shared" si="3"/>
        <v>0</v>
      </c>
      <c r="G21" s="503">
        <v>0</v>
      </c>
      <c r="H21" s="104">
        <f t="shared" si="1"/>
        <v>0</v>
      </c>
      <c r="I21" s="104">
        <f t="shared" si="2"/>
        <v>0</v>
      </c>
    </row>
    <row r="22" spans="1:9" x14ac:dyDescent="0.25">
      <c r="A22" s="86"/>
      <c r="B22" s="80" t="s">
        <v>611</v>
      </c>
      <c r="C22" s="92">
        <v>2</v>
      </c>
      <c r="D22" s="92" t="s">
        <v>93</v>
      </c>
      <c r="E22" s="503">
        <v>0</v>
      </c>
      <c r="F22" s="104">
        <f t="shared" si="3"/>
        <v>0</v>
      </c>
      <c r="G22" s="503">
        <v>0</v>
      </c>
      <c r="H22" s="104">
        <f t="shared" si="1"/>
        <v>0</v>
      </c>
      <c r="I22" s="104">
        <f t="shared" si="2"/>
        <v>0</v>
      </c>
    </row>
    <row r="23" spans="1:9" ht="24.75" x14ac:dyDescent="0.25">
      <c r="A23" s="86"/>
      <c r="B23" s="80" t="s">
        <v>612</v>
      </c>
      <c r="C23" s="92">
        <v>3</v>
      </c>
      <c r="D23" s="92" t="s">
        <v>119</v>
      </c>
      <c r="E23" s="503">
        <v>0</v>
      </c>
      <c r="F23" s="104">
        <f t="shared" si="3"/>
        <v>0</v>
      </c>
      <c r="G23" s="503">
        <v>0</v>
      </c>
      <c r="H23" s="104">
        <f t="shared" si="1"/>
        <v>0</v>
      </c>
      <c r="I23" s="104">
        <f t="shared" si="2"/>
        <v>0</v>
      </c>
    </row>
    <row r="24" spans="1:9" x14ac:dyDescent="0.25">
      <c r="A24" s="86"/>
      <c r="B24" s="80" t="s">
        <v>613</v>
      </c>
      <c r="C24" s="92">
        <v>1</v>
      </c>
      <c r="D24" s="92" t="s">
        <v>93</v>
      </c>
      <c r="E24" s="503">
        <v>0</v>
      </c>
      <c r="F24" s="104">
        <f t="shared" si="3"/>
        <v>0</v>
      </c>
      <c r="G24" s="503">
        <v>0</v>
      </c>
      <c r="H24" s="104">
        <f t="shared" si="1"/>
        <v>0</v>
      </c>
      <c r="I24" s="104">
        <f t="shared" si="2"/>
        <v>0</v>
      </c>
    </row>
    <row r="25" spans="1:9" x14ac:dyDescent="0.25">
      <c r="A25" s="86"/>
      <c r="B25" s="80" t="s">
        <v>614</v>
      </c>
      <c r="C25" s="92">
        <v>1</v>
      </c>
      <c r="D25" s="92" t="s">
        <v>93</v>
      </c>
      <c r="E25" s="503">
        <v>0</v>
      </c>
      <c r="F25" s="104">
        <f t="shared" si="3"/>
        <v>0</v>
      </c>
      <c r="G25" s="503">
        <v>0</v>
      </c>
      <c r="H25" s="104">
        <f t="shared" si="1"/>
        <v>0</v>
      </c>
      <c r="I25" s="104">
        <f t="shared" si="2"/>
        <v>0</v>
      </c>
    </row>
    <row r="26" spans="1:9" x14ac:dyDescent="0.25">
      <c r="A26" s="86"/>
      <c r="B26" s="80" t="s">
        <v>615</v>
      </c>
      <c r="C26" s="92">
        <v>0.5</v>
      </c>
      <c r="D26" s="92" t="s">
        <v>72</v>
      </c>
      <c r="E26" s="503">
        <v>0</v>
      </c>
      <c r="F26" s="104">
        <f t="shared" si="3"/>
        <v>0</v>
      </c>
      <c r="G26" s="503">
        <v>0</v>
      </c>
      <c r="H26" s="104">
        <f t="shared" si="1"/>
        <v>0</v>
      </c>
      <c r="I26" s="104">
        <f t="shared" si="2"/>
        <v>0</v>
      </c>
    </row>
    <row r="27" spans="1:9" x14ac:dyDescent="0.25">
      <c r="A27" s="86"/>
      <c r="B27" s="80" t="s">
        <v>616</v>
      </c>
      <c r="C27" s="92">
        <v>5</v>
      </c>
      <c r="D27" s="92" t="s">
        <v>119</v>
      </c>
      <c r="E27" s="503">
        <v>0</v>
      </c>
      <c r="F27" s="104">
        <f t="shared" si="3"/>
        <v>0</v>
      </c>
      <c r="G27" s="503">
        <v>0</v>
      </c>
      <c r="H27" s="104">
        <f t="shared" si="1"/>
        <v>0</v>
      </c>
      <c r="I27" s="104">
        <f t="shared" si="2"/>
        <v>0</v>
      </c>
    </row>
    <row r="28" spans="1:9" x14ac:dyDescent="0.25">
      <c r="A28" s="86"/>
      <c r="B28" s="80" t="s">
        <v>617</v>
      </c>
      <c r="C28" s="92">
        <v>6</v>
      </c>
      <c r="D28" s="92" t="s">
        <v>119</v>
      </c>
      <c r="E28" s="503">
        <v>0</v>
      </c>
      <c r="F28" s="104">
        <f t="shared" si="3"/>
        <v>0</v>
      </c>
      <c r="G28" s="503">
        <v>0</v>
      </c>
      <c r="H28" s="104">
        <f t="shared" si="1"/>
        <v>0</v>
      </c>
      <c r="I28" s="104">
        <f t="shared" si="2"/>
        <v>0</v>
      </c>
    </row>
    <row r="29" spans="1:9" x14ac:dyDescent="0.25">
      <c r="A29" s="86"/>
      <c r="B29" s="80" t="s">
        <v>618</v>
      </c>
      <c r="C29" s="92">
        <v>1</v>
      </c>
      <c r="D29" s="92" t="s">
        <v>93</v>
      </c>
      <c r="E29" s="503">
        <v>0</v>
      </c>
      <c r="F29" s="104">
        <f t="shared" si="3"/>
        <v>0</v>
      </c>
      <c r="G29" s="503">
        <v>0</v>
      </c>
      <c r="H29" s="104">
        <f t="shared" si="1"/>
        <v>0</v>
      </c>
      <c r="I29" s="104">
        <f t="shared" si="2"/>
        <v>0</v>
      </c>
    </row>
    <row r="30" spans="1:9" x14ac:dyDescent="0.25">
      <c r="A30" s="86"/>
      <c r="B30" s="80"/>
      <c r="C30" s="92"/>
      <c r="D30" s="92"/>
      <c r="E30" s="104"/>
      <c r="F30" s="104"/>
      <c r="G30" s="104"/>
      <c r="H30" s="104"/>
      <c r="I30" s="104"/>
    </row>
    <row r="31" spans="1:9" x14ac:dyDescent="0.25">
      <c r="A31" s="86"/>
      <c r="B31" s="80" t="s">
        <v>619</v>
      </c>
      <c r="C31" s="92">
        <v>2</v>
      </c>
      <c r="D31" s="92" t="s">
        <v>119</v>
      </c>
      <c r="E31" s="503">
        <v>0</v>
      </c>
      <c r="F31" s="104">
        <f t="shared" ref="F31:F42" si="4">E31*C31</f>
        <v>0</v>
      </c>
      <c r="G31" s="503">
        <v>0</v>
      </c>
      <c r="H31" s="104">
        <f t="shared" si="1"/>
        <v>0</v>
      </c>
      <c r="I31" s="104">
        <f t="shared" si="2"/>
        <v>0</v>
      </c>
    </row>
    <row r="32" spans="1:9" x14ac:dyDescent="0.25">
      <c r="A32" s="86"/>
      <c r="B32" s="80" t="s">
        <v>620</v>
      </c>
      <c r="C32" s="92">
        <v>6</v>
      </c>
      <c r="D32" s="92" t="s">
        <v>119</v>
      </c>
      <c r="E32" s="503">
        <v>0</v>
      </c>
      <c r="F32" s="104">
        <f t="shared" si="4"/>
        <v>0</v>
      </c>
      <c r="G32" s="503">
        <v>0</v>
      </c>
      <c r="H32" s="104">
        <f t="shared" si="1"/>
        <v>0</v>
      </c>
      <c r="I32" s="104">
        <f t="shared" si="2"/>
        <v>0</v>
      </c>
    </row>
    <row r="33" spans="1:9" x14ac:dyDescent="0.25">
      <c r="A33" s="86"/>
      <c r="B33" s="80" t="s">
        <v>621</v>
      </c>
      <c r="C33" s="92">
        <v>1</v>
      </c>
      <c r="D33" s="92" t="s">
        <v>93</v>
      </c>
      <c r="E33" s="503">
        <v>0</v>
      </c>
      <c r="F33" s="104">
        <f t="shared" si="4"/>
        <v>0</v>
      </c>
      <c r="G33" s="503">
        <v>0</v>
      </c>
      <c r="H33" s="104">
        <f t="shared" si="1"/>
        <v>0</v>
      </c>
      <c r="I33" s="104">
        <f t="shared" si="2"/>
        <v>0</v>
      </c>
    </row>
    <row r="34" spans="1:9" x14ac:dyDescent="0.25">
      <c r="A34" s="86"/>
      <c r="B34" s="80" t="s">
        <v>622</v>
      </c>
      <c r="C34" s="92">
        <v>1</v>
      </c>
      <c r="D34" s="92" t="s">
        <v>93</v>
      </c>
      <c r="E34" s="503">
        <v>0</v>
      </c>
      <c r="F34" s="104">
        <f t="shared" si="4"/>
        <v>0</v>
      </c>
      <c r="G34" s="503">
        <v>0</v>
      </c>
      <c r="H34" s="104">
        <f t="shared" si="1"/>
        <v>0</v>
      </c>
      <c r="I34" s="104">
        <f t="shared" si="2"/>
        <v>0</v>
      </c>
    </row>
    <row r="35" spans="1:9" x14ac:dyDescent="0.25">
      <c r="A35" s="86"/>
      <c r="B35" s="80" t="s">
        <v>624</v>
      </c>
      <c r="C35" s="92">
        <v>3</v>
      </c>
      <c r="D35" s="92" t="s">
        <v>93</v>
      </c>
      <c r="E35" s="503">
        <v>0</v>
      </c>
      <c r="F35" s="104">
        <f t="shared" si="4"/>
        <v>0</v>
      </c>
      <c r="G35" s="503">
        <v>0</v>
      </c>
      <c r="H35" s="104">
        <f t="shared" si="1"/>
        <v>0</v>
      </c>
      <c r="I35" s="104">
        <f t="shared" si="2"/>
        <v>0</v>
      </c>
    </row>
    <row r="36" spans="1:9" x14ac:dyDescent="0.25">
      <c r="A36" s="86"/>
      <c r="B36" s="80" t="s">
        <v>625</v>
      </c>
      <c r="C36" s="92">
        <v>7</v>
      </c>
      <c r="D36" s="92" t="s">
        <v>72</v>
      </c>
      <c r="E36" s="503">
        <v>0</v>
      </c>
      <c r="F36" s="104">
        <f t="shared" si="4"/>
        <v>0</v>
      </c>
      <c r="G36" s="503">
        <v>0</v>
      </c>
      <c r="H36" s="104">
        <f t="shared" si="1"/>
        <v>0</v>
      </c>
      <c r="I36" s="104">
        <f t="shared" si="2"/>
        <v>0</v>
      </c>
    </row>
    <row r="37" spans="1:9" ht="24.75" x14ac:dyDescent="0.25">
      <c r="A37" s="86"/>
      <c r="B37" s="80" t="s">
        <v>626</v>
      </c>
      <c r="C37" s="92">
        <v>12</v>
      </c>
      <c r="D37" s="92" t="s">
        <v>72</v>
      </c>
      <c r="E37" s="503">
        <v>0</v>
      </c>
      <c r="F37" s="104">
        <f t="shared" si="4"/>
        <v>0</v>
      </c>
      <c r="G37" s="503">
        <v>0</v>
      </c>
      <c r="H37" s="104">
        <f t="shared" si="1"/>
        <v>0</v>
      </c>
      <c r="I37" s="104">
        <f t="shared" si="2"/>
        <v>0</v>
      </c>
    </row>
    <row r="38" spans="1:9" ht="24.75" x14ac:dyDescent="0.25">
      <c r="A38" s="86"/>
      <c r="B38" s="80" t="s">
        <v>627</v>
      </c>
      <c r="C38" s="92">
        <v>10</v>
      </c>
      <c r="D38" s="92" t="s">
        <v>72</v>
      </c>
      <c r="E38" s="503">
        <v>0</v>
      </c>
      <c r="F38" s="104">
        <f t="shared" si="4"/>
        <v>0</v>
      </c>
      <c r="G38" s="503">
        <v>0</v>
      </c>
      <c r="H38" s="104">
        <f t="shared" si="1"/>
        <v>0</v>
      </c>
      <c r="I38" s="104">
        <f t="shared" si="2"/>
        <v>0</v>
      </c>
    </row>
    <row r="39" spans="1:9" x14ac:dyDescent="0.25">
      <c r="A39" s="86"/>
      <c r="B39" s="80" t="s">
        <v>628</v>
      </c>
      <c r="C39" s="92">
        <v>1</v>
      </c>
      <c r="D39" s="92" t="s">
        <v>87</v>
      </c>
      <c r="E39" s="503">
        <v>0</v>
      </c>
      <c r="F39" s="104">
        <f t="shared" si="4"/>
        <v>0</v>
      </c>
      <c r="G39" s="503">
        <v>0</v>
      </c>
      <c r="H39" s="104">
        <f t="shared" si="1"/>
        <v>0</v>
      </c>
      <c r="I39" s="104">
        <f t="shared" si="2"/>
        <v>0</v>
      </c>
    </row>
    <row r="40" spans="1:9" x14ac:dyDescent="0.25">
      <c r="A40" s="88"/>
      <c r="B40" s="80" t="s">
        <v>629</v>
      </c>
      <c r="C40" s="92">
        <v>1</v>
      </c>
      <c r="D40" s="92" t="s">
        <v>87</v>
      </c>
      <c r="E40" s="503">
        <v>0</v>
      </c>
      <c r="F40" s="104">
        <f t="shared" si="4"/>
        <v>0</v>
      </c>
      <c r="G40" s="503">
        <v>0</v>
      </c>
      <c r="H40" s="104">
        <f t="shared" si="1"/>
        <v>0</v>
      </c>
      <c r="I40" s="104">
        <f t="shared" si="2"/>
        <v>0</v>
      </c>
    </row>
    <row r="41" spans="1:9" x14ac:dyDescent="0.25">
      <c r="A41" s="88"/>
      <c r="B41" s="80" t="s">
        <v>630</v>
      </c>
      <c r="C41" s="92">
        <v>1</v>
      </c>
      <c r="D41" s="92" t="s">
        <v>87</v>
      </c>
      <c r="E41" s="503">
        <v>0</v>
      </c>
      <c r="F41" s="104">
        <f t="shared" si="4"/>
        <v>0</v>
      </c>
      <c r="G41" s="503">
        <v>0</v>
      </c>
      <c r="H41" s="104">
        <f t="shared" si="1"/>
        <v>0</v>
      </c>
      <c r="I41" s="104">
        <f t="shared" si="2"/>
        <v>0</v>
      </c>
    </row>
    <row r="42" spans="1:9" x14ac:dyDescent="0.25">
      <c r="A42" s="88"/>
      <c r="B42" s="80" t="s">
        <v>631</v>
      </c>
      <c r="C42" s="92">
        <v>1</v>
      </c>
      <c r="D42" s="92" t="s">
        <v>87</v>
      </c>
      <c r="E42" s="503">
        <v>0</v>
      </c>
      <c r="F42" s="104">
        <f t="shared" si="4"/>
        <v>0</v>
      </c>
      <c r="G42" s="503">
        <v>0</v>
      </c>
      <c r="H42" s="104">
        <f t="shared" si="1"/>
        <v>0</v>
      </c>
      <c r="I42" s="104">
        <f t="shared" si="2"/>
        <v>0</v>
      </c>
    </row>
    <row r="43" spans="1:9" x14ac:dyDescent="0.25">
      <c r="A43" s="88"/>
      <c r="B43" s="80"/>
      <c r="C43" s="92"/>
      <c r="D43" s="92"/>
      <c r="E43" s="104"/>
      <c r="F43" s="104"/>
      <c r="G43" s="104"/>
      <c r="H43" s="104"/>
      <c r="I43" s="104"/>
    </row>
    <row r="44" spans="1:9" x14ac:dyDescent="0.25">
      <c r="A44" s="88"/>
      <c r="B44" s="79" t="s">
        <v>632</v>
      </c>
      <c r="C44" s="92"/>
      <c r="D44" s="92"/>
      <c r="E44" s="104"/>
      <c r="F44" s="104"/>
      <c r="G44" s="104"/>
      <c r="H44" s="104"/>
      <c r="I44" s="104"/>
    </row>
    <row r="45" spans="1:9" x14ac:dyDescent="0.25">
      <c r="A45" s="88"/>
      <c r="B45" s="80" t="s">
        <v>489</v>
      </c>
      <c r="C45" s="92">
        <v>1</v>
      </c>
      <c r="D45" s="92" t="s">
        <v>87</v>
      </c>
      <c r="E45" s="503">
        <v>0</v>
      </c>
      <c r="F45" s="104">
        <f t="shared" ref="F45:F46" si="5">E45*C45</f>
        <v>0</v>
      </c>
      <c r="G45" s="503">
        <v>0</v>
      </c>
      <c r="H45" s="104">
        <f t="shared" si="1"/>
        <v>0</v>
      </c>
      <c r="I45" s="104">
        <f t="shared" si="2"/>
        <v>0</v>
      </c>
    </row>
    <row r="46" spans="1:9" ht="15.75" thickBot="1" x14ac:dyDescent="0.3">
      <c r="A46" s="97"/>
      <c r="B46" s="98" t="s">
        <v>633</v>
      </c>
      <c r="C46" s="99">
        <v>1</v>
      </c>
      <c r="D46" s="99" t="s">
        <v>87</v>
      </c>
      <c r="E46" s="504">
        <v>0</v>
      </c>
      <c r="F46" s="106">
        <f t="shared" si="5"/>
        <v>0</v>
      </c>
      <c r="G46" s="504">
        <v>0</v>
      </c>
      <c r="H46" s="106">
        <f t="shared" si="1"/>
        <v>0</v>
      </c>
      <c r="I46" s="106">
        <f t="shared" si="2"/>
        <v>0</v>
      </c>
    </row>
    <row r="47" spans="1:9" ht="15.75" thickBot="1" x14ac:dyDescent="0.3">
      <c r="A47" s="100"/>
      <c r="B47" s="3" t="s">
        <v>634</v>
      </c>
      <c r="C47" s="101"/>
      <c r="D47" s="101"/>
      <c r="E47" s="107"/>
      <c r="F47" s="200">
        <f>SUM(F4:F46)</f>
        <v>0</v>
      </c>
      <c r="G47" s="107"/>
      <c r="H47" s="200">
        <f>SUM(H4:H46)</f>
        <v>0</v>
      </c>
      <c r="I47" s="662">
        <f>SUM(I4:I46)</f>
        <v>0</v>
      </c>
    </row>
    <row r="48" spans="1:9" x14ac:dyDescent="0.25">
      <c r="B48" s="83"/>
    </row>
    <row r="49" spans="2:9" ht="35.25" customHeight="1" x14ac:dyDescent="0.25">
      <c r="B49" s="685" t="s">
        <v>635</v>
      </c>
      <c r="C49" s="686"/>
      <c r="D49" s="686"/>
      <c r="E49" s="95"/>
      <c r="F49" s="95"/>
      <c r="G49" s="95"/>
      <c r="H49" s="95"/>
      <c r="I49" s="95"/>
    </row>
  </sheetData>
  <mergeCells count="2">
    <mergeCell ref="B1:C1"/>
    <mergeCell ref="B49:D4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FF95D3D1467C46A607E6F2EE8DBAF0" ma:contentTypeVersion="4" ma:contentTypeDescription="Umožňuje vytvoriť nový dokument." ma:contentTypeScope="" ma:versionID="15d07d98619318c74b2ad849dc1a72e3">
  <xsd:schema xmlns:xsd="http://www.w3.org/2001/XMLSchema" xmlns:xs="http://www.w3.org/2001/XMLSchema" xmlns:p="http://schemas.microsoft.com/office/2006/metadata/properties" xmlns:ns2="9150a1f0-3082-496f-b577-9f905a74ec4b" targetNamespace="http://schemas.microsoft.com/office/2006/metadata/properties" ma:root="true" ma:fieldsID="38c6462f4e10c378b075727a764ed102" ns2:_="">
    <xsd:import namespace="9150a1f0-3082-496f-b577-9f905a74e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50a1f0-3082-496f-b577-9f905a74e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855B4-0931-4313-A27F-D5F695C0C22A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9150a1f0-3082-496f-b577-9f905a74ec4b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5A2B89-4A89-4AB7-A129-2C260BB35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50a1f0-3082-496f-b577-9f905a74e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4A6B2E-1FED-46BB-AD7F-18D46A5793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Rekapitulácia</vt:lpstr>
      <vt:lpstr>E1.1 Arch. a stav. rieš. - AB</vt:lpstr>
      <vt:lpstr>E1.1 Arch. a stav. rieš. - CD</vt:lpstr>
      <vt:lpstr>E1.2 Rozv. el. nap. AB</vt:lpstr>
      <vt:lpstr>E1.2 Rozv. el. nap. CD</vt:lpstr>
      <vt:lpstr>E1.3 Dátové rozv. - pod. t - AB</vt:lpstr>
      <vt:lpstr>E1.3 Dátové rozv. - pod. t - CD</vt:lpstr>
      <vt:lpstr>E1.4 Vzduchotechnika - AB</vt:lpstr>
      <vt:lpstr>E1.4 Vzduchotechnika - CD</vt:lpstr>
      <vt:lpstr>E1.5 SHZ plynové - AB</vt:lpstr>
      <vt:lpstr>E1.5 SHZ plynové - CD</vt:lpstr>
      <vt:lpstr>E1.6.1 BS - PTV - AB</vt:lpstr>
      <vt:lpstr>E1.6.1 BS - PTV - CD</vt:lpstr>
      <vt:lpstr>E1.8 CRS - úprava MaR - AB</vt:lpstr>
      <vt:lpstr>E1.8 CRS - úprava MaR - CD</vt:lpstr>
      <vt:lpstr>E1.9 CRS-upr. riad. osv. - AB</vt:lpstr>
      <vt:lpstr>E1.9 CRS-upr. riad. osv. - CD</vt:lpstr>
      <vt:lpstr>A1.1 LAN optická chrbtica 1- A</vt:lpstr>
      <vt:lpstr>A1.1 LAN optická chrbtica - B</vt:lpstr>
      <vt:lpstr>A1.1 LAN optická chrbtica 2- A</vt:lpstr>
      <vt:lpstr>A1.2 IT rozvádzače - AB</vt:lpstr>
      <vt:lpstr>A1.2 IT rozvádzače - CD</vt:lpstr>
      <vt:lpstr>A1.3 ŠDK - AB</vt:lpstr>
      <vt:lpstr>A1.3 ŠDK - CD</vt:lpstr>
      <vt:lpstr>A1.4 Relokácia IT zariadení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č.6 Vykaz-vymer_v10.xlsx</dc:title>
  <dc:subject/>
  <dc:creator/>
  <cp:keywords/>
  <dc:description/>
  <cp:lastModifiedBy/>
  <cp:revision>1</cp:revision>
  <dcterms:created xsi:type="dcterms:W3CDTF">2022-04-13T04:40:59Z</dcterms:created>
  <dcterms:modified xsi:type="dcterms:W3CDTF">2023-01-16T04:46:35Z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0x010100E2FF95D3D1467C46A607E6F2EE8DBAF0</vt:lpwstr>
  </property>
</Properties>
</file>