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C23EFF8-6C70-485F-98D6-86AC658C7663}" xr6:coauthVersionLast="36" xr6:coauthVersionMax="36" xr10:uidLastSave="{00000000-0000-0000-0000-000000000000}"/>
  <bookViews>
    <workbookView xWindow="0" yWindow="0" windowWidth="22260" windowHeight="12650" tabRatio="752" xr2:uid="{00000000-000D-0000-FFFF-FFFF00000000}"/>
  </bookViews>
  <sheets>
    <sheet name="Priloha 1 k B.2" sheetId="1" r:id="rId1"/>
    <sheet name="Príloha K2.1-2.6 k A.2" sheetId="3" r:id="rId2"/>
    <sheet name="Príloha K.3 k A2" sheetId="4" r:id="rId3"/>
    <sheet name="Priloha 1 k A.2 Návrh" sheetId="5" r:id="rId4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5" l="1"/>
  <c r="B10" i="5"/>
  <c r="B11" i="5"/>
  <c r="B12" i="5"/>
  <c r="B13" i="5"/>
  <c r="B14" i="5"/>
  <c r="B16" i="5"/>
  <c r="B15" i="5" l="1"/>
  <c r="F17" i="1"/>
  <c r="F16" i="1"/>
  <c r="F15" i="1"/>
  <c r="F14" i="1"/>
  <c r="F13" i="1"/>
  <c r="F9" i="1"/>
  <c r="F8" i="1"/>
  <c r="F7" i="1"/>
  <c r="F6" i="1"/>
  <c r="F18" i="1" l="1"/>
  <c r="F10" i="1"/>
  <c r="F21" i="1" l="1"/>
  <c r="B6" i="5" s="1"/>
  <c r="F22" i="1" l="1"/>
  <c r="F23" i="1" s="1"/>
</calcChain>
</file>

<file path=xl/sharedStrings.xml><?xml version="1.0" encoding="utf-8"?>
<sst xmlns="http://schemas.openxmlformats.org/spreadsheetml/2006/main" count="164" uniqueCount="112">
  <si>
    <t xml:space="preserve">Špecifikácia ceny  </t>
  </si>
  <si>
    <t xml:space="preserve">Merná jednotka </t>
  </si>
  <si>
    <t xml:space="preserve">Predpokladané množstvo </t>
  </si>
  <si>
    <t>ks</t>
  </si>
  <si>
    <t xml:space="preserve">Posýpacia nadstavba k podvozku </t>
  </si>
  <si>
    <t xml:space="preserve">Čelná snehová radlica k podvozku </t>
  </si>
  <si>
    <t>Sklápacia nadstavba</t>
  </si>
  <si>
    <t>DPH 20% v €</t>
  </si>
  <si>
    <t xml:space="preserve">Bočná snehová radlica k podvozku </t>
  </si>
  <si>
    <t>Poznámka:</t>
  </si>
  <si>
    <t>P. č.</t>
  </si>
  <si>
    <t>A.1</t>
  </si>
  <si>
    <t>A.2</t>
  </si>
  <si>
    <t>A.3</t>
  </si>
  <si>
    <t>A.4</t>
  </si>
  <si>
    <t>......................................</t>
  </si>
  <si>
    <t>B.1</t>
  </si>
  <si>
    <t>B.2</t>
  </si>
  <si>
    <t>B.3</t>
  </si>
  <si>
    <t>B.4</t>
  </si>
  <si>
    <t>B.5</t>
  </si>
  <si>
    <t>Nákup nových sypačov pre potreby NDS, a.s.</t>
  </si>
  <si>
    <r>
      <t>Celková</t>
    </r>
    <r>
      <rPr>
        <b/>
        <sz val="11"/>
        <color theme="1"/>
        <rFont val="Calibri"/>
        <family val="2"/>
        <charset val="238"/>
      </rPr>
      <t xml:space="preserve"> cena
</t>
    </r>
    <r>
      <rPr>
        <b/>
        <sz val="11"/>
        <color rgb="FF000000"/>
        <rFont val="Calibri"/>
        <family val="2"/>
        <charset val="238"/>
      </rPr>
      <t>v € bez DPH</t>
    </r>
  </si>
  <si>
    <t>Jednotková cena
v € bez DPH</t>
  </si>
  <si>
    <t xml:space="preserve">Uchádzač je povinný oceniť položku označenú na ocenenie primeranou cenou v eurách maximálne na dve desatinné miesta. </t>
  </si>
  <si>
    <t>V jednotkovej cene položky č. A.1 sú zahrnuté náklady na podvozok nákladného automobilu kategórie N3 s pohonom 6x6, náklady na čelnú upínaciu dosku a náklady na komunálnu hydrauliku dvojokruhovú ako aj plánovaná údržba sypača s príslušenstvom vrátane poskytnutia k tomu potrebných originálnych náhradných dielov v zmysle Opisu predmetu zákazky.</t>
  </si>
  <si>
    <t>V jednotkovej cene položky č. B.1 sú zahrnuté náklady na podvozok nákladného automobilu kategórie N3 s pohonom 6x6, náklady na čelnú upínaciu dosku, bočnú upínaciu dosku a náklady na komunálnu hydrauliku trojokruhovú ako aj plánovaná údržba sypača s príslušenstvom vrátane poskytnutia k tomu potrebných originálnych náhradných dielov v zmysle Opisu predmetu zákazky.</t>
  </si>
  <si>
    <t>Podvozok nákladného automobilu kategórie N3 s pohonom 6x6 s komunálnou hydraulikou pre pohon pracovných nadstavieb</t>
  </si>
  <si>
    <t>Sypač typu A (dvojokruhový)</t>
  </si>
  <si>
    <t>Sypač typu B (trojokruhový)</t>
  </si>
  <si>
    <t>Cena celkom za sypač typu A s príslušenstvom + sypač typu B s príslušenstvom vrátane kompletného 5 ročného servisu sypača typu A a B s príslušenstvom v € bez DPH</t>
  </si>
  <si>
    <t>Cena celkom za sypač typu A s príslušenstvom + sypač typu B s príslušenstvom vrátane kompletného 5 ročného servisu sypača typu A a B s príslušenstvom v € s DPH</t>
  </si>
  <si>
    <t>Príloha č. 1 k časti B.2 SP</t>
  </si>
  <si>
    <t>Cena celkom za sypač typu A s príslušenstvom vrátane kompletného 5 ročného servisu v € bez DPH</t>
  </si>
  <si>
    <t>Cena celkom za sypač typu B s príslušenstvom vrátane kompletného 5 ročného servisu v € bez DPH</t>
  </si>
  <si>
    <t>Uchádzač vyplňuje len vyžltené bunky. Do ostatných buniek nesmie zasahovať. Cena sa vyplňuje bez medzier pri tisícoch.</t>
  </si>
  <si>
    <t>V ............................................, dňa:................................</t>
  </si>
  <si>
    <t>V cene za sypač typu A a B s príslušenstvom sú zahrnuté všetky náklady na riadne vykonanie predmetu zákazky a aj ostatné náklady súvisiace s dodaním predmetu zákazky (náklady súvisiace s dodaním predmetu zákazky do odberných miest verejného obstarávateľa uvedených v Prílohe č. 1 k časti B.1 SP Špecifikácia miesta dodania predmetu zákazky), vrátane prihlásenia na polícií s pridelením EČV, zaevidovania všetkých prídavných zariadení na dopravnom úrade dodávateľom a dodania písomnej dokumentácie patriacej k predmetu zákazky (preberací - odovzdávajúci protokol, záznam zaškolenia obsluhy, osvedčenie o evidencii vozidla, návody na obsluhu a údržbu, certifikát o zhode COC).</t>
  </si>
  <si>
    <t xml:space="preserve">Výkon motora v kW </t>
  </si>
  <si>
    <t>291 kW - 310 kW</t>
  </si>
  <si>
    <t>311 kW - 330 kW</t>
  </si>
  <si>
    <t xml:space="preserve">331 kW - 350 kW </t>
  </si>
  <si>
    <t xml:space="preserve">Parametre garantované uchádzačom </t>
  </si>
  <si>
    <t>Nasávanie vzduchu vyvedené v hornej časti za kabínou</t>
  </si>
  <si>
    <t>A</t>
  </si>
  <si>
    <t>B</t>
  </si>
  <si>
    <t>Odpojovač batérie elektronický</t>
  </si>
  <si>
    <t>Parametre garantované uchádzačom (v dňoch)</t>
  </si>
  <si>
    <t xml:space="preserve">Lehota dodania </t>
  </si>
  <si>
    <t>161 – 220 dní</t>
  </si>
  <si>
    <t>221 – 280 dní</t>
  </si>
  <si>
    <t>281 – 340 dní</t>
  </si>
  <si>
    <t>341 – 359 dní</t>
  </si>
  <si>
    <t>Príloha  č. 1 k časti A.2</t>
  </si>
  <si>
    <t>Návrh na plnenie kritérií</t>
  </si>
  <si>
    <t>Miesto: ...................................</t>
  </si>
  <si>
    <r>
      <t xml:space="preserve">Uchádzač uvedie skutočnosť či je/nie je platcom DPH: </t>
    </r>
    <r>
      <rPr>
        <b/>
        <sz val="11"/>
        <rFont val="Calibri"/>
        <family val="2"/>
        <charset val="238"/>
        <scheme val="minor"/>
      </rPr>
      <t>Som / Nie som platcom DPH</t>
    </r>
  </si>
  <si>
    <t>.................................................</t>
  </si>
  <si>
    <t>Dátum: .....................................</t>
  </si>
  <si>
    <t>*Bodové ohodnotenie za Kritérium č. 1 bude určené až po otvorení všetkých ponúk podľa vzorca uvedeného v časti A.2 KRITÉRIÁ NA HODNOTENIE PONÚK A PRAVIDLÁ ICH UPLATNENIA, bod 3, podbod 3.1.3 týchto súťažných podkladov.</t>
  </si>
  <si>
    <t xml:space="preserve">Kritérium č. 2: Technické parametre  </t>
  </si>
  <si>
    <t>Podkritérium K.2.1</t>
  </si>
  <si>
    <t>Podkritérium K.2.2</t>
  </si>
  <si>
    <t>Podkritérium K.2.3</t>
  </si>
  <si>
    <t>Podkritérium K.2.4</t>
  </si>
  <si>
    <t>Podkritérium K.2.5</t>
  </si>
  <si>
    <t>Podkritérium K.2.6</t>
  </si>
  <si>
    <t>Kritérium č. 2: Technické parametre SPOLU:</t>
  </si>
  <si>
    <t xml:space="preserve">Kritérium č. 3: Lehota dodania  </t>
  </si>
  <si>
    <t xml:space="preserve">P. č. </t>
  </si>
  <si>
    <t>Parametre garantované uchádzačom
(v litroch)</t>
  </si>
  <si>
    <t>Kritérium č. 2 - Technické parametre</t>
  </si>
  <si>
    <t>K.2.1</t>
  </si>
  <si>
    <t>K.2.2</t>
  </si>
  <si>
    <t>K.2.3</t>
  </si>
  <si>
    <t>K.2.4</t>
  </si>
  <si>
    <t>K.2.5</t>
  </si>
  <si>
    <t>Brzda zabraňujúca posunutiu vozidla dozadu pri rozjazde v kopci</t>
  </si>
  <si>
    <t xml:space="preserve">351 kW ≤               </t>
  </si>
  <si>
    <t xml:space="preserve">              ≤ 290 kW</t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</si>
  <si>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K.2.2 tak, ako je definované v časti A.2 KRITÉRIÁ NA HODNOTENIE PONÚK A SPOSÔB ICH UPLATNENIA, bod 3.2 Kritérium č. 2: </t>
    </r>
    <r>
      <rPr>
        <b/>
        <sz val="11"/>
        <rFont val="Calibri"/>
        <family val="2"/>
        <charset val="238"/>
        <scheme val="minor"/>
      </rPr>
      <t>podkritérium K.2.2.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</si>
  <si>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K.2.3 tak, ako je definované v časti A.2 KRITÉRIÁ NA HODNOTENIE PONÚK A SPOSÔB ICH UPLATNENIA, bod 3.2 Kritérium č. 2: </t>
    </r>
    <r>
      <rPr>
        <b/>
        <sz val="11"/>
        <rFont val="Calibri"/>
        <family val="2"/>
        <charset val="238"/>
        <scheme val="minor"/>
      </rPr>
      <t>podkritérium K.2.3.</t>
    </r>
  </si>
  <si>
    <r>
      <t xml:space="preserve">Uchádzač vyplní jeden ním garantovný parameter (stĺpec E) a zároveň uvedie v príslušom riadku body (stĺpec F) zodpovedajúce podkritériu K.2.4 tak, ako je definované v časti A.2 KRITÉRIÁ NA HODNOTENIE PONÚK A SPOSÔB ICH UPLATNENIA, bod 3.2 Kritérium č. 2: </t>
    </r>
    <r>
      <rPr>
        <b/>
        <sz val="11"/>
        <color theme="1"/>
        <rFont val="Calibri"/>
        <family val="2"/>
        <charset val="238"/>
        <scheme val="minor"/>
      </rPr>
      <t>podkritérium K.2.4.</t>
    </r>
  </si>
  <si>
    <r>
      <t xml:space="preserve">Uchádzač vyplní jeden ním garantovný parameter (stĺpec E) a zároveň uvedie v príslušom riadku body (stĺpec F) zodpovedajúce podkritériu K.2.5 tak, ako je definované v časti A.2 KRITÉRIÁ NA HODNOTENIE PONÚK A SPOSÔB ICH UPLATNENIA, bod 3.2 Kritérium č. 2: </t>
    </r>
    <r>
      <rPr>
        <b/>
        <sz val="11"/>
        <color theme="1"/>
        <rFont val="Calibri"/>
        <family val="2"/>
        <charset val="238"/>
        <scheme val="minor"/>
      </rPr>
      <t>podkritérium K.2.5.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</si>
  <si>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K.2.6 tak, ako je definované v časti A.2 KRITÉRIÁ NA HODNOTENIE PONÚK A SPOSÔB ICH UPLATNENIA, bod 3.2 Kritérium č. 2: </t>
    </r>
    <r>
      <rPr>
        <b/>
        <sz val="11"/>
        <rFont val="Calibri"/>
        <family val="2"/>
        <charset val="238"/>
        <scheme val="minor"/>
      </rPr>
      <t>podkritérium K.2.6.</t>
    </r>
  </si>
  <si>
    <t>Objem nádrže
AdBlue</t>
  </si>
  <si>
    <r>
      <t xml:space="preserve">Uchádzač vyplní jeden ním garantovný parameter (stĺpec E) a zároveň uvedie v príslušom riadku body (stĺpec F) zodpovedajúce podkritériu K.2.1, tak ako je definované v časti A.2 KRITÉRIÁ NA HODNOTENIE PONÚK A SPOSÔB ICH UPLATNENIA, bod 3.2 Kritérium č. 2: </t>
    </r>
    <r>
      <rPr>
        <b/>
        <sz val="11"/>
        <color theme="1"/>
        <rFont val="Calibri"/>
        <family val="2"/>
        <charset val="238"/>
        <scheme val="minor"/>
      </rPr>
      <t>podkritérium K.2.1.</t>
    </r>
  </si>
  <si>
    <t xml:space="preserve">       ≤ 45 l</t>
  </si>
  <si>
    <t>46 l - 60 l</t>
  </si>
  <si>
    <t>61 l - 75 l</t>
  </si>
  <si>
    <t>76 l - 90 l</t>
  </si>
  <si>
    <t xml:space="preserve">91 l ≤       </t>
  </si>
  <si>
    <t>291 l - 340 l</t>
  </si>
  <si>
    <t xml:space="preserve">341 l ≤         </t>
  </si>
  <si>
    <t xml:space="preserve">         ≤ 290 l</t>
  </si>
  <si>
    <t>K.2.6</t>
  </si>
  <si>
    <t>K.3</t>
  </si>
  <si>
    <t xml:space="preserve">       ≤ 160 dní</t>
  </si>
  <si>
    <t xml:space="preserve"> 360 ≤ dní         </t>
  </si>
  <si>
    <t>Uchádzač vyplní jeden ním garantovný parameter (stĺpec E) a zároveň uvedie v príslušom riadku body (stĺpec F) zodpovedajúce podkritériu K.3, tak ako je definované v časti A.2 KRITÉRIÁ NA HODNOTENIE PONÚK  A SPOSÔB ICH UPLATNENIA, bod 3, podbod 3.3: Kritérium č. 3.</t>
  </si>
  <si>
    <t xml:space="preserve">*Kritérium č. 1: Cena celkom za sypače typu A a typu B s príslušenstvom v euro bez DPH   </t>
  </si>
  <si>
    <t>Kritérium č. 3 - Lehota dodania</t>
  </si>
  <si>
    <t>pečiatka, meno a podpis
oprávnenej osoby uchádzača</t>
  </si>
  <si>
    <t>Kritériá</t>
  </si>
  <si>
    <t xml:space="preserve">Hodnotiace
parametre </t>
  </si>
  <si>
    <t>Názov
podkritéria</t>
  </si>
  <si>
    <t>Bodové
ohodnotenie</t>
  </si>
  <si>
    <t>Príloha Kritérium č. 2 Technické parametre k časti A.2</t>
  </si>
  <si>
    <t>Objem palivovej nádrže</t>
  </si>
  <si>
    <t>Príloha Kritérium č. 3 Lehota dodania k časti A.2</t>
  </si>
  <si>
    <t>Parametre garantované uchádzačom
(v KW)</t>
  </si>
  <si>
    <t>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</si>
</sst>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_ ;\-#,##0\ "/>
    <numFmt numFmtId="165" formatCode="_-* #,##0.00\ [$€-1]_-;\-* #,##0.00\ [$€-1]_-;_-* &quot;-&quot;??\ [$€-1]_-;_-@_-"/>
    <numFmt numFmtId="166" formatCode="_-* #,##0.00\ _S_k_-;\-* #,##0.00\ _S_k_-;_-* &quot;-&quot;??\ _S_k_-;_-@_-"/>
    <numFmt numFmtId="167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6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/>
    <xf numFmtId="0" fontId="10" fillId="0" borderId="0" xfId="0" applyFont="1" applyProtection="1"/>
    <xf numFmtId="0" fontId="9" fillId="0" borderId="0" xfId="0" applyFont="1" applyFill="1" applyBorder="1" applyAlignment="1" applyProtection="1">
      <alignment vertical="center" wrapText="1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" fontId="6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Border="1" applyAlignment="1" applyProtection="1">
      <alignment horizontal="center" vertical="center"/>
    </xf>
    <xf numFmtId="165" fontId="6" fillId="3" borderId="1" xfId="0" applyNumberFormat="1" applyFont="1" applyFill="1" applyBorder="1" applyAlignment="1" applyProtection="1">
      <alignment horizontal="center" vertical="center"/>
    </xf>
    <xf numFmtId="165" fontId="6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 wrapText="1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3" fillId="0" borderId="1" xfId="0" applyFont="1" applyBorder="1" applyAlignment="1" applyProtection="1">
      <alignment vertical="center" wrapText="1"/>
    </xf>
    <xf numFmtId="43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3" fillId="6" borderId="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6" fillId="3" borderId="1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16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1" fontId="13" fillId="6" borderId="1" xfId="0" applyNumberFormat="1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167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  <protection locked="0"/>
    </xf>
  </cellXfs>
  <cellStyles count="3">
    <cellStyle name="Čiarka 2" xfId="2" xr:uid="{00000000-0005-0000-0000-000000000000}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F35"/>
  <sheetViews>
    <sheetView tabSelected="1" zoomScaleNormal="100" workbookViewId="0">
      <selection sqref="A1:F1"/>
    </sheetView>
  </sheetViews>
  <sheetFormatPr defaultColWidth="8.81640625" defaultRowHeight="14.5" x14ac:dyDescent="0.35"/>
  <cols>
    <col min="1" max="1" width="5.453125" style="1" customWidth="1"/>
    <col min="2" max="2" width="46.36328125" style="1" customWidth="1"/>
    <col min="3" max="3" width="9" style="1" customWidth="1"/>
    <col min="4" max="4" width="16.453125" style="1" customWidth="1"/>
    <col min="5" max="5" width="19" style="1" customWidth="1"/>
    <col min="6" max="6" width="17.1796875" style="1" customWidth="1"/>
    <col min="7" max="16384" width="8.81640625" style="1"/>
  </cols>
  <sheetData>
    <row r="1" spans="1:6" x14ac:dyDescent="0.35">
      <c r="A1" s="51" t="s">
        <v>21</v>
      </c>
      <c r="B1" s="51"/>
      <c r="C1" s="51"/>
      <c r="D1" s="51"/>
      <c r="E1" s="51"/>
      <c r="F1" s="51"/>
    </row>
    <row r="2" spans="1:6" x14ac:dyDescent="0.35">
      <c r="A2" s="58" t="s">
        <v>32</v>
      </c>
      <c r="B2" s="58"/>
      <c r="C2" s="58"/>
      <c r="D2" s="58"/>
      <c r="E2" s="58"/>
      <c r="F2" s="58"/>
    </row>
    <row r="3" spans="1:6" ht="18.5" x14ac:dyDescent="0.45">
      <c r="A3" s="53" t="s">
        <v>0</v>
      </c>
      <c r="B3" s="53"/>
      <c r="C3" s="53"/>
      <c r="D3" s="53"/>
      <c r="E3" s="53"/>
      <c r="F3" s="53"/>
    </row>
    <row r="4" spans="1:6" ht="15.5" x14ac:dyDescent="0.35">
      <c r="A4" s="57"/>
      <c r="B4" s="57"/>
      <c r="C4" s="57"/>
      <c r="D4" s="57"/>
      <c r="E4" s="57"/>
      <c r="F4" s="57"/>
    </row>
    <row r="5" spans="1:6" ht="29" x14ac:dyDescent="0.35">
      <c r="A5" s="5" t="s">
        <v>10</v>
      </c>
      <c r="B5" s="16" t="s">
        <v>28</v>
      </c>
      <c r="C5" s="6" t="s">
        <v>1</v>
      </c>
      <c r="D5" s="6" t="s">
        <v>2</v>
      </c>
      <c r="E5" s="6" t="s">
        <v>23</v>
      </c>
      <c r="F5" s="6" t="s">
        <v>22</v>
      </c>
    </row>
    <row r="6" spans="1:6" ht="43.5" x14ac:dyDescent="0.35">
      <c r="A6" s="7" t="s">
        <v>11</v>
      </c>
      <c r="B6" s="8" t="s">
        <v>27</v>
      </c>
      <c r="C6" s="9" t="s">
        <v>3</v>
      </c>
      <c r="D6" s="10">
        <v>20</v>
      </c>
      <c r="E6" s="11"/>
      <c r="F6" s="12">
        <f>ROUND(D6*E6,2)</f>
        <v>0</v>
      </c>
    </row>
    <row r="7" spans="1:6" x14ac:dyDescent="0.35">
      <c r="A7" s="7" t="s">
        <v>12</v>
      </c>
      <c r="B7" s="8" t="s">
        <v>4</v>
      </c>
      <c r="C7" s="9" t="s">
        <v>3</v>
      </c>
      <c r="D7" s="10">
        <v>20</v>
      </c>
      <c r="E7" s="11"/>
      <c r="F7" s="12">
        <f>ROUND(D7*E7,2)</f>
        <v>0</v>
      </c>
    </row>
    <row r="8" spans="1:6" x14ac:dyDescent="0.35">
      <c r="A8" s="7" t="s">
        <v>13</v>
      </c>
      <c r="B8" s="8" t="s">
        <v>5</v>
      </c>
      <c r="C8" s="9" t="s">
        <v>3</v>
      </c>
      <c r="D8" s="10">
        <v>20</v>
      </c>
      <c r="E8" s="11"/>
      <c r="F8" s="12">
        <f t="shared" ref="F8:F9" si="0">ROUND(D8*E8,2)</f>
        <v>0</v>
      </c>
    </row>
    <row r="9" spans="1:6" x14ac:dyDescent="0.35">
      <c r="A9" s="7" t="s">
        <v>14</v>
      </c>
      <c r="B9" s="8" t="s">
        <v>6</v>
      </c>
      <c r="C9" s="9" t="s">
        <v>3</v>
      </c>
      <c r="D9" s="10">
        <v>10</v>
      </c>
      <c r="E9" s="11"/>
      <c r="F9" s="12">
        <f t="shared" si="0"/>
        <v>0</v>
      </c>
    </row>
    <row r="10" spans="1:6" x14ac:dyDescent="0.35">
      <c r="A10" s="54" t="s">
        <v>33</v>
      </c>
      <c r="B10" s="54"/>
      <c r="C10" s="54"/>
      <c r="D10" s="54"/>
      <c r="E10" s="54"/>
      <c r="F10" s="14">
        <f>SUM(F6+F7+F8+F9)</f>
        <v>0</v>
      </c>
    </row>
    <row r="11" spans="1:6" x14ac:dyDescent="0.35">
      <c r="A11" s="59"/>
      <c r="B11" s="59"/>
      <c r="C11" s="59"/>
      <c r="D11" s="59"/>
      <c r="E11" s="59"/>
      <c r="F11" s="59"/>
    </row>
    <row r="12" spans="1:6" ht="29" x14ac:dyDescent="0.35">
      <c r="A12" s="5" t="s">
        <v>10</v>
      </c>
      <c r="B12" s="16" t="s">
        <v>29</v>
      </c>
      <c r="C12" s="6" t="s">
        <v>1</v>
      </c>
      <c r="D12" s="6" t="s">
        <v>2</v>
      </c>
      <c r="E12" s="6" t="s">
        <v>23</v>
      </c>
      <c r="F12" s="6" t="s">
        <v>22</v>
      </c>
    </row>
    <row r="13" spans="1:6" ht="43.5" x14ac:dyDescent="0.35">
      <c r="A13" s="7" t="s">
        <v>16</v>
      </c>
      <c r="B13" s="8" t="s">
        <v>27</v>
      </c>
      <c r="C13" s="9" t="s">
        <v>3</v>
      </c>
      <c r="D13" s="9">
        <v>20</v>
      </c>
      <c r="E13" s="11"/>
      <c r="F13" s="12">
        <f t="shared" ref="F13:F17" si="1">ROUND(D13*E13,2)</f>
        <v>0</v>
      </c>
    </row>
    <row r="14" spans="1:6" x14ac:dyDescent="0.35">
      <c r="A14" s="7" t="s">
        <v>17</v>
      </c>
      <c r="B14" s="8" t="s">
        <v>4</v>
      </c>
      <c r="C14" s="9" t="s">
        <v>3</v>
      </c>
      <c r="D14" s="9">
        <v>20</v>
      </c>
      <c r="E14" s="11"/>
      <c r="F14" s="12">
        <f t="shared" si="1"/>
        <v>0</v>
      </c>
    </row>
    <row r="15" spans="1:6" x14ac:dyDescent="0.35">
      <c r="A15" s="7" t="s">
        <v>18</v>
      </c>
      <c r="B15" s="8" t="s">
        <v>5</v>
      </c>
      <c r="C15" s="9" t="s">
        <v>3</v>
      </c>
      <c r="D15" s="9">
        <v>20</v>
      </c>
      <c r="E15" s="11"/>
      <c r="F15" s="12">
        <f t="shared" si="1"/>
        <v>0</v>
      </c>
    </row>
    <row r="16" spans="1:6" x14ac:dyDescent="0.35">
      <c r="A16" s="7" t="s">
        <v>19</v>
      </c>
      <c r="B16" s="8" t="s">
        <v>8</v>
      </c>
      <c r="C16" s="9" t="s">
        <v>3</v>
      </c>
      <c r="D16" s="9">
        <v>20</v>
      </c>
      <c r="E16" s="11"/>
      <c r="F16" s="12">
        <f t="shared" si="1"/>
        <v>0</v>
      </c>
    </row>
    <row r="17" spans="1:6" x14ac:dyDescent="0.35">
      <c r="A17" s="7" t="s">
        <v>20</v>
      </c>
      <c r="B17" s="8" t="s">
        <v>6</v>
      </c>
      <c r="C17" s="9" t="s">
        <v>3</v>
      </c>
      <c r="D17" s="9">
        <v>10</v>
      </c>
      <c r="E17" s="11"/>
      <c r="F17" s="12">
        <f t="shared" si="1"/>
        <v>0</v>
      </c>
    </row>
    <row r="18" spans="1:6" x14ac:dyDescent="0.35">
      <c r="A18" s="54" t="s">
        <v>34</v>
      </c>
      <c r="B18" s="54"/>
      <c r="C18" s="54"/>
      <c r="D18" s="54"/>
      <c r="E18" s="54"/>
      <c r="F18" s="14">
        <f>SUM(F13+F14+F15+F16+F17)</f>
        <v>0</v>
      </c>
    </row>
    <row r="19" spans="1:6" x14ac:dyDescent="0.35">
      <c r="A19" s="56"/>
      <c r="B19" s="56"/>
      <c r="C19" s="56"/>
      <c r="D19" s="56"/>
      <c r="E19" s="56"/>
      <c r="F19" s="56"/>
    </row>
    <row r="20" spans="1:6" x14ac:dyDescent="0.35">
      <c r="A20" s="3"/>
      <c r="B20" s="3"/>
      <c r="C20" s="3"/>
      <c r="D20" s="3"/>
      <c r="E20" s="3"/>
      <c r="F20" s="4"/>
    </row>
    <row r="21" spans="1:6" ht="28.75" customHeight="1" x14ac:dyDescent="0.35">
      <c r="A21" s="55" t="s">
        <v>30</v>
      </c>
      <c r="B21" s="55"/>
      <c r="C21" s="55"/>
      <c r="D21" s="55"/>
      <c r="E21" s="55"/>
      <c r="F21" s="15">
        <f>F10+F18</f>
        <v>0</v>
      </c>
    </row>
    <row r="22" spans="1:6" x14ac:dyDescent="0.35">
      <c r="A22" s="52" t="s">
        <v>7</v>
      </c>
      <c r="B22" s="52"/>
      <c r="C22" s="52"/>
      <c r="D22" s="52"/>
      <c r="E22" s="52"/>
      <c r="F22" s="13">
        <f>F21*0.2</f>
        <v>0</v>
      </c>
    </row>
    <row r="23" spans="1:6" ht="28.75" customHeight="1" x14ac:dyDescent="0.35">
      <c r="A23" s="63" t="s">
        <v>31</v>
      </c>
      <c r="B23" s="64"/>
      <c r="C23" s="64"/>
      <c r="D23" s="64"/>
      <c r="E23" s="64"/>
      <c r="F23" s="13">
        <f>F21+F22</f>
        <v>0</v>
      </c>
    </row>
    <row r="25" spans="1:6" x14ac:dyDescent="0.35">
      <c r="A25" s="2" t="s">
        <v>9</v>
      </c>
    </row>
    <row r="26" spans="1:6" ht="90" customHeight="1" x14ac:dyDescent="0.35">
      <c r="A26" s="65" t="s">
        <v>37</v>
      </c>
      <c r="B26" s="65"/>
      <c r="C26" s="65"/>
      <c r="D26" s="65"/>
      <c r="E26" s="65"/>
      <c r="F26" s="65"/>
    </row>
    <row r="27" spans="1:6" ht="48" customHeight="1" x14ac:dyDescent="0.35">
      <c r="A27" s="67" t="s">
        <v>25</v>
      </c>
      <c r="B27" s="67"/>
      <c r="C27" s="67"/>
      <c r="D27" s="67"/>
      <c r="E27" s="67"/>
      <c r="F27" s="67"/>
    </row>
    <row r="28" spans="1:6" ht="45" customHeight="1" x14ac:dyDescent="0.35">
      <c r="A28" s="67" t="s">
        <v>26</v>
      </c>
      <c r="B28" s="67"/>
      <c r="C28" s="67"/>
      <c r="D28" s="67"/>
      <c r="E28" s="67"/>
      <c r="F28" s="67"/>
    </row>
    <row r="29" spans="1:6" x14ac:dyDescent="0.35">
      <c r="A29" s="66" t="s">
        <v>24</v>
      </c>
      <c r="B29" s="66"/>
      <c r="C29" s="66"/>
      <c r="D29" s="66"/>
      <c r="E29" s="66"/>
      <c r="F29" s="66"/>
    </row>
    <row r="30" spans="1:6" x14ac:dyDescent="0.35">
      <c r="A30" s="60" t="s">
        <v>35</v>
      </c>
      <c r="B30" s="60"/>
      <c r="C30" s="60"/>
      <c r="D30" s="60"/>
      <c r="E30" s="60"/>
      <c r="F30" s="60"/>
    </row>
    <row r="32" spans="1:6" x14ac:dyDescent="0.35">
      <c r="A32" s="17"/>
      <c r="B32" s="17"/>
      <c r="C32" s="17"/>
      <c r="D32" s="17"/>
      <c r="E32" s="17"/>
      <c r="F32" s="17"/>
    </row>
    <row r="33" spans="1:6" x14ac:dyDescent="0.35">
      <c r="A33" s="17" t="s">
        <v>36</v>
      </c>
      <c r="B33" s="17"/>
      <c r="C33" s="17"/>
      <c r="D33" s="17"/>
      <c r="E33" s="17"/>
      <c r="F33" s="17"/>
    </row>
    <row r="34" spans="1:6" x14ac:dyDescent="0.35">
      <c r="A34" s="17"/>
      <c r="B34" s="17"/>
      <c r="C34" s="17"/>
      <c r="D34" s="17"/>
      <c r="E34" s="61" t="s">
        <v>15</v>
      </c>
      <c r="F34" s="61"/>
    </row>
    <row r="35" spans="1:6" ht="28.75" customHeight="1" x14ac:dyDescent="0.35">
      <c r="A35" s="17"/>
      <c r="B35" s="17"/>
      <c r="C35" s="17"/>
      <c r="D35" s="17"/>
      <c r="E35" s="62" t="s">
        <v>102</v>
      </c>
      <c r="F35" s="62"/>
    </row>
  </sheetData>
  <sheetProtection algorithmName="SHA-512" hashValue="LUnZcZqObqTolZoRyHghmywW/cNXDmvH3ze3Y9RJ+DWnijBhZqJsqM8wxZ/XYj+HX13MP7mM07oDCYfImNx9yA==" saltValue="3dPLgp3NpeiIObO/YR3fcw==" spinCount="100000" sheet="1" objects="1" scenarios="1"/>
  <mergeCells count="18">
    <mergeCell ref="A30:F30"/>
    <mergeCell ref="E34:F34"/>
    <mergeCell ref="E35:F35"/>
    <mergeCell ref="A23:E23"/>
    <mergeCell ref="A26:F26"/>
    <mergeCell ref="A29:F29"/>
    <mergeCell ref="A27:F27"/>
    <mergeCell ref="A28:F28"/>
    <mergeCell ref="A1:F1"/>
    <mergeCell ref="A22:E22"/>
    <mergeCell ref="A3:F3"/>
    <mergeCell ref="A10:E10"/>
    <mergeCell ref="A18:E18"/>
    <mergeCell ref="A21:E21"/>
    <mergeCell ref="A19:F19"/>
    <mergeCell ref="A4:F4"/>
    <mergeCell ref="A2:F2"/>
    <mergeCell ref="A11:F11"/>
  </mergeCell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F51"/>
  <sheetViews>
    <sheetView zoomScaleNormal="100" workbookViewId="0"/>
  </sheetViews>
  <sheetFormatPr defaultRowHeight="14.5" x14ac:dyDescent="0.35"/>
  <cols>
    <col min="1" max="3" width="9.81640625" customWidth="1"/>
    <col min="4" max="4" width="20.81640625" customWidth="1"/>
    <col min="5" max="6" width="21.81640625" customWidth="1"/>
  </cols>
  <sheetData>
    <row r="1" spans="1:6" x14ac:dyDescent="0.35">
      <c r="A1" s="2" t="s">
        <v>21</v>
      </c>
      <c r="B1" s="29"/>
      <c r="C1" s="29"/>
      <c r="D1" s="29"/>
      <c r="E1" s="29"/>
    </row>
    <row r="2" spans="1:6" ht="15.5" x14ac:dyDescent="0.35">
      <c r="A2" s="40"/>
      <c r="B2" s="29"/>
      <c r="C2" s="29"/>
      <c r="D2" s="29"/>
      <c r="E2" s="29"/>
      <c r="F2" s="41" t="s">
        <v>107</v>
      </c>
    </row>
    <row r="3" spans="1:6" ht="15.5" x14ac:dyDescent="0.35">
      <c r="A3" s="18" t="s">
        <v>71</v>
      </c>
      <c r="B3" s="35"/>
      <c r="C3" s="35"/>
      <c r="D3" s="35"/>
      <c r="E3" s="35"/>
      <c r="F3" s="35"/>
    </row>
    <row r="4" spans="1:6" x14ac:dyDescent="0.35">
      <c r="A4" s="29"/>
      <c r="B4" s="29"/>
      <c r="C4" s="29"/>
      <c r="D4" s="29"/>
      <c r="E4" s="29"/>
      <c r="F4" s="29"/>
    </row>
    <row r="5" spans="1:6" ht="43.5" x14ac:dyDescent="0.35">
      <c r="A5" s="20" t="s">
        <v>10</v>
      </c>
      <c r="B5" s="69" t="s">
        <v>105</v>
      </c>
      <c r="C5" s="70"/>
      <c r="D5" s="21" t="s">
        <v>104</v>
      </c>
      <c r="E5" s="21" t="s">
        <v>110</v>
      </c>
      <c r="F5" s="21" t="s">
        <v>106</v>
      </c>
    </row>
    <row r="6" spans="1:6" x14ac:dyDescent="0.35">
      <c r="A6" s="71" t="s">
        <v>72</v>
      </c>
      <c r="B6" s="74" t="s">
        <v>38</v>
      </c>
      <c r="C6" s="74"/>
      <c r="D6" s="36" t="s">
        <v>79</v>
      </c>
      <c r="E6" s="37"/>
      <c r="F6" s="22"/>
    </row>
    <row r="7" spans="1:6" x14ac:dyDescent="0.35">
      <c r="A7" s="71"/>
      <c r="B7" s="74"/>
      <c r="C7" s="74"/>
      <c r="D7" s="36" t="s">
        <v>39</v>
      </c>
      <c r="E7" s="37"/>
      <c r="F7" s="22"/>
    </row>
    <row r="8" spans="1:6" x14ac:dyDescent="0.35">
      <c r="A8" s="71"/>
      <c r="B8" s="74"/>
      <c r="C8" s="74"/>
      <c r="D8" s="36" t="s">
        <v>40</v>
      </c>
      <c r="E8" s="37"/>
      <c r="F8" s="22"/>
    </row>
    <row r="9" spans="1:6" x14ac:dyDescent="0.35">
      <c r="A9" s="71"/>
      <c r="B9" s="74"/>
      <c r="C9" s="74"/>
      <c r="D9" s="36" t="s">
        <v>41</v>
      </c>
      <c r="E9" s="38"/>
      <c r="F9" s="22"/>
    </row>
    <row r="10" spans="1:6" x14ac:dyDescent="0.35">
      <c r="A10" s="71"/>
      <c r="B10" s="74"/>
      <c r="C10" s="74"/>
      <c r="D10" s="36" t="s">
        <v>78</v>
      </c>
      <c r="E10" s="37"/>
      <c r="F10" s="22"/>
    </row>
    <row r="11" spans="1:6" x14ac:dyDescent="0.35">
      <c r="A11" s="29"/>
      <c r="B11" s="29"/>
      <c r="C11" s="29"/>
      <c r="D11" s="29"/>
      <c r="E11" s="29"/>
      <c r="F11" s="29"/>
    </row>
    <row r="12" spans="1:6" ht="49.25" customHeight="1" x14ac:dyDescent="0.35">
      <c r="A12" s="68" t="s">
        <v>86</v>
      </c>
      <c r="B12" s="68"/>
      <c r="C12" s="68"/>
      <c r="D12" s="68"/>
      <c r="E12" s="68"/>
      <c r="F12" s="68"/>
    </row>
    <row r="13" spans="1:6" x14ac:dyDescent="0.35">
      <c r="A13" s="29"/>
      <c r="B13" s="29"/>
      <c r="C13" s="29"/>
      <c r="D13" s="29"/>
      <c r="E13" s="29"/>
      <c r="F13" s="29"/>
    </row>
    <row r="14" spans="1:6" x14ac:dyDescent="0.35">
      <c r="A14" s="29"/>
      <c r="B14" s="29"/>
      <c r="C14" s="29"/>
      <c r="D14" s="29"/>
      <c r="E14" s="29"/>
      <c r="F14" s="29"/>
    </row>
    <row r="15" spans="1:6" ht="29" x14ac:dyDescent="0.35">
      <c r="A15" s="20" t="s">
        <v>10</v>
      </c>
      <c r="B15" s="69" t="s">
        <v>105</v>
      </c>
      <c r="C15" s="70"/>
      <c r="D15" s="21" t="s">
        <v>104</v>
      </c>
      <c r="E15" s="21" t="s">
        <v>42</v>
      </c>
      <c r="F15" s="21" t="s">
        <v>106</v>
      </c>
    </row>
    <row r="16" spans="1:6" ht="28.75" customHeight="1" x14ac:dyDescent="0.35">
      <c r="A16" s="71" t="s">
        <v>73</v>
      </c>
      <c r="B16" s="72" t="s">
        <v>43</v>
      </c>
      <c r="C16" s="72"/>
      <c r="D16" s="36" t="s">
        <v>44</v>
      </c>
      <c r="E16" s="39"/>
      <c r="F16" s="22"/>
    </row>
    <row r="17" spans="1:6" ht="28.75" customHeight="1" x14ac:dyDescent="0.35">
      <c r="A17" s="71"/>
      <c r="B17" s="72"/>
      <c r="C17" s="72"/>
      <c r="D17" s="36" t="s">
        <v>45</v>
      </c>
      <c r="E17" s="39"/>
      <c r="F17" s="22"/>
    </row>
    <row r="18" spans="1:6" x14ac:dyDescent="0.35">
      <c r="A18" s="29"/>
      <c r="B18" s="29"/>
      <c r="C18" s="29"/>
      <c r="D18" s="29"/>
      <c r="E18" s="29"/>
      <c r="F18" s="29"/>
    </row>
    <row r="19" spans="1:6" ht="75" customHeight="1" x14ac:dyDescent="0.35">
      <c r="A19" s="73" t="s">
        <v>80</v>
      </c>
      <c r="B19" s="73"/>
      <c r="C19" s="73"/>
      <c r="D19" s="73"/>
      <c r="E19" s="73"/>
      <c r="F19" s="73"/>
    </row>
    <row r="20" spans="1:6" x14ac:dyDescent="0.35">
      <c r="A20" s="29"/>
      <c r="B20" s="29"/>
      <c r="C20" s="29"/>
      <c r="D20" s="29"/>
      <c r="E20" s="29"/>
      <c r="F20" s="29"/>
    </row>
    <row r="21" spans="1:6" x14ac:dyDescent="0.35">
      <c r="A21" s="29"/>
      <c r="B21" s="29"/>
      <c r="C21" s="29"/>
      <c r="D21" s="29"/>
      <c r="E21" s="29"/>
      <c r="F21" s="29"/>
    </row>
    <row r="22" spans="1:6" ht="29" x14ac:dyDescent="0.35">
      <c r="A22" s="20" t="s">
        <v>10</v>
      </c>
      <c r="B22" s="69" t="s">
        <v>105</v>
      </c>
      <c r="C22" s="70"/>
      <c r="D22" s="21" t="s">
        <v>104</v>
      </c>
      <c r="E22" s="21" t="s">
        <v>42</v>
      </c>
      <c r="F22" s="21" t="s">
        <v>106</v>
      </c>
    </row>
    <row r="23" spans="1:6" ht="28.75" customHeight="1" x14ac:dyDescent="0.35">
      <c r="A23" s="71" t="s">
        <v>74</v>
      </c>
      <c r="B23" s="72" t="s">
        <v>77</v>
      </c>
      <c r="C23" s="72"/>
      <c r="D23" s="36" t="s">
        <v>44</v>
      </c>
      <c r="E23" s="39"/>
      <c r="F23" s="22"/>
    </row>
    <row r="24" spans="1:6" ht="28.75" customHeight="1" x14ac:dyDescent="0.35">
      <c r="A24" s="71"/>
      <c r="B24" s="72"/>
      <c r="C24" s="72"/>
      <c r="D24" s="36" t="s">
        <v>45</v>
      </c>
      <c r="E24" s="39"/>
      <c r="F24" s="22"/>
    </row>
    <row r="25" spans="1:6" x14ac:dyDescent="0.35">
      <c r="A25" s="29"/>
      <c r="B25" s="29"/>
      <c r="C25" s="29"/>
      <c r="D25" s="29"/>
      <c r="E25" s="29"/>
      <c r="F25" s="29"/>
    </row>
    <row r="26" spans="1:6" ht="72.650000000000006" customHeight="1" x14ac:dyDescent="0.35">
      <c r="A26" s="73" t="s">
        <v>81</v>
      </c>
      <c r="B26" s="73"/>
      <c r="C26" s="73"/>
      <c r="D26" s="73"/>
      <c r="E26" s="73"/>
      <c r="F26" s="73"/>
    </row>
    <row r="27" spans="1:6" x14ac:dyDescent="0.35">
      <c r="A27" s="29"/>
      <c r="B27" s="29"/>
      <c r="C27" s="29"/>
      <c r="D27" s="29"/>
      <c r="E27" s="29"/>
      <c r="F27" s="29"/>
    </row>
    <row r="28" spans="1:6" x14ac:dyDescent="0.35">
      <c r="A28" s="29"/>
      <c r="B28" s="29"/>
      <c r="C28" s="29"/>
      <c r="D28" s="29"/>
      <c r="E28" s="29"/>
      <c r="F28" s="29"/>
    </row>
    <row r="29" spans="1:6" ht="43.5" x14ac:dyDescent="0.35">
      <c r="A29" s="20" t="s">
        <v>10</v>
      </c>
      <c r="B29" s="69" t="s">
        <v>105</v>
      </c>
      <c r="C29" s="70"/>
      <c r="D29" s="21" t="s">
        <v>104</v>
      </c>
      <c r="E29" s="21" t="s">
        <v>70</v>
      </c>
      <c r="F29" s="21" t="s">
        <v>106</v>
      </c>
    </row>
    <row r="30" spans="1:6" x14ac:dyDescent="0.35">
      <c r="A30" s="71" t="s">
        <v>75</v>
      </c>
      <c r="B30" s="72" t="s">
        <v>108</v>
      </c>
      <c r="C30" s="72"/>
      <c r="D30" s="36" t="s">
        <v>94</v>
      </c>
      <c r="E30" s="38"/>
      <c r="F30" s="22"/>
    </row>
    <row r="31" spans="1:6" x14ac:dyDescent="0.35">
      <c r="A31" s="71"/>
      <c r="B31" s="72"/>
      <c r="C31" s="72"/>
      <c r="D31" s="36" t="s">
        <v>92</v>
      </c>
      <c r="E31" s="38"/>
      <c r="F31" s="22"/>
    </row>
    <row r="32" spans="1:6" x14ac:dyDescent="0.35">
      <c r="A32" s="71"/>
      <c r="B32" s="72"/>
      <c r="C32" s="72"/>
      <c r="D32" s="36" t="s">
        <v>93</v>
      </c>
      <c r="E32" s="38"/>
      <c r="F32" s="22"/>
    </row>
    <row r="33" spans="1:6" x14ac:dyDescent="0.35">
      <c r="A33" s="29"/>
      <c r="B33" s="29"/>
      <c r="C33" s="29"/>
      <c r="D33" s="29"/>
      <c r="E33" s="29"/>
      <c r="F33" s="29"/>
    </row>
    <row r="34" spans="1:6" ht="48.65" customHeight="1" x14ac:dyDescent="0.35">
      <c r="A34" s="68" t="s">
        <v>82</v>
      </c>
      <c r="B34" s="68"/>
      <c r="C34" s="68"/>
      <c r="D34" s="68"/>
      <c r="E34" s="68"/>
      <c r="F34" s="68"/>
    </row>
    <row r="35" spans="1:6" x14ac:dyDescent="0.35">
      <c r="A35" s="29"/>
      <c r="B35" s="29"/>
      <c r="C35" s="29"/>
      <c r="D35" s="29"/>
      <c r="E35" s="29"/>
      <c r="F35" s="29"/>
    </row>
    <row r="36" spans="1:6" x14ac:dyDescent="0.35">
      <c r="A36" s="29"/>
      <c r="B36" s="29"/>
      <c r="C36" s="29"/>
      <c r="D36" s="29"/>
      <c r="E36" s="29"/>
      <c r="F36" s="29"/>
    </row>
    <row r="37" spans="1:6" ht="43.5" x14ac:dyDescent="0.35">
      <c r="A37" s="20" t="s">
        <v>10</v>
      </c>
      <c r="B37" s="69" t="s">
        <v>105</v>
      </c>
      <c r="C37" s="70"/>
      <c r="D37" s="21" t="s">
        <v>104</v>
      </c>
      <c r="E37" s="21" t="s">
        <v>70</v>
      </c>
      <c r="F37" s="21" t="s">
        <v>106</v>
      </c>
    </row>
    <row r="38" spans="1:6" x14ac:dyDescent="0.35">
      <c r="A38" s="71" t="s">
        <v>76</v>
      </c>
      <c r="B38" s="72" t="s">
        <v>85</v>
      </c>
      <c r="C38" s="72"/>
      <c r="D38" s="36" t="s">
        <v>87</v>
      </c>
      <c r="E38" s="38"/>
      <c r="F38" s="22"/>
    </row>
    <row r="39" spans="1:6" x14ac:dyDescent="0.35">
      <c r="A39" s="71"/>
      <c r="B39" s="72"/>
      <c r="C39" s="72"/>
      <c r="D39" s="36" t="s">
        <v>88</v>
      </c>
      <c r="E39" s="38"/>
      <c r="F39" s="22"/>
    </row>
    <row r="40" spans="1:6" x14ac:dyDescent="0.35">
      <c r="A40" s="71"/>
      <c r="B40" s="72"/>
      <c r="C40" s="72"/>
      <c r="D40" s="36" t="s">
        <v>89</v>
      </c>
      <c r="E40" s="38"/>
      <c r="F40" s="22"/>
    </row>
    <row r="41" spans="1:6" x14ac:dyDescent="0.35">
      <c r="A41" s="71"/>
      <c r="B41" s="72"/>
      <c r="C41" s="72"/>
      <c r="D41" s="36" t="s">
        <v>90</v>
      </c>
      <c r="E41" s="38"/>
      <c r="F41" s="22"/>
    </row>
    <row r="42" spans="1:6" x14ac:dyDescent="0.35">
      <c r="A42" s="71"/>
      <c r="B42" s="72"/>
      <c r="C42" s="72"/>
      <c r="D42" s="36" t="s">
        <v>91</v>
      </c>
      <c r="E42" s="38"/>
      <c r="F42" s="22"/>
    </row>
    <row r="43" spans="1:6" x14ac:dyDescent="0.35">
      <c r="A43" s="29"/>
      <c r="B43" s="29"/>
      <c r="C43" s="29"/>
      <c r="D43" s="29"/>
      <c r="E43" s="29"/>
      <c r="F43" s="29"/>
    </row>
    <row r="44" spans="1:6" ht="47.4" customHeight="1" x14ac:dyDescent="0.35">
      <c r="A44" s="68" t="s">
        <v>83</v>
      </c>
      <c r="B44" s="68"/>
      <c r="C44" s="68"/>
      <c r="D44" s="68"/>
      <c r="E44" s="68"/>
      <c r="F44" s="68"/>
    </row>
    <row r="45" spans="1:6" x14ac:dyDescent="0.35">
      <c r="A45" s="29"/>
      <c r="B45" s="29"/>
      <c r="C45" s="29"/>
      <c r="D45" s="29"/>
      <c r="E45" s="29"/>
      <c r="F45" s="29"/>
    </row>
    <row r="46" spans="1:6" x14ac:dyDescent="0.35">
      <c r="A46" s="29"/>
      <c r="B46" s="29"/>
      <c r="C46" s="29"/>
      <c r="D46" s="29"/>
      <c r="E46" s="29"/>
      <c r="F46" s="29"/>
    </row>
    <row r="47" spans="1:6" ht="29" x14ac:dyDescent="0.35">
      <c r="A47" s="20" t="s">
        <v>10</v>
      </c>
      <c r="B47" s="69" t="s">
        <v>105</v>
      </c>
      <c r="C47" s="70"/>
      <c r="D47" s="21" t="s">
        <v>104</v>
      </c>
      <c r="E47" s="21" t="s">
        <v>42</v>
      </c>
      <c r="F47" s="21" t="s">
        <v>106</v>
      </c>
    </row>
    <row r="48" spans="1:6" x14ac:dyDescent="0.35">
      <c r="A48" s="71" t="s">
        <v>95</v>
      </c>
      <c r="B48" s="72" t="s">
        <v>46</v>
      </c>
      <c r="C48" s="72"/>
      <c r="D48" s="36" t="s">
        <v>44</v>
      </c>
      <c r="E48" s="39"/>
      <c r="F48" s="22"/>
    </row>
    <row r="49" spans="1:6" x14ac:dyDescent="0.35">
      <c r="A49" s="71"/>
      <c r="B49" s="72"/>
      <c r="C49" s="72"/>
      <c r="D49" s="36" t="s">
        <v>45</v>
      </c>
      <c r="E49" s="39"/>
      <c r="F49" s="22"/>
    </row>
    <row r="50" spans="1:6" x14ac:dyDescent="0.35">
      <c r="A50" s="29"/>
      <c r="B50" s="29"/>
      <c r="C50" s="29"/>
      <c r="D50" s="29"/>
      <c r="E50" s="29"/>
      <c r="F50" s="29"/>
    </row>
    <row r="51" spans="1:6" ht="77.400000000000006" customHeight="1" x14ac:dyDescent="0.35">
      <c r="A51" s="73" t="s">
        <v>84</v>
      </c>
      <c r="B51" s="73"/>
      <c r="C51" s="73"/>
      <c r="D51" s="73"/>
      <c r="E51" s="73"/>
      <c r="F51" s="73"/>
    </row>
  </sheetData>
  <mergeCells count="24">
    <mergeCell ref="B29:C29"/>
    <mergeCell ref="B5:C5"/>
    <mergeCell ref="A6:A10"/>
    <mergeCell ref="B6:C10"/>
    <mergeCell ref="A12:F12"/>
    <mergeCell ref="B15:C15"/>
    <mergeCell ref="A16:A17"/>
    <mergeCell ref="B16:C17"/>
    <mergeCell ref="A19:F19"/>
    <mergeCell ref="B22:C22"/>
    <mergeCell ref="A23:A24"/>
    <mergeCell ref="B23:C24"/>
    <mergeCell ref="A26:F26"/>
    <mergeCell ref="A30:A32"/>
    <mergeCell ref="B30:C32"/>
    <mergeCell ref="A34:F34"/>
    <mergeCell ref="B37:C37"/>
    <mergeCell ref="A38:A42"/>
    <mergeCell ref="B38:C42"/>
    <mergeCell ref="A44:F44"/>
    <mergeCell ref="B47:C47"/>
    <mergeCell ref="A48:A49"/>
    <mergeCell ref="B48:C49"/>
    <mergeCell ref="A51:F5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F13"/>
  <sheetViews>
    <sheetView workbookViewId="0"/>
  </sheetViews>
  <sheetFormatPr defaultRowHeight="14.5" x14ac:dyDescent="0.35"/>
  <cols>
    <col min="1" max="3" width="9.81640625" customWidth="1"/>
    <col min="4" max="4" width="20.81640625" customWidth="1"/>
    <col min="5" max="6" width="21.81640625" customWidth="1"/>
  </cols>
  <sheetData>
    <row r="1" spans="1:6" x14ac:dyDescent="0.35">
      <c r="A1" s="50" t="s">
        <v>21</v>
      </c>
      <c r="B1" s="42"/>
      <c r="C1" s="42"/>
      <c r="D1" s="42"/>
      <c r="E1" s="42"/>
    </row>
    <row r="2" spans="1:6" ht="15.5" x14ac:dyDescent="0.35">
      <c r="A2" s="44"/>
      <c r="B2" s="42"/>
      <c r="C2" s="42"/>
      <c r="D2" s="42"/>
      <c r="E2" s="42"/>
      <c r="F2" s="43" t="s">
        <v>109</v>
      </c>
    </row>
    <row r="3" spans="1:6" ht="15.5" x14ac:dyDescent="0.35">
      <c r="A3" s="28" t="s">
        <v>101</v>
      </c>
      <c r="B3" s="23"/>
      <c r="C3" s="42"/>
      <c r="D3" s="42"/>
      <c r="E3" s="42"/>
      <c r="F3" s="42"/>
    </row>
    <row r="4" spans="1:6" x14ac:dyDescent="0.35">
      <c r="A4" s="24"/>
      <c r="B4" s="24"/>
      <c r="C4" s="42"/>
      <c r="D4" s="42"/>
      <c r="E4" s="42"/>
      <c r="F4" s="42"/>
    </row>
    <row r="5" spans="1:6" ht="29" x14ac:dyDescent="0.35">
      <c r="A5" s="25" t="s">
        <v>69</v>
      </c>
      <c r="B5" s="75" t="s">
        <v>105</v>
      </c>
      <c r="C5" s="76"/>
      <c r="D5" s="26" t="s">
        <v>104</v>
      </c>
      <c r="E5" s="26" t="s">
        <v>47</v>
      </c>
      <c r="F5" s="26" t="s">
        <v>106</v>
      </c>
    </row>
    <row r="6" spans="1:6" x14ac:dyDescent="0.35">
      <c r="A6" s="77" t="s">
        <v>96</v>
      </c>
      <c r="B6" s="78" t="s">
        <v>48</v>
      </c>
      <c r="C6" s="78"/>
      <c r="D6" s="45" t="s">
        <v>97</v>
      </c>
      <c r="E6" s="19"/>
      <c r="F6" s="27"/>
    </row>
    <row r="7" spans="1:6" x14ac:dyDescent="0.35">
      <c r="A7" s="77"/>
      <c r="B7" s="78"/>
      <c r="C7" s="78"/>
      <c r="D7" s="45" t="s">
        <v>49</v>
      </c>
      <c r="E7" s="19"/>
      <c r="F7" s="27"/>
    </row>
    <row r="8" spans="1:6" x14ac:dyDescent="0.35">
      <c r="A8" s="77"/>
      <c r="B8" s="78"/>
      <c r="C8" s="78"/>
      <c r="D8" s="45" t="s">
        <v>50</v>
      </c>
      <c r="E8" s="19"/>
      <c r="F8" s="27"/>
    </row>
    <row r="9" spans="1:6" x14ac:dyDescent="0.35">
      <c r="A9" s="77"/>
      <c r="B9" s="78"/>
      <c r="C9" s="78"/>
      <c r="D9" s="45" t="s">
        <v>51</v>
      </c>
      <c r="E9" s="19"/>
      <c r="F9" s="27"/>
    </row>
    <row r="10" spans="1:6" x14ac:dyDescent="0.35">
      <c r="A10" s="77"/>
      <c r="B10" s="78"/>
      <c r="C10" s="78"/>
      <c r="D10" s="45" t="s">
        <v>52</v>
      </c>
      <c r="E10" s="19"/>
      <c r="F10" s="27"/>
    </row>
    <row r="11" spans="1:6" x14ac:dyDescent="0.35">
      <c r="A11" s="77"/>
      <c r="B11" s="78"/>
      <c r="C11" s="78"/>
      <c r="D11" s="45" t="s">
        <v>98</v>
      </c>
      <c r="E11" s="19"/>
      <c r="F11" s="27"/>
    </row>
    <row r="12" spans="1:6" x14ac:dyDescent="0.35">
      <c r="A12" s="42"/>
      <c r="B12" s="42"/>
      <c r="C12" s="42"/>
      <c r="D12" s="42"/>
      <c r="E12" s="42"/>
      <c r="F12" s="42"/>
    </row>
    <row r="13" spans="1:6" ht="51.65" customHeight="1" x14ac:dyDescent="0.35">
      <c r="A13" s="79" t="s">
        <v>99</v>
      </c>
      <c r="B13" s="79"/>
      <c r="C13" s="79"/>
      <c r="D13" s="79"/>
      <c r="E13" s="79"/>
      <c r="F13" s="79"/>
    </row>
  </sheetData>
  <mergeCells count="4">
    <mergeCell ref="B5:C5"/>
    <mergeCell ref="A6:A11"/>
    <mergeCell ref="B6:C11"/>
    <mergeCell ref="A13:F1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D29"/>
  <sheetViews>
    <sheetView workbookViewId="0"/>
  </sheetViews>
  <sheetFormatPr defaultRowHeight="14.5" x14ac:dyDescent="0.35"/>
  <cols>
    <col min="1" max="1" width="52.453125" customWidth="1"/>
    <col min="2" max="4" width="13.81640625" customWidth="1"/>
  </cols>
  <sheetData>
    <row r="1" spans="1:4" x14ac:dyDescent="0.35">
      <c r="A1" s="50" t="s">
        <v>21</v>
      </c>
    </row>
    <row r="2" spans="1:4" x14ac:dyDescent="0.35">
      <c r="A2" s="46"/>
      <c r="B2" s="84" t="s">
        <v>53</v>
      </c>
      <c r="C2" s="84"/>
      <c r="D2" s="84"/>
    </row>
    <row r="3" spans="1:4" ht="15.5" x14ac:dyDescent="0.35">
      <c r="A3" s="89" t="s">
        <v>54</v>
      </c>
      <c r="B3" s="89"/>
      <c r="C3" s="89"/>
      <c r="D3" s="89"/>
    </row>
    <row r="4" spans="1:4" x14ac:dyDescent="0.35">
      <c r="A4" s="46"/>
      <c r="B4" s="46"/>
      <c r="C4" s="46"/>
      <c r="D4" s="46"/>
    </row>
    <row r="5" spans="1:4" x14ac:dyDescent="0.35">
      <c r="A5" s="87" t="s">
        <v>103</v>
      </c>
      <c r="B5" s="87"/>
      <c r="C5" s="87"/>
      <c r="D5" s="87"/>
    </row>
    <row r="6" spans="1:4" ht="40" customHeight="1" x14ac:dyDescent="0.35">
      <c r="A6" s="30" t="s">
        <v>100</v>
      </c>
      <c r="B6" s="90">
        <f>'Priloha 1 k B.2'!F21</f>
        <v>0</v>
      </c>
      <c r="C6" s="90"/>
      <c r="D6" s="31" t="s">
        <v>111</v>
      </c>
    </row>
    <row r="7" spans="1:4" ht="47" customHeight="1" x14ac:dyDescent="0.35">
      <c r="A7" s="91" t="s">
        <v>59</v>
      </c>
      <c r="B7" s="91"/>
      <c r="C7" s="91"/>
      <c r="D7" s="91"/>
    </row>
    <row r="8" spans="1:4" x14ac:dyDescent="0.35">
      <c r="A8" s="91" t="s">
        <v>60</v>
      </c>
      <c r="B8" s="91"/>
      <c r="C8" s="91"/>
      <c r="D8" s="91"/>
    </row>
    <row r="9" spans="1:4" x14ac:dyDescent="0.35">
      <c r="A9" s="32" t="s">
        <v>61</v>
      </c>
      <c r="B9" s="92">
        <f>'Príloha K2.1-2.6 k A.2'!F6+'Príloha K2.1-2.6 k A.2'!F7+'Príloha K2.1-2.6 k A.2'!F8+'Príloha K2.1-2.6 k A.2'!F9+'Príloha K2.1-2.6 k A.2'!F10</f>
        <v>0</v>
      </c>
      <c r="C9" s="88"/>
      <c r="D9" s="88"/>
    </row>
    <row r="10" spans="1:4" x14ac:dyDescent="0.35">
      <c r="A10" s="32" t="s">
        <v>62</v>
      </c>
      <c r="B10" s="88">
        <f>'Príloha K2.1-2.6 k A.2'!F16+'Príloha K2.1-2.6 k A.2'!F17</f>
        <v>0</v>
      </c>
      <c r="C10" s="88"/>
      <c r="D10" s="88"/>
    </row>
    <row r="11" spans="1:4" x14ac:dyDescent="0.35">
      <c r="A11" s="32" t="s">
        <v>63</v>
      </c>
      <c r="B11" s="88">
        <f>'Príloha K2.1-2.6 k A.2'!F23+'Príloha K2.1-2.6 k A.2'!F24</f>
        <v>0</v>
      </c>
      <c r="C11" s="88"/>
      <c r="D11" s="88"/>
    </row>
    <row r="12" spans="1:4" x14ac:dyDescent="0.35">
      <c r="A12" s="32" t="s">
        <v>64</v>
      </c>
      <c r="B12" s="88">
        <f>'Príloha K2.1-2.6 k A.2'!F30+'Príloha K2.1-2.6 k A.2'!F31+'Príloha K2.1-2.6 k A.2'!F32</f>
        <v>0</v>
      </c>
      <c r="C12" s="88"/>
      <c r="D12" s="88"/>
    </row>
    <row r="13" spans="1:4" x14ac:dyDescent="0.35">
      <c r="A13" s="32" t="s">
        <v>65</v>
      </c>
      <c r="B13" s="88">
        <f>'Príloha K2.1-2.6 k A.2'!F38+'Príloha K2.1-2.6 k A.2'!F39+'Príloha K2.1-2.6 k A.2'!F40+'Príloha K2.1-2.6 k A.2'!F41+'Príloha K2.1-2.6 k A.2'!F42</f>
        <v>0</v>
      </c>
      <c r="C13" s="88"/>
      <c r="D13" s="88"/>
    </row>
    <row r="14" spans="1:4" x14ac:dyDescent="0.35">
      <c r="A14" s="32" t="s">
        <v>66</v>
      </c>
      <c r="B14" s="88">
        <f>'Príloha K2.1-2.6 k A.2'!F48+'Príloha K2.1-2.6 k A.2'!F49</f>
        <v>0</v>
      </c>
      <c r="C14" s="88"/>
      <c r="D14" s="88"/>
    </row>
    <row r="15" spans="1:4" x14ac:dyDescent="0.35">
      <c r="A15" s="33" t="s">
        <v>67</v>
      </c>
      <c r="B15" s="80">
        <f>SUM(B9:D14)</f>
        <v>0</v>
      </c>
      <c r="C15" s="80"/>
      <c r="D15" s="80"/>
    </row>
    <row r="16" spans="1:4" x14ac:dyDescent="0.35">
      <c r="A16" s="34" t="s">
        <v>68</v>
      </c>
      <c r="B16" s="81">
        <f>'Príloha K.3 k A2'!F6+'Príloha K.3 k A2'!F7+'Príloha K.3 k A2'!F8+'Príloha K.3 k A2'!F9+'Príloha K.3 k A2'!F10+'Príloha K.3 k A2'!F11</f>
        <v>0</v>
      </c>
      <c r="C16" s="82"/>
      <c r="D16" s="82"/>
    </row>
    <row r="17" spans="1:4" x14ac:dyDescent="0.35">
      <c r="A17" s="47"/>
      <c r="B17" s="47"/>
      <c r="C17" s="47"/>
      <c r="D17" s="47"/>
    </row>
    <row r="18" spans="1:4" x14ac:dyDescent="0.35">
      <c r="A18" s="93" t="s">
        <v>56</v>
      </c>
      <c r="B18" s="93"/>
      <c r="C18" s="93"/>
      <c r="D18" s="93"/>
    </row>
    <row r="19" spans="1:4" x14ac:dyDescent="0.35">
      <c r="A19" s="47"/>
      <c r="B19" s="47"/>
      <c r="C19" s="48"/>
      <c r="D19" s="47"/>
    </row>
    <row r="20" spans="1:4" x14ac:dyDescent="0.35">
      <c r="A20" s="49"/>
      <c r="B20" s="49"/>
      <c r="C20" s="49"/>
      <c r="D20" s="49"/>
    </row>
    <row r="21" spans="1:4" x14ac:dyDescent="0.35">
      <c r="A21" s="49"/>
      <c r="B21" s="49"/>
      <c r="C21" s="49"/>
      <c r="D21" s="49"/>
    </row>
    <row r="22" spans="1:4" x14ac:dyDescent="0.35">
      <c r="A22" s="47" t="s">
        <v>55</v>
      </c>
      <c r="B22" s="47"/>
      <c r="C22" s="49"/>
      <c r="D22" s="49"/>
    </row>
    <row r="23" spans="1:4" x14ac:dyDescent="0.35">
      <c r="A23" s="47"/>
      <c r="B23" s="47"/>
      <c r="C23" s="49"/>
      <c r="D23" s="49"/>
    </row>
    <row r="24" spans="1:4" x14ac:dyDescent="0.35">
      <c r="A24" s="49"/>
      <c r="B24" s="49"/>
      <c r="C24" s="49"/>
      <c r="D24" s="49"/>
    </row>
    <row r="25" spans="1:4" x14ac:dyDescent="0.35">
      <c r="A25" s="47" t="s">
        <v>58</v>
      </c>
      <c r="B25" s="83"/>
      <c r="C25" s="83"/>
      <c r="D25" s="49"/>
    </row>
    <row r="26" spans="1:4" x14ac:dyDescent="0.35">
      <c r="A26" s="49"/>
      <c r="B26" s="86"/>
      <c r="C26" s="86"/>
      <c r="D26" s="49"/>
    </row>
    <row r="27" spans="1:4" x14ac:dyDescent="0.35">
      <c r="A27" s="49"/>
      <c r="B27" s="49"/>
      <c r="C27" s="49"/>
      <c r="D27" s="49"/>
    </row>
    <row r="28" spans="1:4" x14ac:dyDescent="0.35">
      <c r="A28" s="49"/>
      <c r="B28" s="83" t="s">
        <v>57</v>
      </c>
      <c r="C28" s="83"/>
      <c r="D28" s="83"/>
    </row>
    <row r="29" spans="1:4" ht="28.75" customHeight="1" x14ac:dyDescent="0.35">
      <c r="A29" s="49"/>
      <c r="B29" s="85" t="s">
        <v>102</v>
      </c>
      <c r="C29" s="86"/>
      <c r="D29" s="86"/>
    </row>
  </sheetData>
  <mergeCells count="19">
    <mergeCell ref="B29:D29"/>
    <mergeCell ref="A5:D5"/>
    <mergeCell ref="B12:D12"/>
    <mergeCell ref="A3:D3"/>
    <mergeCell ref="B6:C6"/>
    <mergeCell ref="A7:D7"/>
    <mergeCell ref="A8:D8"/>
    <mergeCell ref="B9:D9"/>
    <mergeCell ref="B10:D10"/>
    <mergeCell ref="B11:D11"/>
    <mergeCell ref="B26:C26"/>
    <mergeCell ref="A18:D18"/>
    <mergeCell ref="B13:D13"/>
    <mergeCell ref="B14:D14"/>
    <mergeCell ref="B15:D15"/>
    <mergeCell ref="B16:D16"/>
    <mergeCell ref="B25:C25"/>
    <mergeCell ref="B2:D2"/>
    <mergeCell ref="B28:D2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Priloha 1 k B.2</vt:lpstr>
      <vt:lpstr>Príloha K2.1-2.6 k A.2</vt:lpstr>
      <vt:lpstr>Príloha K.3 k A2</vt:lpstr>
      <vt:lpstr>Priloha 1 k A.2 Návrh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2022-11-09T08:08:11Z</dcterms:modified>
</cp:coreProperties>
</file>