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1\priloha_c_1_vykazy_vymer_final\"/>
    </mc:Choice>
  </mc:AlternateContent>
  <bookViews>
    <workbookView xWindow="0" yWindow="0" windowWidth="23040" windowHeight="8505"/>
  </bookViews>
  <sheets>
    <sheet name="2693" sheetId="1" r:id="rId1"/>
    <sheet name="2697" sheetId="2" r:id="rId2"/>
    <sheet name="2463" sheetId="3" r:id="rId3"/>
    <sheet name="DT" sheetId="4" r:id="rId4"/>
  </sheets>
  <calcPr calcId="162913"/>
</workbook>
</file>

<file path=xl/calcChain.xml><?xml version="1.0" encoding="utf-8"?>
<calcChain xmlns="http://schemas.openxmlformats.org/spreadsheetml/2006/main">
  <c r="H28" i="1" l="1"/>
  <c r="H28" i="2" l="1"/>
  <c r="H25" i="1"/>
  <c r="H25" i="2" l="1"/>
  <c r="H30" i="2"/>
  <c r="H26" i="2" l="1"/>
  <c r="H27" i="1"/>
  <c r="H10" i="4"/>
  <c r="H29" i="3"/>
  <c r="H28" i="3"/>
  <c r="G27" i="3"/>
  <c r="H27" i="3" s="1"/>
  <c r="H26" i="3"/>
  <c r="G24" i="3"/>
  <c r="H24" i="3" s="1"/>
  <c r="H23" i="3"/>
  <c r="B18" i="3"/>
  <c r="G25" i="3" s="1"/>
  <c r="H25" i="3" s="1"/>
  <c r="G33" i="2"/>
  <c r="H33" i="2" s="1"/>
  <c r="H32" i="2"/>
  <c r="H27" i="2"/>
  <c r="G23" i="2"/>
  <c r="H23" i="2" s="1"/>
  <c r="B18" i="2"/>
  <c r="G29" i="2" s="1"/>
  <c r="H29" i="2" s="1"/>
  <c r="H32" i="1"/>
  <c r="H31" i="1"/>
  <c r="G23" i="1"/>
  <c r="H23" i="1" s="1"/>
  <c r="B18" i="1"/>
  <c r="H24" i="1" s="1"/>
  <c r="H30" i="3" l="1"/>
  <c r="H26" i="1"/>
  <c r="G31" i="2"/>
  <c r="H31" i="2" s="1"/>
  <c r="G30" i="1"/>
  <c r="H30" i="1" s="1"/>
  <c r="H24" i="2"/>
  <c r="G29" i="1"/>
  <c r="H29" i="1" s="1"/>
  <c r="H34" i="2" l="1"/>
  <c r="I6" i="4" s="1"/>
  <c r="J6" i="4" s="1"/>
  <c r="H33" i="1"/>
  <c r="K35" i="1" s="1"/>
  <c r="I7" i="4"/>
  <c r="J7" i="4" s="1"/>
  <c r="K32" i="3"/>
  <c r="J32" i="3"/>
  <c r="K36" i="2" l="1"/>
  <c r="J36" i="2"/>
  <c r="I5" i="4"/>
  <c r="J5" i="4" s="1"/>
  <c r="J10" i="4" s="1"/>
  <c r="J35" i="1"/>
  <c r="I10" i="4" l="1"/>
</calcChain>
</file>

<file path=xl/sharedStrings.xml><?xml version="1.0" encoding="utf-8"?>
<sst xmlns="http://schemas.openxmlformats.org/spreadsheetml/2006/main" count="216" uniqueCount="80">
  <si>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</si>
  <si>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</si>
  <si>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</si>
  <si>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</si>
  <si>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</si>
  <si>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</si>
  <si>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III/2693 Hradná - Iviny</t>
  </si>
  <si>
    <t>Číslo cesty/ Názov stavby</t>
  </si>
  <si>
    <t>staničenie v km: 0,000 - 7,684</t>
  </si>
  <si>
    <t>vybraté úseky v ckm: 1,625 - 2,570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</si>
  <si>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</si>
  <si>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</si>
  <si>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</si>
  <si>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</si>
  <si>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</si>
  <si>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</si>
  <si>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</si>
  <si>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</si>
  <si>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</si>
  <si>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</si>
  <si>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</si>
  <si>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</si>
  <si>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</si>
  <si>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</si>
  <si>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</si>
  <si>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</si>
  <si>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</rPr>
      <t>m</t>
    </r>
    <r>
      <rPr>
        <vertAlign val="superscript"/>
        <sz val="10"/>
        <color indexed="8"/>
        <rFont val="Arial"/>
      </rPr>
      <t>2</t>
    </r>
  </si>
  <si>
    <t xml:space="preserve">Postrek spojovací </t>
  </si>
  <si>
    <r>
      <rPr>
        <sz val="10"/>
        <color indexed="8"/>
        <rFont val="Arial CE"/>
      </rPr>
      <t>0,7 kg/m</t>
    </r>
    <r>
      <rPr>
        <vertAlign val="superscript"/>
        <sz val="10"/>
        <color indexed="8"/>
        <rFont val="Arial CE"/>
      </rPr>
      <t>2</t>
    </r>
  </si>
  <si>
    <t>frézovanie s naložením a odvozom do 10 km ( začiatky a konce + most )</t>
  </si>
  <si>
    <r>
      <rPr>
        <sz val="11"/>
        <color indexed="8"/>
        <rFont val="Calibri"/>
      </rPr>
      <t>AC</t>
    </r>
    <r>
      <rPr>
        <sz val="9"/>
        <color indexed="8"/>
        <rFont val="Arial"/>
      </rPr>
      <t>o</t>
    </r>
    <r>
      <rPr>
        <sz val="11"/>
        <color indexed="8"/>
        <rFont val="Calibri"/>
      </rPr>
      <t xml:space="preserve"> 11-II s dovozom rozprestrením a zhutnením</t>
    </r>
  </si>
  <si>
    <t>ACL 16-II  vysprávky nerovností krytu</t>
  </si>
  <si>
    <t xml:space="preserve">Recyklácia za studena s kombinovaným spojivom (cement a asfaltová emulzia alebo cement a asfaltová pena) </t>
  </si>
  <si>
    <t>do 400 mm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</si>
  <si>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</si>
  <si>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</si>
  <si>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</si>
  <si>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</si>
  <si>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</si>
  <si>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</si>
  <si>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</si>
  <si>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</si>
  <si>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</si>
  <si>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</si>
  <si>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</si>
  <si>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III/2697 Detva - PPS</t>
  </si>
  <si>
    <t>staničenie v km: 0,000 - 13,500</t>
  </si>
  <si>
    <t xml:space="preserve">vybraté úseky v ckm: 9,220 - 13,450 </t>
  </si>
  <si>
    <t>frézovanie s naložením a odvozom do 10 km ( začiatky a konce )</t>
  </si>
  <si>
    <t>III/2463 Slatinská Lazy- Vig.Huta-Kalinka</t>
  </si>
  <si>
    <t>staničenie v km: 10,464 - 17,341</t>
  </si>
  <si>
    <t>vybraté úseky v  ckm: 10,464 - 13,232; 13,832 - 14,340; 15,387 - 16,110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</si>
  <si>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</si>
  <si>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</si>
  <si>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</si>
  <si>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</si>
  <si>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</si>
  <si>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</si>
  <si>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</si>
  <si>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</si>
  <si>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</si>
  <si>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III/2693</t>
  </si>
  <si>
    <t>DT</t>
  </si>
  <si>
    <t>Hradná - Iviny</t>
  </si>
  <si>
    <t>III/2697</t>
  </si>
  <si>
    <t>Detva -PPS</t>
  </si>
  <si>
    <t>III/2463</t>
  </si>
  <si>
    <t xml:space="preserve"> Sl.Lazy- Vig.Huta-Kalinka</t>
  </si>
  <si>
    <t>celkom</t>
  </si>
  <si>
    <t>Postrek infiltračný</t>
  </si>
  <si>
    <r>
      <t>1,0 kg/m2</t>
    </r>
    <r>
      <rPr>
        <sz val="11"/>
        <color theme="1"/>
        <rFont val="Helvetica Neue"/>
        <family val="2"/>
        <charset val="238"/>
        <scheme val="minor"/>
      </rPr>
      <t/>
    </r>
  </si>
  <si>
    <t>ACL 16-II  s dovozom rozprestrením a zhutnením</t>
  </si>
  <si>
    <t>ACL 16-II   s dovozom rozprestrením a zhutnením</t>
  </si>
  <si>
    <t>0,7 kg/m2</t>
  </si>
  <si>
    <t>ACL 16-II  vyrovávka nerovností krytu</t>
  </si>
  <si>
    <t>Asfaltovanie cestných komunikácií vo vlastníctve Banskobystrického samosprávneho kraja a súvisiace práce – vybrané úseky ciest v okresoch Banská Bystrica, Brezno, Detva, Zvolen, Žarnovica a Žiar nad Hronom.</t>
  </si>
  <si>
    <r>
      <t>m</t>
    </r>
    <r>
      <rPr>
        <vertAlign val="superscript"/>
        <sz val="10"/>
        <rFont val="Arial"/>
      </rPr>
      <t>2</t>
    </r>
  </si>
  <si>
    <r>
      <t>0,5 kg/m</t>
    </r>
    <r>
      <rPr>
        <vertAlign val="superscript"/>
        <sz val="10"/>
        <rFont val="Arial CE"/>
      </rPr>
      <t>2</t>
    </r>
  </si>
  <si>
    <r>
      <t>AC</t>
    </r>
    <r>
      <rPr>
        <sz val="9"/>
        <rFont val="Arial"/>
      </rPr>
      <t>o</t>
    </r>
    <r>
      <rPr>
        <sz val="11"/>
        <rFont val="Calibri"/>
      </rPr>
      <t xml:space="preserve"> 11-II s dovozom rozprestrením a zhutnením</t>
    </r>
  </si>
  <si>
    <r>
      <rPr>
        <sz val="11"/>
        <rFont val="Calibri"/>
      </rPr>
      <t>m</t>
    </r>
    <r>
      <rPr>
        <vertAlign val="superscript"/>
        <sz val="10"/>
        <rFont val="Arial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</si>
</sst>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34">
    <font>
      <sz val="11"/>
      <color indexed="8"/>
      <name val="Calibri"/>
    </font>
    <font>
      <sz val="11"/>
      <color theme="1"/>
      <name val="Helvetica Neue"/>
      <family val="2"/>
      <charset val="238"/>
      <scheme val="minor"/>
    </font>
    <font>
      <b/>
      <sz val="10"/>
      <color indexed="8"/>
      <name val="Arial"/>
    </font>
    <font>
      <sz val="10"/>
      <color indexed="8"/>
      <name val="Arial"/>
    </font>
    <font>
      <b/>
      <sz val="11"/>
      <color indexed="8"/>
      <name val="Calibri"/>
    </font>
    <font>
      <i/>
      <sz val="10"/>
      <color indexed="8"/>
      <name val="Arial"/>
    </font>
    <font>
      <b/>
      <sz val="12"/>
      <color indexed="8"/>
      <name val="Arial"/>
    </font>
    <font>
      <sz val="9"/>
      <color indexed="8"/>
      <name val="Arial"/>
    </font>
    <font>
      <sz val="10"/>
      <color indexed="8"/>
      <name val="Arial CE"/>
    </font>
    <font>
      <sz val="10"/>
      <color indexed="10"/>
      <name val="Arial CE"/>
    </font>
    <font>
      <vertAlign val="superscript"/>
      <sz val="10"/>
      <color indexed="8"/>
      <name val="Arial"/>
    </font>
    <font>
      <vertAlign val="superscript"/>
      <sz val="10"/>
      <color indexed="8"/>
      <name val="Arial CE"/>
    </font>
    <font>
      <b/>
      <sz val="10"/>
      <color indexed="12"/>
      <name val="Arial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0"/>
      <name val="Arial"/>
    </font>
    <font>
      <b/>
      <sz val="11"/>
      <color indexed="8"/>
      <name val="Arial"/>
    </font>
    <font>
      <b/>
      <sz val="11"/>
      <color indexed="12"/>
      <name val="Arial"/>
    </font>
    <font>
      <b/>
      <sz val="10"/>
      <color indexed="12"/>
      <name val="Arial CE"/>
    </font>
    <font>
      <sz val="9"/>
      <color indexed="8"/>
      <name val="Calibri"/>
    </font>
    <font>
      <sz val="10"/>
      <name val="Arial"/>
      <family val="2"/>
      <charset val="238"/>
    </font>
    <font>
      <sz val="11"/>
      <name val="Calibri"/>
    </font>
    <font>
      <sz val="10"/>
      <name val="Arial CE"/>
    </font>
    <font>
      <sz val="10"/>
      <name val="Arial"/>
    </font>
    <font>
      <vertAlign val="superscript"/>
      <sz val="10"/>
      <name val="Arial"/>
    </font>
    <font>
      <vertAlign val="superscript"/>
      <sz val="10"/>
      <name val="Arial CE"/>
    </font>
    <font>
      <sz val="9"/>
      <name val="Arial"/>
    </font>
    <font>
      <sz val="11"/>
      <name val="Calibri"/>
      <family val="2"/>
      <charset val="238"/>
    </font>
    <font>
      <b/>
      <sz val="10"/>
      <name val="Arial"/>
    </font>
    <font>
      <b/>
      <sz val="10"/>
      <name val="Arial CE"/>
    </font>
    <font>
      <i/>
      <sz val="10"/>
      <name val="Arial"/>
    </font>
    <font>
      <b/>
      <sz val="12"/>
      <name val="Arial"/>
    </font>
    <font>
      <b/>
      <sz val="11"/>
      <name val="Arial"/>
    </font>
    <font>
      <b/>
      <sz val="11"/>
      <name val="Helvetica Neue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/>
      <bottom style="medium">
        <color indexed="8"/>
      </bottom>
      <diagonal/>
    </border>
    <border>
      <left style="thin">
        <color indexed="9"/>
      </left>
      <right style="thin">
        <color indexed="9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Protection="0"/>
    <xf numFmtId="0" fontId="20" fillId="0" borderId="3"/>
  </cellStyleXfs>
  <cellXfs count="322">
    <xf numFmtId="0" fontId="0" fillId="0" borderId="0" xfId="0" applyFont="1" applyAlignment="1"/>
    <xf numFmtId="0" fontId="0" fillId="0" borderId="0" xfId="0" applyNumberFormat="1" applyFont="1" applyAlignment="1"/>
    <xf numFmtId="49" fontId="2" fillId="0" borderId="1" xfId="0" applyNumberFormat="1" applyFont="1" applyBorder="1" applyAlignment="1"/>
    <xf numFmtId="0" fontId="3" fillId="0" borderId="1" xfId="0" applyFont="1" applyBorder="1" applyAlignment="1"/>
    <xf numFmtId="4" fontId="0" fillId="0" borderId="1" xfId="0" applyNumberFormat="1" applyFont="1" applyBorder="1" applyAlignment="1"/>
    <xf numFmtId="0" fontId="0" fillId="0" borderId="1" xfId="0" applyFont="1" applyBorder="1" applyAlignment="1"/>
    <xf numFmtId="49" fontId="0" fillId="0" borderId="1" xfId="0" applyNumberFormat="1" applyFont="1" applyBorder="1" applyAlignment="1"/>
    <xf numFmtId="0" fontId="3" fillId="0" borderId="2" xfId="0" applyFont="1" applyBorder="1" applyAlignment="1"/>
    <xf numFmtId="49" fontId="5" fillId="0" borderId="1" xfId="0" applyNumberFormat="1" applyFont="1" applyBorder="1" applyAlignment="1"/>
    <xf numFmtId="0" fontId="3" fillId="0" borderId="4" xfId="0" applyFont="1" applyBorder="1" applyAlignment="1"/>
    <xf numFmtId="49" fontId="3" fillId="0" borderId="1" xfId="0" applyNumberFormat="1" applyFont="1" applyBorder="1" applyAlignment="1"/>
    <xf numFmtId="49" fontId="2" fillId="0" borderId="5" xfId="0" applyNumberFormat="1" applyFont="1" applyBorder="1" applyAlignment="1"/>
    <xf numFmtId="0" fontId="2" fillId="0" borderId="1" xfId="0" applyFont="1" applyBorder="1" applyAlignment="1"/>
    <xf numFmtId="0" fontId="6" fillId="0" borderId="6" xfId="0" applyFont="1" applyBorder="1" applyAlignment="1"/>
    <xf numFmtId="4" fontId="6" fillId="0" borderId="6" xfId="0" applyNumberFormat="1" applyFont="1" applyBorder="1" applyAlignment="1"/>
    <xf numFmtId="49" fontId="2" fillId="0" borderId="7" xfId="0" applyNumberFormat="1" applyFont="1" applyBorder="1" applyAlignment="1"/>
    <xf numFmtId="0" fontId="2" fillId="0" borderId="8" xfId="0" applyFont="1" applyBorder="1" applyAlignment="1"/>
    <xf numFmtId="0" fontId="0" fillId="0" borderId="8" xfId="0" applyFont="1" applyBorder="1" applyAlignment="1"/>
    <xf numFmtId="49" fontId="0" fillId="0" borderId="8" xfId="0" applyNumberFormat="1" applyFont="1" applyBorder="1" applyAlignment="1"/>
    <xf numFmtId="4" fontId="0" fillId="0" borderId="8" xfId="0" applyNumberFormat="1" applyFont="1" applyBorder="1" applyAlignment="1"/>
    <xf numFmtId="4" fontId="0" fillId="0" borderId="9" xfId="0" applyNumberFormat="1" applyFont="1" applyBorder="1" applyAlignment="1"/>
    <xf numFmtId="0" fontId="0" fillId="0" borderId="5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0" fillId="0" borderId="6" xfId="0" applyFont="1" applyBorder="1" applyAlignment="1"/>
    <xf numFmtId="4" fontId="7" fillId="0" borderId="1" xfId="0" applyNumberFormat="1" applyFont="1" applyBorder="1" applyAlignment="1"/>
    <xf numFmtId="0" fontId="7" fillId="0" borderId="1" xfId="0" applyFont="1" applyBorder="1" applyAlignment="1"/>
    <xf numFmtId="4" fontId="0" fillId="0" borderId="10" xfId="0" applyNumberFormat="1" applyFont="1" applyBorder="1" applyAlignment="1"/>
    <xf numFmtId="49" fontId="0" fillId="0" borderId="12" xfId="0" applyNumberFormat="1" applyFont="1" applyBorder="1" applyAlignment="1"/>
    <xf numFmtId="2" fontId="0" fillId="0" borderId="13" xfId="0" applyNumberFormat="1" applyFont="1" applyBorder="1" applyAlignment="1"/>
    <xf numFmtId="49" fontId="0" fillId="0" borderId="5" xfId="0" applyNumberFormat="1" applyFont="1" applyBorder="1" applyAlignment="1"/>
    <xf numFmtId="4" fontId="7" fillId="0" borderId="10" xfId="0" applyNumberFormat="1" applyFont="1" applyBorder="1" applyAlignment="1"/>
    <xf numFmtId="49" fontId="0" fillId="0" borderId="14" xfId="0" applyNumberFormat="1" applyFont="1" applyBorder="1" applyAlignment="1"/>
    <xf numFmtId="2" fontId="0" fillId="0" borderId="15" xfId="0" applyNumberFormat="1" applyFont="1" applyBorder="1" applyAlignment="1"/>
    <xf numFmtId="4" fontId="0" fillId="0" borderId="1" xfId="0" applyNumberFormat="1" applyFont="1" applyBorder="1" applyAlignment="1">
      <alignment horizontal="center"/>
    </xf>
    <xf numFmtId="49" fontId="0" fillId="0" borderId="16" xfId="0" applyNumberFormat="1" applyFont="1" applyBorder="1" applyAlignment="1"/>
    <xf numFmtId="2" fontId="0" fillId="0" borderId="17" xfId="0" applyNumberFormat="1" applyFont="1" applyBorder="1" applyAlignment="1"/>
    <xf numFmtId="0" fontId="0" fillId="0" borderId="7" xfId="0" applyFont="1" applyBorder="1" applyAlignment="1"/>
    <xf numFmtId="2" fontId="0" fillId="0" borderId="8" xfId="0" applyNumberFormat="1" applyFont="1" applyBorder="1" applyAlignment="1"/>
    <xf numFmtId="4" fontId="0" fillId="0" borderId="6" xfId="0" applyNumberFormat="1" applyFont="1" applyBorder="1" applyAlignment="1"/>
    <xf numFmtId="2" fontId="0" fillId="0" borderId="6" xfId="0" applyNumberFormat="1" applyFont="1" applyBorder="1" applyAlignment="1"/>
    <xf numFmtId="0" fontId="0" fillId="0" borderId="18" xfId="0" applyFont="1" applyBorder="1" applyAlignment="1"/>
    <xf numFmtId="49" fontId="0" fillId="0" borderId="19" xfId="0" applyNumberFormat="1" applyFont="1" applyBorder="1" applyAlignment="1">
      <alignment horizontal="center"/>
    </xf>
    <xf numFmtId="0" fontId="0" fillId="0" borderId="20" xfId="0" applyFont="1" applyBorder="1" applyAlignment="1"/>
    <xf numFmtId="49" fontId="0" fillId="0" borderId="19" xfId="0" applyNumberFormat="1" applyFont="1" applyBorder="1" applyAlignment="1"/>
    <xf numFmtId="49" fontId="0" fillId="0" borderId="21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49" fontId="0" fillId="0" borderId="24" xfId="0" applyNumberFormat="1" applyFont="1" applyBorder="1" applyAlignment="1">
      <alignment horizontal="center"/>
    </xf>
    <xf numFmtId="49" fontId="0" fillId="0" borderId="25" xfId="0" applyNumberFormat="1" applyFont="1" applyBorder="1" applyAlignment="1">
      <alignment horizontal="center"/>
    </xf>
    <xf numFmtId="49" fontId="0" fillId="0" borderId="26" xfId="0" applyNumberFormat="1" applyFont="1" applyBorder="1" applyAlignment="1">
      <alignment horizontal="center"/>
    </xf>
    <xf numFmtId="0" fontId="8" fillId="0" borderId="5" xfId="0" applyFont="1" applyBorder="1" applyAlignment="1"/>
    <xf numFmtId="4" fontId="9" fillId="0" borderId="1" xfId="0" applyNumberFormat="1" applyFont="1" applyBorder="1" applyAlignment="1"/>
    <xf numFmtId="49" fontId="0" fillId="0" borderId="14" xfId="0" applyNumberFormat="1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49" fontId="0" fillId="0" borderId="27" xfId="0" applyNumberFormat="1" applyFont="1" applyBorder="1" applyAlignment="1"/>
    <xf numFmtId="49" fontId="8" fillId="0" borderId="24" xfId="0" applyNumberFormat="1" applyFont="1" applyBorder="1" applyAlignment="1"/>
    <xf numFmtId="164" fontId="8" fillId="0" borderId="24" xfId="0" applyNumberFormat="1" applyFont="1" applyBorder="1" applyAlignment="1"/>
    <xf numFmtId="4" fontId="8" fillId="0" borderId="24" xfId="0" applyNumberFormat="1" applyFont="1" applyBorder="1" applyAlignment="1"/>
    <xf numFmtId="0" fontId="8" fillId="0" borderId="28" xfId="0" applyFont="1" applyBorder="1" applyAlignment="1"/>
    <xf numFmtId="4" fontId="8" fillId="0" borderId="1" xfId="0" applyNumberFormat="1" applyFont="1" applyBorder="1" applyAlignment="1"/>
    <xf numFmtId="0" fontId="0" fillId="0" borderId="27" xfId="0" applyFont="1" applyBorder="1" applyAlignment="1">
      <alignment horizontal="center"/>
    </xf>
    <xf numFmtId="164" fontId="8" fillId="0" borderId="27" xfId="0" applyNumberFormat="1" applyFont="1" applyBorder="1" applyAlignment="1"/>
    <xf numFmtId="165" fontId="0" fillId="0" borderId="27" xfId="0" applyNumberFormat="1" applyFont="1" applyBorder="1" applyAlignment="1">
      <alignment horizontal="right"/>
    </xf>
    <xf numFmtId="4" fontId="8" fillId="0" borderId="27" xfId="0" applyNumberFormat="1" applyFont="1" applyBorder="1" applyAlignment="1"/>
    <xf numFmtId="49" fontId="0" fillId="0" borderId="29" xfId="0" applyNumberFormat="1" applyFont="1" applyBorder="1" applyAlignment="1"/>
    <xf numFmtId="0" fontId="0" fillId="0" borderId="30" xfId="0" applyFont="1" applyBorder="1" applyAlignment="1"/>
    <xf numFmtId="0" fontId="0" fillId="0" borderId="31" xfId="0" applyFont="1" applyBorder="1" applyAlignment="1"/>
    <xf numFmtId="49" fontId="8" fillId="0" borderId="27" xfId="0" applyNumberFormat="1" applyFont="1" applyBorder="1" applyAlignment="1"/>
    <xf numFmtId="4" fontId="8" fillId="0" borderId="10" xfId="0" applyNumberFormat="1" applyFont="1" applyBorder="1" applyAlignment="1"/>
    <xf numFmtId="49" fontId="0" fillId="2" borderId="27" xfId="0" applyNumberFormat="1" applyFont="1" applyFill="1" applyBorder="1" applyAlignment="1">
      <alignment vertical="center"/>
    </xf>
    <xf numFmtId="49" fontId="8" fillId="2" borderId="27" xfId="0" applyNumberFormat="1" applyFont="1" applyFill="1" applyBorder="1" applyAlignment="1">
      <alignment vertical="center"/>
    </xf>
    <xf numFmtId="164" fontId="8" fillId="2" borderId="27" xfId="0" applyNumberFormat="1" applyFont="1" applyFill="1" applyBorder="1" applyAlignment="1">
      <alignment vertical="center"/>
    </xf>
    <xf numFmtId="4" fontId="8" fillId="2" borderId="27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horizontal="right"/>
    </xf>
    <xf numFmtId="49" fontId="10" fillId="0" borderId="27" xfId="0" applyNumberFormat="1" applyFont="1" applyBorder="1" applyAlignment="1"/>
    <xf numFmtId="0" fontId="8" fillId="0" borderId="27" xfId="0" applyFont="1" applyBorder="1" applyAlignment="1"/>
    <xf numFmtId="4" fontId="12" fillId="0" borderId="37" xfId="0" applyNumberFormat="1" applyFont="1" applyBorder="1" applyAlignment="1"/>
    <xf numFmtId="4" fontId="12" fillId="0" borderId="38" xfId="0" applyNumberFormat="1" applyFont="1" applyBorder="1" applyAlignment="1"/>
    <xf numFmtId="4" fontId="13" fillId="0" borderId="38" xfId="0" applyNumberFormat="1" applyFont="1" applyBorder="1" applyAlignment="1"/>
    <xf numFmtId="49" fontId="13" fillId="0" borderId="39" xfId="0" applyNumberFormat="1" applyFont="1" applyBorder="1" applyAlignment="1"/>
    <xf numFmtId="4" fontId="13" fillId="0" borderId="40" xfId="0" applyNumberFormat="1" applyFont="1" applyBorder="1" applyAlignment="1"/>
    <xf numFmtId="4" fontId="13" fillId="0" borderId="5" xfId="0" applyNumberFormat="1" applyFont="1" applyBorder="1" applyAlignment="1"/>
    <xf numFmtId="4" fontId="7" fillId="0" borderId="1" xfId="0" applyNumberFormat="1" applyFont="1" applyBorder="1" applyAlignment="1">
      <alignment horizontal="center"/>
    </xf>
    <xf numFmtId="4" fontId="13" fillId="0" borderId="10" xfId="0" applyNumberFormat="1" applyFont="1" applyBorder="1" applyAlignment="1"/>
    <xf numFmtId="4" fontId="12" fillId="0" borderId="5" xfId="0" applyNumberFormat="1" applyFont="1" applyBorder="1" applyAlignment="1"/>
    <xf numFmtId="4" fontId="12" fillId="0" borderId="1" xfId="0" applyNumberFormat="1" applyFont="1" applyBorder="1" applyAlignment="1"/>
    <xf numFmtId="0" fontId="10" fillId="0" borderId="1" xfId="0" applyFont="1" applyBorder="1" applyAlignment="1"/>
    <xf numFmtId="4" fontId="13" fillId="0" borderId="1" xfId="0" applyNumberFormat="1" applyFont="1" applyBorder="1" applyAlignment="1"/>
    <xf numFmtId="4" fontId="13" fillId="0" borderId="8" xfId="0" applyNumberFormat="1" applyFont="1" applyBorder="1" applyAlignment="1"/>
    <xf numFmtId="49" fontId="7" fillId="0" borderId="6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13" fillId="0" borderId="1" xfId="0" applyNumberFormat="1" applyFont="1" applyBorder="1" applyAlignment="1"/>
    <xf numFmtId="49" fontId="2" fillId="0" borderId="10" xfId="0" applyNumberFormat="1" applyFont="1" applyBorder="1" applyAlignment="1">
      <alignment horizontal="right"/>
    </xf>
    <xf numFmtId="4" fontId="13" fillId="0" borderId="19" xfId="0" applyNumberFormat="1" applyFont="1" applyBorder="1" applyAlignment="1"/>
    <xf numFmtId="4" fontId="13" fillId="3" borderId="19" xfId="0" applyNumberFormat="1" applyFont="1" applyFill="1" applyBorder="1" applyAlignment="1"/>
    <xf numFmtId="4" fontId="14" fillId="0" borderId="6" xfId="0" applyNumberFormat="1" applyFont="1" applyBorder="1" applyAlignment="1"/>
    <xf numFmtId="0" fontId="14" fillId="0" borderId="6" xfId="0" applyFont="1" applyBorder="1" applyAlignment="1"/>
    <xf numFmtId="10" fontId="14" fillId="0" borderId="41" xfId="0" applyNumberFormat="1" applyFont="1" applyBorder="1" applyAlignment="1"/>
    <xf numFmtId="4" fontId="14" fillId="0" borderId="42" xfId="0" applyNumberFormat="1" applyFont="1" applyBorder="1" applyAlignment="1"/>
    <xf numFmtId="0" fontId="15" fillId="0" borderId="8" xfId="0" applyFont="1" applyBorder="1" applyAlignment="1"/>
    <xf numFmtId="0" fontId="16" fillId="0" borderId="8" xfId="0" applyFont="1" applyBorder="1" applyAlignment="1"/>
    <xf numFmtId="4" fontId="17" fillId="0" borderId="8" xfId="0" applyNumberFormat="1" applyFont="1" applyBorder="1" applyAlignment="1"/>
    <xf numFmtId="0" fontId="17" fillId="0" borderId="8" xfId="0" applyFont="1" applyBorder="1" applyAlignment="1"/>
    <xf numFmtId="4" fontId="17" fillId="0" borderId="9" xfId="0" applyNumberFormat="1" applyFont="1" applyBorder="1" applyAlignment="1"/>
    <xf numFmtId="4" fontId="0" fillId="0" borderId="19" xfId="0" applyNumberFormat="1" applyFont="1" applyBorder="1" applyAlignment="1"/>
    <xf numFmtId="49" fontId="2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vertical="center"/>
    </xf>
    <xf numFmtId="4" fontId="18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43" xfId="0" applyFont="1" applyBorder="1" applyAlignment="1"/>
    <xf numFmtId="0" fontId="0" fillId="0" borderId="4" xfId="0" applyFont="1" applyBorder="1" applyAlignment="1"/>
    <xf numFmtId="167" fontId="0" fillId="0" borderId="1" xfId="0" applyNumberFormat="1" applyFont="1" applyBorder="1" applyAlignment="1"/>
    <xf numFmtId="0" fontId="21" fillId="0" borderId="11" xfId="0" applyFont="1" applyBorder="1" applyAlignment="1"/>
    <xf numFmtId="2" fontId="21" fillId="0" borderId="6" xfId="0" applyNumberFormat="1" applyFont="1" applyBorder="1" applyAlignment="1"/>
    <xf numFmtId="0" fontId="21" fillId="0" borderId="6" xfId="0" applyFont="1" applyBorder="1" applyAlignment="1"/>
    <xf numFmtId="0" fontId="21" fillId="0" borderId="18" xfId="0" applyFont="1" applyBorder="1" applyAlignment="1"/>
    <xf numFmtId="49" fontId="21" fillId="0" borderId="19" xfId="0" applyNumberFormat="1" applyFont="1" applyBorder="1" applyAlignment="1">
      <alignment horizontal="center"/>
    </xf>
    <xf numFmtId="0" fontId="21" fillId="0" borderId="20" xfId="0" applyFont="1" applyBorder="1" applyAlignment="1"/>
    <xf numFmtId="49" fontId="21" fillId="0" borderId="19" xfId="0" applyNumberFormat="1" applyFont="1" applyBorder="1" applyAlignment="1"/>
    <xf numFmtId="0" fontId="21" fillId="0" borderId="5" xfId="0" applyFont="1" applyBorder="1" applyAlignment="1"/>
    <xf numFmtId="4" fontId="21" fillId="0" borderId="1" xfId="0" applyNumberFormat="1" applyFont="1" applyBorder="1" applyAlignment="1"/>
    <xf numFmtId="4" fontId="21" fillId="0" borderId="10" xfId="0" applyNumberFormat="1" applyFont="1" applyBorder="1" applyAlignment="1"/>
    <xf numFmtId="49" fontId="21" fillId="0" borderId="21" xfId="0" applyNumberFormat="1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49" fontId="21" fillId="0" borderId="24" xfId="0" applyNumberFormat="1" applyFont="1" applyBorder="1" applyAlignment="1">
      <alignment horizontal="center"/>
    </xf>
    <xf numFmtId="49" fontId="21" fillId="0" borderId="25" xfId="0" applyNumberFormat="1" applyFont="1" applyBorder="1" applyAlignment="1">
      <alignment horizontal="center"/>
    </xf>
    <xf numFmtId="49" fontId="21" fillId="0" borderId="26" xfId="0" applyNumberFormat="1" applyFont="1" applyBorder="1" applyAlignment="1">
      <alignment horizontal="center"/>
    </xf>
    <xf numFmtId="0" fontId="22" fillId="0" borderId="5" xfId="0" applyFont="1" applyBorder="1" applyAlignment="1"/>
    <xf numFmtId="4" fontId="22" fillId="0" borderId="1" xfId="0" applyNumberFormat="1" applyFont="1" applyBorder="1" applyAlignment="1"/>
    <xf numFmtId="49" fontId="21" fillId="0" borderId="14" xfId="0" applyNumberFormat="1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49" fontId="21" fillId="0" borderId="27" xfId="0" applyNumberFormat="1" applyFont="1" applyBorder="1" applyAlignment="1"/>
    <xf numFmtId="49" fontId="22" fillId="0" borderId="24" xfId="0" applyNumberFormat="1" applyFont="1" applyBorder="1" applyAlignment="1"/>
    <xf numFmtId="164" fontId="22" fillId="0" borderId="24" xfId="0" applyNumberFormat="1" applyFont="1" applyBorder="1" applyAlignment="1"/>
    <xf numFmtId="4" fontId="22" fillId="0" borderId="24" xfId="0" applyNumberFormat="1" applyFont="1" applyBorder="1" applyAlignment="1"/>
    <xf numFmtId="0" fontId="22" fillId="0" borderId="28" xfId="0" applyFont="1" applyBorder="1" applyAlignment="1"/>
    <xf numFmtId="0" fontId="21" fillId="0" borderId="27" xfId="0" applyFont="1" applyBorder="1" applyAlignment="1">
      <alignment horizontal="center"/>
    </xf>
    <xf numFmtId="164" fontId="22" fillId="0" borderId="27" xfId="0" applyNumberFormat="1" applyFont="1" applyBorder="1" applyAlignment="1"/>
    <xf numFmtId="165" fontId="21" fillId="0" borderId="27" xfId="0" applyNumberFormat="1" applyFont="1" applyBorder="1" applyAlignment="1">
      <alignment horizontal="right"/>
    </xf>
    <xf numFmtId="4" fontId="22" fillId="0" borderId="27" xfId="0" applyNumberFormat="1" applyFont="1" applyBorder="1" applyAlignment="1"/>
    <xf numFmtId="49" fontId="23" fillId="0" borderId="64" xfId="0" applyNumberFormat="1" applyFont="1" applyBorder="1" applyAlignment="1"/>
    <xf numFmtId="0" fontId="21" fillId="0" borderId="34" xfId="0" applyFont="1" applyBorder="1" applyAlignment="1"/>
    <xf numFmtId="0" fontId="21" fillId="0" borderId="35" xfId="0" applyFont="1" applyBorder="1" applyAlignment="1"/>
    <xf numFmtId="49" fontId="21" fillId="0" borderId="29" xfId="0" applyNumberFormat="1" applyFont="1" applyBorder="1" applyAlignment="1"/>
    <xf numFmtId="0" fontId="21" fillId="0" borderId="30" xfId="0" applyFont="1" applyBorder="1" applyAlignment="1"/>
    <xf numFmtId="0" fontId="21" fillId="0" borderId="31" xfId="0" applyFont="1" applyBorder="1" applyAlignment="1"/>
    <xf numFmtId="49" fontId="22" fillId="0" borderId="27" xfId="0" applyNumberFormat="1" applyFont="1" applyBorder="1" applyAlignment="1"/>
    <xf numFmtId="4" fontId="22" fillId="0" borderId="10" xfId="0" applyNumberFormat="1" applyFont="1" applyBorder="1" applyAlignment="1"/>
    <xf numFmtId="49" fontId="21" fillId="2" borderId="27" xfId="0" applyNumberFormat="1" applyFont="1" applyFill="1" applyBorder="1" applyAlignment="1">
      <alignment vertical="center"/>
    </xf>
    <xf numFmtId="49" fontId="22" fillId="2" borderId="27" xfId="0" applyNumberFormat="1" applyFont="1" applyFill="1" applyBorder="1" applyAlignment="1">
      <alignment vertical="center"/>
    </xf>
    <xf numFmtId="164" fontId="22" fillId="2" borderId="27" xfId="0" applyNumberFormat="1" applyFont="1" applyFill="1" applyBorder="1" applyAlignment="1">
      <alignment vertical="center"/>
    </xf>
    <xf numFmtId="4" fontId="22" fillId="2" borderId="27" xfId="0" applyNumberFormat="1" applyFont="1" applyFill="1" applyBorder="1" applyAlignment="1">
      <alignment vertical="center"/>
    </xf>
    <xf numFmtId="165" fontId="21" fillId="0" borderId="1" xfId="0" applyNumberFormat="1" applyFont="1" applyBorder="1" applyAlignment="1">
      <alignment horizontal="right"/>
    </xf>
    <xf numFmtId="49" fontId="24" fillId="0" borderId="27" xfId="0" applyNumberFormat="1" applyFont="1" applyBorder="1" applyAlignment="1"/>
    <xf numFmtId="0" fontId="22" fillId="0" borderId="27" xfId="0" applyFont="1" applyBorder="1" applyAlignment="1"/>
    <xf numFmtId="4" fontId="28" fillId="0" borderId="37" xfId="0" applyNumberFormat="1" applyFont="1" applyBorder="1" applyAlignment="1"/>
    <xf numFmtId="4" fontId="28" fillId="0" borderId="38" xfId="0" applyNumberFormat="1" applyFont="1" applyBorder="1" applyAlignment="1"/>
    <xf numFmtId="4" fontId="29" fillId="0" borderId="38" xfId="0" applyNumberFormat="1" applyFont="1" applyBorder="1" applyAlignment="1"/>
    <xf numFmtId="49" fontId="29" fillId="0" borderId="39" xfId="0" applyNumberFormat="1" applyFont="1" applyBorder="1" applyAlignment="1"/>
    <xf numFmtId="4" fontId="29" fillId="0" borderId="40" xfId="0" applyNumberFormat="1" applyFont="1" applyBorder="1" applyAlignment="1"/>
    <xf numFmtId="4" fontId="29" fillId="0" borderId="5" xfId="0" applyNumberFormat="1" applyFont="1" applyBorder="1" applyAlignment="1"/>
    <xf numFmtId="4" fontId="26" fillId="0" borderId="1" xfId="0" applyNumberFormat="1" applyFont="1" applyBorder="1" applyAlignment="1">
      <alignment horizontal="center"/>
    </xf>
    <xf numFmtId="4" fontId="29" fillId="0" borderId="10" xfId="0" applyNumberFormat="1" applyFont="1" applyBorder="1" applyAlignment="1"/>
    <xf numFmtId="4" fontId="28" fillId="0" borderId="5" xfId="0" applyNumberFormat="1" applyFont="1" applyBorder="1" applyAlignment="1"/>
    <xf numFmtId="4" fontId="28" fillId="0" borderId="1" xfId="0" applyNumberFormat="1" applyFont="1" applyBorder="1" applyAlignment="1"/>
    <xf numFmtId="0" fontId="24" fillId="0" borderId="1" xfId="0" applyFont="1" applyBorder="1" applyAlignment="1"/>
    <xf numFmtId="4" fontId="29" fillId="0" borderId="1" xfId="0" applyNumberFormat="1" applyFont="1" applyBorder="1" applyAlignment="1"/>
    <xf numFmtId="4" fontId="29" fillId="0" borderId="8" xfId="0" applyNumberFormat="1" applyFont="1" applyBorder="1" applyAlignment="1"/>
    <xf numFmtId="49" fontId="26" fillId="0" borderId="6" xfId="0" applyNumberFormat="1" applyFont="1" applyBorder="1" applyAlignment="1">
      <alignment horizontal="center"/>
    </xf>
    <xf numFmtId="49" fontId="26" fillId="0" borderId="18" xfId="0" applyNumberFormat="1" applyFont="1" applyBorder="1" applyAlignment="1">
      <alignment horizontal="center"/>
    </xf>
    <xf numFmtId="49" fontId="29" fillId="0" borderId="1" xfId="0" applyNumberFormat="1" applyFont="1" applyBorder="1" applyAlignment="1"/>
    <xf numFmtId="49" fontId="28" fillId="0" borderId="10" xfId="0" applyNumberFormat="1" applyFont="1" applyBorder="1" applyAlignment="1">
      <alignment horizontal="right"/>
    </xf>
    <xf numFmtId="4" fontId="29" fillId="0" borderId="19" xfId="0" applyNumberFormat="1" applyFont="1" applyBorder="1" applyAlignment="1"/>
    <xf numFmtId="4" fontId="29" fillId="3" borderId="19" xfId="0" applyNumberFormat="1" applyFont="1" applyFill="1" applyBorder="1" applyAlignment="1"/>
    <xf numFmtId="49" fontId="28" fillId="0" borderId="1" xfId="0" applyNumberFormat="1" applyFont="1" applyBorder="1" applyAlignment="1"/>
    <xf numFmtId="0" fontId="23" fillId="0" borderId="1" xfId="0" applyFont="1" applyBorder="1" applyAlignment="1"/>
    <xf numFmtId="0" fontId="21" fillId="0" borderId="1" xfId="0" applyFont="1" applyBorder="1" applyAlignment="1"/>
    <xf numFmtId="0" fontId="21" fillId="0" borderId="0" xfId="0" applyNumberFormat="1" applyFont="1" applyAlignment="1"/>
    <xf numFmtId="0" fontId="21" fillId="0" borderId="0" xfId="0" applyFont="1" applyAlignment="1"/>
    <xf numFmtId="49" fontId="21" fillId="0" borderId="1" xfId="0" applyNumberFormat="1" applyFont="1" applyBorder="1" applyAlignment="1"/>
    <xf numFmtId="49" fontId="30" fillId="0" borderId="1" xfId="0" applyNumberFormat="1" applyFont="1" applyBorder="1" applyAlignment="1"/>
    <xf numFmtId="49" fontId="23" fillId="0" borderId="1" xfId="0" applyNumberFormat="1" applyFont="1" applyBorder="1" applyAlignment="1"/>
    <xf numFmtId="49" fontId="28" fillId="0" borderId="5" xfId="0" applyNumberFormat="1" applyFont="1" applyBorder="1" applyAlignment="1"/>
    <xf numFmtId="0" fontId="28" fillId="0" borderId="1" xfId="0" applyFont="1" applyBorder="1" applyAlignment="1"/>
    <xf numFmtId="0" fontId="31" fillId="0" borderId="6" xfId="0" applyFont="1" applyBorder="1" applyAlignment="1"/>
    <xf numFmtId="4" fontId="31" fillId="0" borderId="6" xfId="0" applyNumberFormat="1" applyFont="1" applyBorder="1" applyAlignment="1"/>
    <xf numFmtId="49" fontId="28" fillId="0" borderId="7" xfId="0" applyNumberFormat="1" applyFont="1" applyBorder="1" applyAlignment="1"/>
    <xf numFmtId="0" fontId="28" fillId="0" borderId="8" xfId="0" applyFont="1" applyBorder="1" applyAlignment="1"/>
    <xf numFmtId="0" fontId="21" fillId="0" borderId="8" xfId="0" applyFont="1" applyBorder="1" applyAlignment="1"/>
    <xf numFmtId="49" fontId="21" fillId="0" borderId="8" xfId="0" applyNumberFormat="1" applyFont="1" applyBorder="1" applyAlignment="1"/>
    <xf numFmtId="4" fontId="21" fillId="0" borderId="8" xfId="0" applyNumberFormat="1" applyFont="1" applyBorder="1" applyAlignment="1"/>
    <xf numFmtId="4" fontId="21" fillId="0" borderId="9" xfId="0" applyNumberFormat="1" applyFont="1" applyBorder="1" applyAlignment="1"/>
    <xf numFmtId="0" fontId="21" fillId="0" borderId="10" xfId="0" applyFont="1" applyBorder="1" applyAlignment="1"/>
    <xf numFmtId="4" fontId="26" fillId="0" borderId="1" xfId="0" applyNumberFormat="1" applyFont="1" applyBorder="1" applyAlignment="1"/>
    <xf numFmtId="0" fontId="26" fillId="0" borderId="1" xfId="0" applyFont="1" applyBorder="1" applyAlignment="1"/>
    <xf numFmtId="49" fontId="21" fillId="0" borderId="12" xfId="0" applyNumberFormat="1" applyFont="1" applyBorder="1" applyAlignment="1"/>
    <xf numFmtId="2" fontId="21" fillId="0" borderId="13" xfId="0" applyNumberFormat="1" applyFont="1" applyBorder="1" applyAlignment="1"/>
    <xf numFmtId="49" fontId="21" fillId="0" borderId="5" xfId="0" applyNumberFormat="1" applyFont="1" applyBorder="1" applyAlignment="1"/>
    <xf numFmtId="4" fontId="26" fillId="0" borderId="10" xfId="0" applyNumberFormat="1" applyFont="1" applyBorder="1" applyAlignment="1"/>
    <xf numFmtId="49" fontId="21" fillId="0" borderId="14" xfId="0" applyNumberFormat="1" applyFont="1" applyBorder="1" applyAlignment="1"/>
    <xf numFmtId="2" fontId="21" fillId="0" borderId="15" xfId="0" applyNumberFormat="1" applyFont="1" applyBorder="1" applyAlignment="1"/>
    <xf numFmtId="4" fontId="21" fillId="0" borderId="1" xfId="0" applyNumberFormat="1" applyFont="1" applyBorder="1" applyAlignment="1">
      <alignment horizontal="center"/>
    </xf>
    <xf numFmtId="49" fontId="21" fillId="0" borderId="16" xfId="0" applyNumberFormat="1" applyFont="1" applyBorder="1" applyAlignment="1"/>
    <xf numFmtId="2" fontId="21" fillId="0" borderId="17" xfId="0" applyNumberFormat="1" applyFont="1" applyBorder="1" applyAlignment="1"/>
    <xf numFmtId="0" fontId="21" fillId="0" borderId="7" xfId="0" applyFont="1" applyBorder="1" applyAlignment="1"/>
    <xf numFmtId="2" fontId="21" fillId="0" borderId="8" xfId="0" applyNumberFormat="1" applyFont="1" applyBorder="1" applyAlignment="1"/>
    <xf numFmtId="4" fontId="21" fillId="0" borderId="6" xfId="0" applyNumberFormat="1" applyFont="1" applyBorder="1" applyAlignment="1"/>
    <xf numFmtId="49" fontId="21" fillId="0" borderId="64" xfId="0" applyNumberFormat="1" applyFont="1" applyBorder="1" applyAlignment="1"/>
    <xf numFmtId="4" fontId="22" fillId="0" borderId="6" xfId="0" applyNumberFormat="1" applyFont="1" applyBorder="1" applyAlignment="1"/>
    <xf numFmtId="0" fontId="22" fillId="0" borderId="6" xfId="0" applyFont="1" applyBorder="1" applyAlignment="1"/>
    <xf numFmtId="10" fontId="22" fillId="0" borderId="41" xfId="0" applyNumberFormat="1" applyFont="1" applyBorder="1" applyAlignment="1"/>
    <xf numFmtId="4" fontId="22" fillId="0" borderId="42" xfId="0" applyNumberFormat="1" applyFont="1" applyBorder="1" applyAlignment="1"/>
    <xf numFmtId="0" fontId="32" fillId="0" borderId="8" xfId="0" applyFont="1" applyBorder="1" applyAlignment="1"/>
    <xf numFmtId="4" fontId="32" fillId="0" borderId="8" xfId="0" applyNumberFormat="1" applyFont="1" applyBorder="1" applyAlignment="1"/>
    <xf numFmtId="4" fontId="32" fillId="0" borderId="9" xfId="0" applyNumberFormat="1" applyFont="1" applyBorder="1" applyAlignment="1"/>
    <xf numFmtId="4" fontId="21" fillId="0" borderId="19" xfId="0" applyNumberFormat="1" applyFont="1" applyBorder="1" applyAlignment="1"/>
    <xf numFmtId="49" fontId="28" fillId="2" borderId="1" xfId="0" applyNumberFormat="1" applyFont="1" applyFill="1" applyBorder="1" applyAlignment="1">
      <alignment vertical="center"/>
    </xf>
    <xf numFmtId="0" fontId="23" fillId="2" borderId="1" xfId="0" applyFont="1" applyFill="1" applyBorder="1" applyAlignment="1">
      <alignment vertical="center"/>
    </xf>
    <xf numFmtId="4" fontId="22" fillId="2" borderId="1" xfId="0" applyNumberFormat="1" applyFont="1" applyFill="1" applyBorder="1" applyAlignment="1">
      <alignment vertical="center"/>
    </xf>
    <xf numFmtId="0" fontId="22" fillId="2" borderId="1" xfId="0" applyFont="1" applyFill="1" applyBorder="1" applyAlignment="1">
      <alignment vertical="center"/>
    </xf>
    <xf numFmtId="4" fontId="22" fillId="2" borderId="8" xfId="0" applyNumberFormat="1" applyFont="1" applyFill="1" applyBorder="1" applyAlignment="1">
      <alignment vertical="center"/>
    </xf>
    <xf numFmtId="0" fontId="32" fillId="2" borderId="1" xfId="0" applyFont="1" applyFill="1" applyBorder="1" applyAlignment="1">
      <alignment vertical="center"/>
    </xf>
    <xf numFmtId="4" fontId="29" fillId="2" borderId="1" xfId="0" applyNumberFormat="1" applyFont="1" applyFill="1" applyBorder="1" applyAlignment="1">
      <alignment vertical="center"/>
    </xf>
    <xf numFmtId="0" fontId="28" fillId="2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/>
    </xf>
    <xf numFmtId="49" fontId="23" fillId="0" borderId="1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0" fillId="0" borderId="0" xfId="0"/>
    <xf numFmtId="49" fontId="0" fillId="4" borderId="12" xfId="0" applyNumberFormat="1" applyFont="1" applyFill="1" applyBorder="1" applyAlignment="1">
      <alignment horizontal="center"/>
    </xf>
    <xf numFmtId="49" fontId="0" fillId="4" borderId="25" xfId="0" applyNumberFormat="1" applyFont="1" applyFill="1" applyBorder="1" applyAlignment="1">
      <alignment horizontal="center"/>
    </xf>
    <xf numFmtId="49" fontId="19" fillId="4" borderId="24" xfId="0" applyNumberFormat="1" applyFont="1" applyFill="1" applyBorder="1" applyAlignment="1">
      <alignment horizontal="center"/>
    </xf>
    <xf numFmtId="49" fontId="19" fillId="4" borderId="24" xfId="0" applyNumberFormat="1" applyFont="1" applyFill="1" applyBorder="1" applyAlignment="1">
      <alignment horizontal="center" wrapText="1"/>
    </xf>
    <xf numFmtId="49" fontId="19" fillId="4" borderId="13" xfId="0" applyNumberFormat="1" applyFont="1" applyFill="1" applyBorder="1" applyAlignment="1">
      <alignment horizontal="center" wrapText="1"/>
    </xf>
    <xf numFmtId="49" fontId="19" fillId="4" borderId="19" xfId="0" applyNumberFormat="1" applyFont="1" applyFill="1" applyBorder="1" applyAlignment="1">
      <alignment horizontal="center" vertical="center" wrapText="1"/>
    </xf>
    <xf numFmtId="0" fontId="0" fillId="4" borderId="5" xfId="0" applyFont="1" applyFill="1" applyBorder="1" applyAlignment="1"/>
    <xf numFmtId="0" fontId="0" fillId="4" borderId="14" xfId="0" applyNumberFormat="1" applyFont="1" applyFill="1" applyBorder="1" applyAlignment="1">
      <alignment horizontal="center"/>
    </xf>
    <xf numFmtId="49" fontId="0" fillId="4" borderId="24" xfId="0" applyNumberFormat="1" applyFont="1" applyFill="1" applyBorder="1" applyAlignment="1">
      <alignment horizontal="center"/>
    </xf>
    <xf numFmtId="49" fontId="0" fillId="4" borderId="24" xfId="0" applyNumberFormat="1" applyFont="1" applyFill="1" applyBorder="1" applyAlignment="1">
      <alignment horizontal="left"/>
    </xf>
    <xf numFmtId="0" fontId="0" fillId="4" borderId="27" xfId="0" applyNumberFormat="1" applyFont="1" applyFill="1" applyBorder="1" applyAlignment="1">
      <alignment horizontal="center"/>
    </xf>
    <xf numFmtId="166" fontId="0" fillId="4" borderId="27" xfId="0" applyNumberFormat="1" applyFont="1" applyFill="1" applyBorder="1" applyAlignment="1">
      <alignment horizontal="center"/>
    </xf>
    <xf numFmtId="167" fontId="0" fillId="4" borderId="15" xfId="0" applyNumberFormat="1" applyFont="1" applyFill="1" applyBorder="1" applyAlignment="1">
      <alignment horizontal="center"/>
    </xf>
    <xf numFmtId="167" fontId="0" fillId="4" borderId="46" xfId="0" applyNumberFormat="1" applyFont="1" applyFill="1" applyBorder="1" applyAlignment="1"/>
    <xf numFmtId="49" fontId="0" fillId="4" borderId="27" xfId="0" applyNumberFormat="1" applyFont="1" applyFill="1" applyBorder="1" applyAlignment="1">
      <alignment horizontal="center"/>
    </xf>
    <xf numFmtId="49" fontId="0" fillId="4" borderId="27" xfId="0" applyNumberFormat="1" applyFont="1" applyFill="1" applyBorder="1" applyAlignment="1">
      <alignment horizontal="left"/>
    </xf>
    <xf numFmtId="167" fontId="0" fillId="4" borderId="32" xfId="0" applyNumberFormat="1" applyFont="1" applyFill="1" applyBorder="1" applyAlignment="1"/>
    <xf numFmtId="0" fontId="0" fillId="4" borderId="50" xfId="0" applyFont="1" applyFill="1" applyBorder="1" applyAlignment="1">
      <alignment horizontal="center"/>
    </xf>
    <xf numFmtId="0" fontId="0" fillId="4" borderId="47" xfId="0" applyFont="1" applyFill="1" applyBorder="1" applyAlignment="1">
      <alignment horizontal="center"/>
    </xf>
    <xf numFmtId="0" fontId="0" fillId="4" borderId="51" xfId="0" applyFont="1" applyFill="1" applyBorder="1" applyAlignment="1">
      <alignment horizontal="center"/>
    </xf>
    <xf numFmtId="0" fontId="0" fillId="4" borderId="51" xfId="0" applyFont="1" applyFill="1" applyBorder="1" applyAlignment="1">
      <alignment horizontal="left"/>
    </xf>
    <xf numFmtId="0" fontId="0" fillId="4" borderId="55" xfId="0" applyFont="1" applyFill="1" applyBorder="1" applyAlignment="1">
      <alignment horizontal="center"/>
    </xf>
    <xf numFmtId="0" fontId="0" fillId="4" borderId="56" xfId="0" applyFont="1" applyFill="1" applyBorder="1" applyAlignment="1">
      <alignment horizontal="center"/>
    </xf>
    <xf numFmtId="0" fontId="0" fillId="4" borderId="57" xfId="0" applyFont="1" applyFill="1" applyBorder="1" applyAlignment="1">
      <alignment horizontal="center"/>
    </xf>
    <xf numFmtId="0" fontId="0" fillId="4" borderId="57" xfId="0" applyFont="1" applyFill="1" applyBorder="1" applyAlignment="1">
      <alignment horizontal="left"/>
    </xf>
    <xf numFmtId="0" fontId="0" fillId="4" borderId="58" xfId="0" applyNumberFormat="1" applyFont="1" applyFill="1" applyBorder="1" applyAlignment="1">
      <alignment horizontal="center"/>
    </xf>
    <xf numFmtId="0" fontId="0" fillId="4" borderId="61" xfId="0" applyFont="1" applyFill="1" applyBorder="1" applyAlignment="1"/>
    <xf numFmtId="0" fontId="0" fillId="4" borderId="62" xfId="0" applyFont="1" applyFill="1" applyBorder="1" applyAlignment="1">
      <alignment horizontal="center"/>
    </xf>
    <xf numFmtId="0" fontId="0" fillId="4" borderId="25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center"/>
    </xf>
    <xf numFmtId="49" fontId="4" fillId="4" borderId="62" xfId="0" applyNumberFormat="1" applyFont="1" applyFill="1" applyBorder="1" applyAlignment="1">
      <alignment horizontal="left"/>
    </xf>
    <xf numFmtId="166" fontId="4" fillId="4" borderId="25" xfId="0" applyNumberFormat="1" applyFont="1" applyFill="1" applyBorder="1" applyAlignment="1">
      <alignment horizontal="center"/>
    </xf>
    <xf numFmtId="167" fontId="4" fillId="4" borderId="26" xfId="0" applyNumberFormat="1" applyFont="1" applyFill="1" applyBorder="1" applyAlignment="1">
      <alignment horizontal="center"/>
    </xf>
    <xf numFmtId="167" fontId="4" fillId="4" borderId="19" xfId="0" applyNumberFormat="1" applyFont="1" applyFill="1" applyBorder="1" applyAlignment="1"/>
    <xf numFmtId="49" fontId="0" fillId="4" borderId="63" xfId="0" applyNumberFormat="1" applyFont="1" applyFill="1" applyBorder="1" applyAlignment="1"/>
    <xf numFmtId="0" fontId="20" fillId="0" borderId="3" xfId="1" applyFont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23" fillId="0" borderId="14" xfId="0" applyNumberFormat="1" applyFont="1" applyBorder="1" applyAlignment="1"/>
    <xf numFmtId="0" fontId="21" fillId="0" borderId="27" xfId="0" applyFont="1" applyBorder="1" applyAlignment="1"/>
    <xf numFmtId="49" fontId="21" fillId="2" borderId="29" xfId="0" applyNumberFormat="1" applyFont="1" applyFill="1" applyBorder="1" applyAlignment="1">
      <alignment vertical="center" wrapText="1"/>
    </xf>
    <xf numFmtId="0" fontId="21" fillId="2" borderId="30" xfId="0" applyFont="1" applyFill="1" applyBorder="1" applyAlignment="1">
      <alignment vertical="center" wrapText="1"/>
    </xf>
    <xf numFmtId="0" fontId="21" fillId="2" borderId="31" xfId="0" applyFont="1" applyFill="1" applyBorder="1" applyAlignment="1">
      <alignment vertical="center" wrapText="1"/>
    </xf>
    <xf numFmtId="49" fontId="27" fillId="0" borderId="32" xfId="0" applyNumberFormat="1" applyFont="1" applyBorder="1" applyAlignment="1">
      <alignment horizontal="left"/>
    </xf>
    <xf numFmtId="0" fontId="27" fillId="0" borderId="32" xfId="0" applyFont="1" applyBorder="1" applyAlignment="1">
      <alignment horizontal="left"/>
    </xf>
    <xf numFmtId="0" fontId="27" fillId="0" borderId="14" xfId="0" applyFont="1" applyBorder="1" applyAlignment="1">
      <alignment horizontal="left"/>
    </xf>
    <xf numFmtId="49" fontId="21" fillId="0" borderId="36" xfId="0" applyNumberFormat="1" applyFont="1" applyBorder="1" applyAlignment="1">
      <alignment horizontal="left"/>
    </xf>
    <xf numFmtId="0" fontId="21" fillId="0" borderId="30" xfId="0" applyFont="1" applyBorder="1" applyAlignment="1">
      <alignment horizontal="left"/>
    </xf>
    <xf numFmtId="0" fontId="21" fillId="0" borderId="31" xfId="0" applyFont="1" applyBorder="1" applyAlignment="1">
      <alignment horizontal="left"/>
    </xf>
    <xf numFmtId="49" fontId="21" fillId="0" borderId="33" xfId="0" applyNumberFormat="1" applyFont="1" applyBorder="1" applyAlignment="1">
      <alignment horizontal="left" wrapText="1"/>
    </xf>
    <xf numFmtId="0" fontId="21" fillId="0" borderId="34" xfId="0" applyFont="1" applyBorder="1" applyAlignment="1"/>
    <xf numFmtId="0" fontId="21" fillId="0" borderId="35" xfId="0" applyFont="1" applyBorder="1" applyAlignment="1"/>
    <xf numFmtId="49" fontId="28" fillId="2" borderId="1" xfId="0" applyNumberFormat="1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left"/>
    </xf>
    <xf numFmtId="0" fontId="23" fillId="0" borderId="1" xfId="0" applyFont="1" applyBorder="1" applyAlignment="1">
      <alignment horizontal="left"/>
    </xf>
    <xf numFmtId="49" fontId="3" fillId="0" borderId="14" xfId="0" applyNumberFormat="1" applyFont="1" applyBorder="1" applyAlignment="1"/>
    <xf numFmtId="0" fontId="0" fillId="0" borderId="27" xfId="0" applyFont="1" applyBorder="1" applyAlignment="1"/>
    <xf numFmtId="49" fontId="0" fillId="2" borderId="29" xfId="0" applyNumberFormat="1" applyFont="1" applyFill="1" applyBorder="1" applyAlignment="1">
      <alignment vertical="center" wrapText="1"/>
    </xf>
    <xf numFmtId="0" fontId="0" fillId="2" borderId="30" xfId="0" applyFont="1" applyFill="1" applyBorder="1" applyAlignment="1">
      <alignment vertical="center" wrapText="1"/>
    </xf>
    <xf numFmtId="0" fontId="0" fillId="2" borderId="31" xfId="0" applyFont="1" applyFill="1" applyBorder="1" applyAlignment="1">
      <alignment vertical="center" wrapText="1"/>
    </xf>
    <xf numFmtId="49" fontId="0" fillId="0" borderId="32" xfId="0" applyNumberFormat="1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0" borderId="14" xfId="0" applyFont="1" applyBorder="1" applyAlignment="1">
      <alignment horizontal="left"/>
    </xf>
    <xf numFmtId="49" fontId="0" fillId="0" borderId="36" xfId="0" applyNumberFormat="1" applyFont="1" applyBorder="1" applyAlignment="1">
      <alignment horizontal="left"/>
    </xf>
    <xf numFmtId="0" fontId="0" fillId="0" borderId="30" xfId="0" applyFont="1" applyBorder="1" applyAlignment="1">
      <alignment horizontal="left"/>
    </xf>
    <xf numFmtId="0" fontId="0" fillId="0" borderId="31" xfId="0" applyFont="1" applyBorder="1" applyAlignment="1">
      <alignment horizontal="left"/>
    </xf>
    <xf numFmtId="0" fontId="0" fillId="0" borderId="44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6" fontId="0" fillId="4" borderId="47" xfId="0" applyNumberFormat="1" applyFont="1" applyFill="1" applyBorder="1" applyAlignment="1">
      <alignment horizontal="center" vertical="center"/>
    </xf>
    <xf numFmtId="166" fontId="0" fillId="4" borderId="52" xfId="0" applyNumberFormat="1" applyFont="1" applyFill="1" applyBorder="1" applyAlignment="1">
      <alignment horizontal="center" vertical="center"/>
    </xf>
    <xf numFmtId="166" fontId="0" fillId="4" borderId="56" xfId="0" applyNumberFormat="1" applyFont="1" applyFill="1" applyBorder="1" applyAlignment="1">
      <alignment horizontal="center" vertical="center"/>
    </xf>
    <xf numFmtId="167" fontId="0" fillId="4" borderId="48" xfId="0" applyNumberFormat="1" applyFont="1" applyFill="1" applyBorder="1" applyAlignment="1">
      <alignment horizontal="center" vertical="center"/>
    </xf>
    <xf numFmtId="167" fontId="0" fillId="4" borderId="53" xfId="0" applyNumberFormat="1" applyFont="1" applyFill="1" applyBorder="1" applyAlignment="1">
      <alignment horizontal="center" vertical="center"/>
    </xf>
    <xf numFmtId="167" fontId="0" fillId="4" borderId="59" xfId="0" applyNumberFormat="1" applyFont="1" applyFill="1" applyBorder="1" applyAlignment="1">
      <alignment horizontal="center" vertical="center"/>
    </xf>
    <xf numFmtId="167" fontId="0" fillId="4" borderId="49" xfId="0" applyNumberFormat="1" applyFont="1" applyFill="1" applyBorder="1" applyAlignment="1">
      <alignment horizontal="center" vertical="center"/>
    </xf>
    <xf numFmtId="167" fontId="0" fillId="4" borderId="54" xfId="0" applyNumberFormat="1" applyFont="1" applyFill="1" applyBorder="1" applyAlignment="1">
      <alignment horizontal="center" vertical="center"/>
    </xf>
    <xf numFmtId="167" fontId="0" fillId="4" borderId="6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</cellXfs>
  <cellStyles count="2">
    <cellStyle name="Normálna" xfId="0" builtinId="0"/>
    <cellStyle name="normálne_30 mil  17 01 2012 (2)" xfId="1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0000"/>
      <rgbColor rgb="FFFFFFFF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4"/>
  <sheetViews>
    <sheetView showGridLines="0" tabSelected="1" workbookViewId="0">
      <selection activeCell="H26" sqref="H26"/>
    </sheetView>
  </sheetViews>
  <sheetFormatPr defaultColWidth="8.7109375" defaultRowHeight="14.45" customHeight="1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>
      <c r="A3" s="6" t="s">
        <v>1</v>
      </c>
      <c r="B3" s="7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30" customHeight="1">
      <c r="A4" s="275" t="s">
        <v>75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5"/>
      <c r="M4" s="5"/>
    </row>
    <row r="5" spans="1:13" ht="15" customHeight="1">
      <c r="A5" s="8" t="s">
        <v>2</v>
      </c>
      <c r="B5" s="9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>
      <c r="A11" s="11" t="s">
        <v>6</v>
      </c>
      <c r="B11" s="5"/>
      <c r="C11" s="12"/>
      <c r="D11" s="5"/>
      <c r="E11" s="12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>
      <c r="A12" s="13"/>
      <c r="B12" s="13"/>
      <c r="C12" s="13"/>
      <c r="D12" s="13"/>
      <c r="E12" s="13"/>
      <c r="F12" s="14"/>
      <c r="G12" s="13"/>
      <c r="H12" s="14"/>
      <c r="I12" s="13"/>
      <c r="J12" s="14"/>
      <c r="K12" s="14"/>
      <c r="L12" s="5"/>
      <c r="M12" s="5"/>
    </row>
    <row r="13" spans="1:13" ht="15.4" customHeight="1">
      <c r="A13" s="15" t="s">
        <v>7</v>
      </c>
      <c r="B13" s="16"/>
      <c r="C13" s="17"/>
      <c r="D13" s="18" t="s">
        <v>8</v>
      </c>
      <c r="E13" s="17"/>
      <c r="F13" s="19"/>
      <c r="G13" s="17"/>
      <c r="H13" s="19"/>
      <c r="I13" s="17"/>
      <c r="J13" s="19"/>
      <c r="K13" s="20"/>
      <c r="L13" s="21"/>
      <c r="M13" s="5"/>
    </row>
    <row r="14" spans="1:13" ht="15" customHeight="1">
      <c r="A14" s="11" t="s">
        <v>6</v>
      </c>
      <c r="B14" s="5"/>
      <c r="C14" s="5"/>
      <c r="D14" s="6" t="s">
        <v>9</v>
      </c>
      <c r="E14" s="5"/>
      <c r="F14" s="4"/>
      <c r="G14" s="5"/>
      <c r="H14" s="5"/>
      <c r="I14" s="5"/>
      <c r="J14" s="5"/>
      <c r="K14" s="22"/>
      <c r="L14" s="21"/>
      <c r="M14" s="5"/>
    </row>
    <row r="15" spans="1:13" ht="15" customHeight="1">
      <c r="A15" s="23"/>
      <c r="B15" s="24"/>
      <c r="C15" s="5"/>
      <c r="D15" s="5"/>
      <c r="E15" s="5"/>
      <c r="F15" s="4"/>
      <c r="G15" s="5"/>
      <c r="H15" s="25"/>
      <c r="I15" s="26"/>
      <c r="J15" s="4"/>
      <c r="K15" s="27"/>
      <c r="L15" s="21"/>
      <c r="M15" s="5"/>
    </row>
    <row r="16" spans="1:13" ht="15.4" customHeight="1">
      <c r="A16" s="28" t="s">
        <v>10</v>
      </c>
      <c r="B16" s="29">
        <v>1420</v>
      </c>
      <c r="C16" s="30" t="s">
        <v>11</v>
      </c>
      <c r="D16" s="5"/>
      <c r="E16" s="5"/>
      <c r="F16" s="4"/>
      <c r="G16" s="5"/>
      <c r="H16" s="25"/>
      <c r="I16" s="26"/>
      <c r="J16" s="4"/>
      <c r="K16" s="31"/>
      <c r="L16" s="21"/>
      <c r="M16" s="5"/>
    </row>
    <row r="17" spans="1:256" ht="15" customHeight="1">
      <c r="A17" s="32" t="s">
        <v>12</v>
      </c>
      <c r="B17" s="33">
        <v>5.54</v>
      </c>
      <c r="C17" s="30" t="s">
        <v>11</v>
      </c>
      <c r="D17" s="5"/>
      <c r="E17" s="5"/>
      <c r="F17" s="4"/>
      <c r="G17" s="5"/>
      <c r="H17" s="4"/>
      <c r="I17" s="5"/>
      <c r="J17" s="34"/>
      <c r="K17" s="27"/>
      <c r="L17" s="21"/>
      <c r="M17" s="5"/>
    </row>
    <row r="18" spans="1:256" ht="15" customHeight="1">
      <c r="A18" s="32" t="s">
        <v>13</v>
      </c>
      <c r="B18" s="33">
        <f>B16*B17</f>
        <v>7866.8</v>
      </c>
      <c r="C18" s="30" t="s">
        <v>14</v>
      </c>
      <c r="D18" s="5"/>
      <c r="E18" s="5"/>
      <c r="F18" s="4"/>
      <c r="G18" s="5"/>
      <c r="H18" s="4"/>
      <c r="I18" s="5"/>
      <c r="J18" s="34"/>
      <c r="K18" s="27"/>
      <c r="L18" s="21"/>
      <c r="M18" s="5"/>
    </row>
    <row r="19" spans="1:256" ht="15" customHeight="1">
      <c r="A19" s="35" t="s">
        <v>15</v>
      </c>
      <c r="B19" s="36">
        <v>0</v>
      </c>
      <c r="C19" s="30" t="s">
        <v>14</v>
      </c>
      <c r="D19" s="5"/>
      <c r="E19" s="5"/>
      <c r="F19" s="4"/>
      <c r="G19" s="5"/>
      <c r="H19" s="4"/>
      <c r="I19" s="5"/>
      <c r="J19" s="34"/>
      <c r="K19" s="27"/>
      <c r="L19" s="21"/>
      <c r="M19" s="5"/>
    </row>
    <row r="20" spans="1:256" ht="15" customHeight="1">
      <c r="A20" s="37"/>
      <c r="B20" s="38"/>
      <c r="C20" s="5"/>
      <c r="D20" s="5"/>
      <c r="E20" s="5"/>
      <c r="F20" s="39"/>
      <c r="G20" s="5"/>
      <c r="H20" s="39"/>
      <c r="I20" s="5"/>
      <c r="J20" s="34"/>
      <c r="K20" s="27"/>
      <c r="L20" s="21"/>
      <c r="M20" s="5"/>
    </row>
    <row r="21" spans="1:256" ht="15" customHeight="1">
      <c r="A21" s="123"/>
      <c r="B21" s="124"/>
      <c r="C21" s="125"/>
      <c r="D21" s="125"/>
      <c r="E21" s="126"/>
      <c r="F21" s="127" t="s">
        <v>16</v>
      </c>
      <c r="G21" s="128"/>
      <c r="H21" s="129" t="s">
        <v>17</v>
      </c>
      <c r="I21" s="130"/>
      <c r="J21" s="131"/>
      <c r="K21" s="132"/>
      <c r="L21" s="21"/>
      <c r="M21" s="5"/>
    </row>
    <row r="22" spans="1:256" ht="15" customHeight="1">
      <c r="A22" s="133" t="s">
        <v>18</v>
      </c>
      <c r="B22" s="134"/>
      <c r="C22" s="135"/>
      <c r="D22" s="136" t="s">
        <v>19</v>
      </c>
      <c r="E22" s="137" t="s">
        <v>20</v>
      </c>
      <c r="F22" s="137" t="s">
        <v>21</v>
      </c>
      <c r="G22" s="137" t="s">
        <v>22</v>
      </c>
      <c r="H22" s="138" t="s">
        <v>21</v>
      </c>
      <c r="I22" s="139"/>
      <c r="J22" s="140"/>
      <c r="K22" s="132"/>
      <c r="L22" s="21"/>
      <c r="M22" s="5"/>
    </row>
    <row r="23" spans="1:256" ht="15.4" customHeight="1">
      <c r="A23" s="141" t="s">
        <v>23</v>
      </c>
      <c r="B23" s="142"/>
      <c r="C23" s="142"/>
      <c r="D23" s="143" t="s">
        <v>11</v>
      </c>
      <c r="E23" s="144" t="s">
        <v>24</v>
      </c>
      <c r="F23" s="145"/>
      <c r="G23" s="146">
        <f>B17*2</f>
        <v>11.08</v>
      </c>
      <c r="H23" s="146">
        <f>F23*G23</f>
        <v>0</v>
      </c>
      <c r="I23" s="147"/>
      <c r="J23" s="140"/>
      <c r="K23" s="132"/>
      <c r="L23" s="21"/>
      <c r="M23" s="5"/>
    </row>
    <row r="24" spans="1:256" ht="16.149999999999999" customHeight="1">
      <c r="A24" s="280" t="s">
        <v>25</v>
      </c>
      <c r="B24" s="281"/>
      <c r="C24" s="281"/>
      <c r="D24" s="143" t="s">
        <v>76</v>
      </c>
      <c r="E24" s="148"/>
      <c r="F24" s="149"/>
      <c r="G24" s="150">
        <v>3933.4</v>
      </c>
      <c r="H24" s="151">
        <f>F24*G24</f>
        <v>0</v>
      </c>
      <c r="I24" s="147"/>
      <c r="J24" s="140"/>
      <c r="K24" s="132"/>
      <c r="L24" s="21"/>
      <c r="M24" s="5"/>
    </row>
    <row r="25" spans="1:256" ht="16.149999999999999" customHeight="1">
      <c r="A25" s="152" t="s">
        <v>27</v>
      </c>
      <c r="B25" s="153"/>
      <c r="C25" s="154"/>
      <c r="D25" s="143" t="s">
        <v>14</v>
      </c>
      <c r="E25" s="148" t="s">
        <v>73</v>
      </c>
      <c r="F25" s="149"/>
      <c r="G25" s="150">
        <v>3933.4</v>
      </c>
      <c r="H25" s="151">
        <f>F25*G25</f>
        <v>0</v>
      </c>
      <c r="I25" s="147"/>
      <c r="J25" s="140"/>
      <c r="K25" s="132"/>
      <c r="L25" s="21"/>
      <c r="M25" s="5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  <c r="IU25" s="119"/>
      <c r="IV25" s="119"/>
    </row>
    <row r="26" spans="1:256" ht="16.149999999999999" customHeight="1">
      <c r="A26" s="155" t="s">
        <v>27</v>
      </c>
      <c r="B26" s="156"/>
      <c r="C26" s="157"/>
      <c r="D26" s="143" t="s">
        <v>76</v>
      </c>
      <c r="E26" s="158" t="s">
        <v>77</v>
      </c>
      <c r="F26" s="149"/>
      <c r="G26" s="151">
        <v>3933.4</v>
      </c>
      <c r="H26" s="151">
        <f>F26*G26</f>
        <v>0</v>
      </c>
      <c r="I26" s="147"/>
      <c r="J26" s="140"/>
      <c r="K26" s="159"/>
      <c r="L26" s="21"/>
      <c r="M26" s="5"/>
    </row>
    <row r="27" spans="1:256" ht="16.149999999999999" customHeight="1">
      <c r="A27" s="155" t="s">
        <v>69</v>
      </c>
      <c r="B27" s="156"/>
      <c r="C27" s="157"/>
      <c r="D27" s="143" t="s">
        <v>76</v>
      </c>
      <c r="E27" s="158" t="s">
        <v>70</v>
      </c>
      <c r="F27" s="149"/>
      <c r="G27" s="151">
        <v>3933.4</v>
      </c>
      <c r="H27" s="151">
        <f>F27*G27</f>
        <v>0</v>
      </c>
      <c r="I27" s="147"/>
      <c r="J27" s="140"/>
      <c r="K27" s="159"/>
      <c r="L27" s="21"/>
      <c r="M27" s="5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119"/>
      <c r="CY27" s="119"/>
      <c r="CZ27" s="119"/>
      <c r="DA27" s="119"/>
      <c r="DB27" s="119"/>
      <c r="DC27" s="119"/>
      <c r="DD27" s="119"/>
      <c r="DE27" s="119"/>
      <c r="DF27" s="119"/>
      <c r="DG27" s="119"/>
      <c r="DH27" s="119"/>
      <c r="DI27" s="119"/>
      <c r="DJ27" s="119"/>
      <c r="DK27" s="119"/>
      <c r="DL27" s="119"/>
      <c r="DM27" s="119"/>
      <c r="DN27" s="119"/>
      <c r="DO27" s="119"/>
      <c r="DP27" s="119"/>
      <c r="DQ27" s="119"/>
      <c r="DR27" s="119"/>
      <c r="DS27" s="119"/>
      <c r="DT27" s="119"/>
      <c r="DU27" s="119"/>
      <c r="DV27" s="119"/>
      <c r="DW27" s="119"/>
      <c r="DX27" s="119"/>
      <c r="DY27" s="119"/>
      <c r="DZ27" s="119"/>
      <c r="EA27" s="119"/>
      <c r="EB27" s="119"/>
      <c r="EC27" s="119"/>
      <c r="ED27" s="119"/>
      <c r="EE27" s="119"/>
      <c r="EF27" s="119"/>
      <c r="EG27" s="119"/>
      <c r="EH27" s="119"/>
      <c r="EI27" s="119"/>
      <c r="EJ27" s="119"/>
      <c r="EK27" s="119"/>
      <c r="EL27" s="119"/>
      <c r="EM27" s="119"/>
      <c r="EN27" s="119"/>
      <c r="EO27" s="119"/>
      <c r="EP27" s="119"/>
      <c r="EQ27" s="119"/>
      <c r="ER27" s="119"/>
      <c r="ES27" s="119"/>
      <c r="ET27" s="119"/>
      <c r="EU27" s="119"/>
      <c r="EV27" s="119"/>
      <c r="EW27" s="119"/>
      <c r="EX27" s="119"/>
      <c r="EY27" s="119"/>
      <c r="EZ27" s="119"/>
      <c r="FA27" s="119"/>
      <c r="FB27" s="119"/>
      <c r="FC27" s="119"/>
      <c r="FD27" s="119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19"/>
      <c r="FQ27" s="119"/>
      <c r="FR27" s="119"/>
      <c r="FS27" s="119"/>
      <c r="FT27" s="119"/>
      <c r="FU27" s="119"/>
      <c r="FV27" s="119"/>
      <c r="FW27" s="119"/>
      <c r="FX27" s="119"/>
      <c r="FY27" s="119"/>
      <c r="FZ27" s="119"/>
      <c r="GA27" s="119"/>
      <c r="GB27" s="119"/>
      <c r="GC27" s="119"/>
      <c r="GD27" s="119"/>
      <c r="GE27" s="119"/>
      <c r="GF27" s="119"/>
      <c r="GG27" s="119"/>
      <c r="GH27" s="119"/>
      <c r="GI27" s="119"/>
      <c r="GJ27" s="119"/>
      <c r="GK27" s="119"/>
      <c r="GL27" s="119"/>
      <c r="GM27" s="119"/>
      <c r="GN27" s="119"/>
      <c r="GO27" s="119"/>
      <c r="GP27" s="119"/>
      <c r="GQ27" s="119"/>
      <c r="GR27" s="119"/>
      <c r="GS27" s="119"/>
      <c r="GT27" s="119"/>
      <c r="GU27" s="119"/>
      <c r="GV27" s="119"/>
      <c r="GW27" s="119"/>
      <c r="GX27" s="119"/>
      <c r="GY27" s="119"/>
      <c r="GZ27" s="119"/>
      <c r="HA27" s="119"/>
      <c r="HB27" s="119"/>
      <c r="HC27" s="119"/>
      <c r="HD27" s="119"/>
      <c r="HE27" s="119"/>
      <c r="HF27" s="119"/>
      <c r="HG27" s="119"/>
      <c r="HH27" s="119"/>
      <c r="HI27" s="119"/>
      <c r="HJ27" s="119"/>
      <c r="HK27" s="119"/>
      <c r="HL27" s="119"/>
      <c r="HM27" s="119"/>
      <c r="HN27" s="119"/>
      <c r="HO27" s="119"/>
      <c r="HP27" s="119"/>
      <c r="HQ27" s="119"/>
      <c r="HR27" s="119"/>
      <c r="HS27" s="119"/>
      <c r="HT27" s="119"/>
      <c r="HU27" s="119"/>
      <c r="HV27" s="119"/>
      <c r="HW27" s="119"/>
      <c r="HX27" s="119"/>
      <c r="HY27" s="119"/>
      <c r="HZ27" s="119"/>
      <c r="IA27" s="119"/>
      <c r="IB27" s="119"/>
      <c r="IC27" s="119"/>
      <c r="ID27" s="119"/>
      <c r="IE27" s="119"/>
      <c r="IF27" s="119"/>
      <c r="IG27" s="119"/>
      <c r="IH27" s="119"/>
      <c r="II27" s="119"/>
      <c r="IJ27" s="119"/>
      <c r="IK27" s="119"/>
      <c r="IL27" s="119"/>
      <c r="IM27" s="119"/>
      <c r="IN27" s="119"/>
      <c r="IO27" s="119"/>
      <c r="IP27" s="119"/>
      <c r="IQ27" s="119"/>
      <c r="IR27" s="119"/>
      <c r="IS27" s="119"/>
      <c r="IT27" s="119"/>
      <c r="IU27" s="119"/>
      <c r="IV27" s="119"/>
    </row>
    <row r="28" spans="1:256" ht="32.25" customHeight="1">
      <c r="A28" s="282" t="s">
        <v>29</v>
      </c>
      <c r="B28" s="283"/>
      <c r="C28" s="284"/>
      <c r="D28" s="160" t="s">
        <v>76</v>
      </c>
      <c r="E28" s="161" t="s">
        <v>24</v>
      </c>
      <c r="F28" s="162"/>
      <c r="G28" s="163">
        <v>50</v>
      </c>
      <c r="H28" s="151">
        <f>F28*G28</f>
        <v>0</v>
      </c>
      <c r="I28" s="147"/>
      <c r="J28" s="164"/>
      <c r="K28" s="159"/>
      <c r="L28" s="21"/>
      <c r="M28" s="5"/>
    </row>
    <row r="29" spans="1:256" ht="16.149999999999999" customHeight="1">
      <c r="A29" s="155" t="s">
        <v>78</v>
      </c>
      <c r="B29" s="156"/>
      <c r="C29" s="157"/>
      <c r="D29" s="165" t="s">
        <v>79</v>
      </c>
      <c r="E29" s="158" t="s">
        <v>24</v>
      </c>
      <c r="F29" s="149"/>
      <c r="G29" s="151">
        <f>B18+B19</f>
        <v>7866.8</v>
      </c>
      <c r="H29" s="151">
        <f t="shared" ref="H29:H32" si="0">F29*G29</f>
        <v>0</v>
      </c>
      <c r="I29" s="147"/>
      <c r="J29" s="140"/>
      <c r="K29" s="159"/>
      <c r="L29" s="21"/>
      <c r="M29" s="5"/>
    </row>
    <row r="30" spans="1:256" ht="16.149999999999999" customHeight="1">
      <c r="A30" s="285" t="s">
        <v>72</v>
      </c>
      <c r="B30" s="286"/>
      <c r="C30" s="287"/>
      <c r="D30" s="165" t="s">
        <v>79</v>
      </c>
      <c r="E30" s="158" t="s">
        <v>24</v>
      </c>
      <c r="F30" s="149"/>
      <c r="G30" s="151">
        <f>(B18+B19)/2</f>
        <v>3933.4</v>
      </c>
      <c r="H30" s="151">
        <f t="shared" si="0"/>
        <v>0</v>
      </c>
      <c r="I30" s="147"/>
      <c r="J30" s="140"/>
      <c r="K30" s="159"/>
      <c r="L30" s="21"/>
      <c r="M30" s="5"/>
    </row>
    <row r="31" spans="1:256" ht="42.6" customHeight="1">
      <c r="A31" s="291" t="s">
        <v>32</v>
      </c>
      <c r="B31" s="292"/>
      <c r="C31" s="293"/>
      <c r="D31" s="165" t="s">
        <v>79</v>
      </c>
      <c r="E31" s="158" t="s">
        <v>33</v>
      </c>
      <c r="F31" s="149"/>
      <c r="G31" s="151">
        <v>3933.4</v>
      </c>
      <c r="H31" s="151">
        <f t="shared" si="0"/>
        <v>0</v>
      </c>
      <c r="I31" s="147"/>
      <c r="J31" s="140"/>
      <c r="K31" s="159"/>
      <c r="L31" s="21"/>
      <c r="M31" s="5"/>
    </row>
    <row r="32" spans="1:256" ht="15" customHeight="1">
      <c r="A32" s="288" t="s">
        <v>34</v>
      </c>
      <c r="B32" s="289"/>
      <c r="C32" s="290"/>
      <c r="D32" s="143" t="s">
        <v>11</v>
      </c>
      <c r="E32" s="166"/>
      <c r="F32" s="149"/>
      <c r="G32" s="151">
        <v>972</v>
      </c>
      <c r="H32" s="151">
        <f t="shared" si="0"/>
        <v>0</v>
      </c>
      <c r="I32" s="147"/>
      <c r="J32" s="140"/>
      <c r="K32" s="159"/>
      <c r="L32" s="21"/>
      <c r="M32" s="5"/>
    </row>
    <row r="33" spans="1:13" ht="15" customHeight="1">
      <c r="A33" s="167"/>
      <c r="B33" s="168"/>
      <c r="C33" s="168"/>
      <c r="D33" s="168"/>
      <c r="E33" s="169"/>
      <c r="F33" s="169"/>
      <c r="G33" s="170" t="s">
        <v>35</v>
      </c>
      <c r="H33" s="171">
        <f>SUM(H23:H32)</f>
        <v>0</v>
      </c>
      <c r="I33" s="172"/>
      <c r="J33" s="173"/>
      <c r="K33" s="174"/>
      <c r="L33" s="21"/>
      <c r="M33" s="5"/>
    </row>
    <row r="34" spans="1:13" ht="16.899999999999999" customHeight="1">
      <c r="A34" s="175"/>
      <c r="B34" s="176"/>
      <c r="C34" s="176"/>
      <c r="D34" s="176"/>
      <c r="E34" s="177"/>
      <c r="F34" s="178"/>
      <c r="G34" s="178"/>
      <c r="H34" s="179"/>
      <c r="I34" s="178"/>
      <c r="J34" s="180" t="s">
        <v>36</v>
      </c>
      <c r="K34" s="181" t="s">
        <v>37</v>
      </c>
      <c r="L34" s="21"/>
      <c r="M34" s="5"/>
    </row>
    <row r="35" spans="1:13" ht="15" customHeight="1">
      <c r="A35" s="175"/>
      <c r="B35" s="176"/>
      <c r="C35" s="176"/>
      <c r="D35" s="176"/>
      <c r="E35" s="178"/>
      <c r="F35" s="178"/>
      <c r="G35" s="178"/>
      <c r="H35" s="182" t="s">
        <v>38</v>
      </c>
      <c r="I35" s="183" t="s">
        <v>21</v>
      </c>
      <c r="J35" s="184">
        <f>H33*0.2</f>
        <v>0</v>
      </c>
      <c r="K35" s="185">
        <f>H33*1.2</f>
        <v>0</v>
      </c>
      <c r="L35" s="21"/>
      <c r="M35" s="5"/>
    </row>
    <row r="36" spans="1:13" ht="15" customHeight="1">
      <c r="A36" s="23"/>
      <c r="B36" s="24"/>
      <c r="C36" s="24"/>
      <c r="D36" s="24"/>
      <c r="E36" s="24"/>
      <c r="F36" s="39"/>
      <c r="G36" s="96"/>
      <c r="H36" s="96"/>
      <c r="I36" s="97"/>
      <c r="J36" s="98"/>
      <c r="K36" s="99"/>
      <c r="L36" s="21"/>
      <c r="M36" s="5"/>
    </row>
    <row r="37" spans="1:13" ht="15" customHeight="1">
      <c r="A37" s="100"/>
      <c r="B37" s="17"/>
      <c r="C37" s="17"/>
      <c r="D37" s="17"/>
      <c r="E37" s="17"/>
      <c r="F37" s="19"/>
      <c r="G37" s="101"/>
      <c r="H37" s="102"/>
      <c r="I37" s="103"/>
      <c r="J37" s="104"/>
      <c r="K37" s="105"/>
      <c r="L37" s="21"/>
      <c r="M37" s="5"/>
    </row>
    <row r="38" spans="1:13" ht="15.4" customHeight="1">
      <c r="A38" s="106" t="s">
        <v>39</v>
      </c>
      <c r="B38" s="107"/>
      <c r="C38" s="107"/>
      <c r="D38" s="107"/>
      <c r="E38" s="107"/>
      <c r="F38" s="107"/>
      <c r="G38" s="108"/>
      <c r="H38" s="108"/>
      <c r="I38" s="109"/>
      <c r="J38" s="108"/>
      <c r="K38" s="110"/>
      <c r="L38" s="3"/>
      <c r="M38" s="3"/>
    </row>
    <row r="39" spans="1:13" ht="15" customHeight="1">
      <c r="A39" s="106" t="s">
        <v>40</v>
      </c>
      <c r="B39" s="107"/>
      <c r="C39" s="107"/>
      <c r="D39" s="107"/>
      <c r="E39" s="107"/>
      <c r="F39" s="107"/>
      <c r="G39" s="111"/>
      <c r="H39" s="111"/>
      <c r="I39" s="112"/>
      <c r="J39" s="112"/>
      <c r="K39" s="113"/>
      <c r="L39" s="3"/>
      <c r="M39" s="3"/>
    </row>
    <row r="40" spans="1:13" ht="13.7" customHeight="1">
      <c r="A40" s="276" t="s">
        <v>41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</row>
    <row r="41" spans="1:13" ht="13.7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</row>
    <row r="42" spans="1:13" ht="15" customHeight="1">
      <c r="A42" s="5"/>
      <c r="B42" s="5"/>
      <c r="C42" s="5"/>
      <c r="D42" s="5"/>
      <c r="E42" s="5"/>
      <c r="F42" s="4"/>
      <c r="G42" s="5"/>
      <c r="H42" s="4"/>
      <c r="I42" s="5"/>
      <c r="J42" s="4"/>
      <c r="K42" s="4"/>
      <c r="L42" s="5"/>
      <c r="M42" s="5"/>
    </row>
    <row r="43" spans="1:13" ht="15" customHeight="1">
      <c r="A43" s="115"/>
      <c r="B43" s="115"/>
      <c r="C43" s="3"/>
      <c r="D43" s="3"/>
      <c r="E43" s="3"/>
      <c r="F43" s="3"/>
      <c r="G43" s="116" t="s">
        <v>42</v>
      </c>
      <c r="H43" s="117"/>
      <c r="I43" s="117"/>
      <c r="J43" s="4"/>
      <c r="K43" s="4"/>
      <c r="L43" s="5"/>
      <c r="M43" s="5"/>
    </row>
    <row r="44" spans="1:13" ht="15" customHeight="1">
      <c r="A44" s="278" t="s">
        <v>43</v>
      </c>
      <c r="B44" s="279"/>
      <c r="C44" s="279"/>
      <c r="D44" s="12"/>
      <c r="E44" s="12"/>
      <c r="F44" s="3"/>
      <c r="G44" s="116" t="s">
        <v>44</v>
      </c>
      <c r="H44" s="117"/>
      <c r="I44" s="117"/>
      <c r="J44" s="4"/>
      <c r="K44" s="4"/>
      <c r="L44" s="5"/>
      <c r="M44" s="5"/>
    </row>
  </sheetData>
  <mergeCells count="8">
    <mergeCell ref="A4:K4"/>
    <mergeCell ref="A40:M40"/>
    <mergeCell ref="A44:C44"/>
    <mergeCell ref="A24:C24"/>
    <mergeCell ref="A28:C28"/>
    <mergeCell ref="A30:C30"/>
    <mergeCell ref="A32:C32"/>
    <mergeCell ref="A31:C31"/>
  </mergeCells>
  <conditionalFormatting sqref="G24:G25 J28">
    <cfRule type="cellIs" dxfId="2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workbookViewId="0">
      <selection activeCell="A4" sqref="A4:K4"/>
    </sheetView>
  </sheetViews>
  <sheetFormatPr defaultColWidth="8.7109375" defaultRowHeight="14.45" customHeight="1"/>
  <cols>
    <col min="1" max="1" width="20" style="189" customWidth="1"/>
    <col min="2" max="2" width="10.7109375" style="189" customWidth="1"/>
    <col min="3" max="3" width="16.7109375" style="189" customWidth="1"/>
    <col min="4" max="5" width="10.7109375" style="189" customWidth="1"/>
    <col min="6" max="6" width="12.28515625" style="189" customWidth="1"/>
    <col min="7" max="7" width="10.7109375" style="189" customWidth="1"/>
    <col min="8" max="8" width="13.7109375" style="189" customWidth="1"/>
    <col min="9" max="9" width="10.7109375" style="189" customWidth="1"/>
    <col min="10" max="11" width="13.42578125" style="189" customWidth="1"/>
    <col min="12" max="256" width="8.85546875" style="189" customWidth="1"/>
    <col min="257" max="16384" width="8.7109375" style="190"/>
  </cols>
  <sheetData>
    <row r="1" spans="1:13" ht="15" customHeight="1">
      <c r="A1" s="186" t="s">
        <v>0</v>
      </c>
      <c r="B1" s="187"/>
      <c r="C1" s="187"/>
      <c r="D1" s="187"/>
      <c r="E1" s="187"/>
      <c r="F1" s="187"/>
      <c r="G1" s="187"/>
      <c r="H1" s="187"/>
      <c r="I1" s="187"/>
      <c r="J1" s="187"/>
      <c r="K1" s="131"/>
      <c r="L1" s="188"/>
      <c r="M1" s="188"/>
    </row>
    <row r="2" spans="1:13" ht="15" customHeight="1">
      <c r="A2" s="188"/>
      <c r="B2" s="187"/>
      <c r="C2" s="187"/>
      <c r="D2" s="187"/>
      <c r="E2" s="187"/>
      <c r="F2" s="187"/>
      <c r="G2" s="187"/>
      <c r="H2" s="187"/>
      <c r="I2" s="187"/>
      <c r="J2" s="187"/>
      <c r="K2" s="131"/>
      <c r="L2" s="188"/>
      <c r="M2" s="188"/>
    </row>
    <row r="3" spans="1:13" ht="15" customHeight="1">
      <c r="A3" s="191" t="s">
        <v>1</v>
      </c>
      <c r="B3" s="187"/>
      <c r="C3" s="187"/>
      <c r="D3" s="187"/>
      <c r="E3" s="187"/>
      <c r="F3" s="187"/>
      <c r="G3" s="187"/>
      <c r="H3" s="187"/>
      <c r="I3" s="187"/>
      <c r="J3" s="187"/>
      <c r="K3" s="131"/>
      <c r="L3" s="188"/>
      <c r="M3" s="188"/>
    </row>
    <row r="4" spans="1:13" ht="29.25" customHeight="1">
      <c r="A4" s="275" t="s">
        <v>75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188"/>
      <c r="M4" s="188"/>
    </row>
    <row r="5" spans="1:13" ht="15" customHeight="1">
      <c r="A5" s="192" t="s">
        <v>2</v>
      </c>
      <c r="B5" s="187"/>
      <c r="C5" s="187"/>
      <c r="D5" s="187"/>
      <c r="E5" s="187"/>
      <c r="F5" s="187"/>
      <c r="G5" s="187"/>
      <c r="H5" s="187"/>
      <c r="I5" s="187"/>
      <c r="J5" s="187"/>
      <c r="K5" s="131"/>
      <c r="L5" s="188"/>
      <c r="M5" s="188"/>
    </row>
    <row r="6" spans="1:13" ht="15" customHeight="1">
      <c r="A6" s="188"/>
      <c r="B6" s="187"/>
      <c r="C6" s="187"/>
      <c r="D6" s="187"/>
      <c r="E6" s="187"/>
      <c r="F6" s="187"/>
      <c r="G6" s="187"/>
      <c r="H6" s="187"/>
      <c r="I6" s="187"/>
      <c r="J6" s="187"/>
      <c r="K6" s="131"/>
      <c r="L6" s="188"/>
      <c r="M6" s="188"/>
    </row>
    <row r="7" spans="1:13" ht="15" customHeight="1">
      <c r="A7" s="193" t="s">
        <v>3</v>
      </c>
      <c r="B7" s="187"/>
      <c r="C7" s="187"/>
      <c r="D7" s="187"/>
      <c r="E7" s="187"/>
      <c r="F7" s="187"/>
      <c r="G7" s="187"/>
      <c r="H7" s="187"/>
      <c r="I7" s="187"/>
      <c r="J7" s="187"/>
      <c r="K7" s="131"/>
      <c r="L7" s="188"/>
      <c r="M7" s="188"/>
    </row>
    <row r="8" spans="1:13" ht="15" customHeight="1">
      <c r="A8" s="193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31"/>
      <c r="L8" s="188"/>
      <c r="M8" s="188"/>
    </row>
    <row r="9" spans="1:13" ht="15" customHeight="1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31"/>
      <c r="L9" s="188"/>
      <c r="M9" s="188"/>
    </row>
    <row r="10" spans="1:13" ht="15" customHeight="1">
      <c r="A10" s="191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31"/>
      <c r="L10" s="188"/>
      <c r="M10" s="188"/>
    </row>
    <row r="11" spans="1:13" ht="15" customHeight="1">
      <c r="A11" s="194" t="s">
        <v>45</v>
      </c>
      <c r="B11" s="188"/>
      <c r="C11" s="195"/>
      <c r="D11" s="188"/>
      <c r="E11" s="195"/>
      <c r="F11" s="188"/>
      <c r="G11" s="188"/>
      <c r="H11" s="188"/>
      <c r="I11" s="188"/>
      <c r="J11" s="188"/>
      <c r="K11" s="131"/>
      <c r="L11" s="188"/>
      <c r="M11" s="188"/>
    </row>
    <row r="12" spans="1:13" ht="16.149999999999999" customHeight="1">
      <c r="A12" s="196"/>
      <c r="B12" s="196"/>
      <c r="C12" s="196"/>
      <c r="D12" s="196"/>
      <c r="E12" s="196"/>
      <c r="F12" s="197"/>
      <c r="G12" s="196"/>
      <c r="H12" s="197"/>
      <c r="I12" s="196"/>
      <c r="J12" s="197"/>
      <c r="K12" s="197"/>
      <c r="L12" s="188"/>
      <c r="M12" s="188"/>
    </row>
    <row r="13" spans="1:13" ht="15.4" customHeight="1">
      <c r="A13" s="198" t="s">
        <v>7</v>
      </c>
      <c r="B13" s="199"/>
      <c r="C13" s="200"/>
      <c r="D13" s="201" t="s">
        <v>46</v>
      </c>
      <c r="E13" s="200"/>
      <c r="F13" s="202"/>
      <c r="G13" s="200"/>
      <c r="H13" s="202"/>
      <c r="I13" s="200"/>
      <c r="J13" s="202"/>
      <c r="K13" s="203"/>
      <c r="L13" s="130"/>
      <c r="M13" s="188"/>
    </row>
    <row r="14" spans="1:13" ht="15" customHeight="1">
      <c r="A14" s="194" t="s">
        <v>45</v>
      </c>
      <c r="B14" s="188"/>
      <c r="C14" s="188"/>
      <c r="D14" s="191" t="s">
        <v>47</v>
      </c>
      <c r="E14" s="188"/>
      <c r="F14" s="131"/>
      <c r="G14" s="188"/>
      <c r="H14" s="188"/>
      <c r="I14" s="188"/>
      <c r="J14" s="188"/>
      <c r="K14" s="204"/>
      <c r="L14" s="130"/>
      <c r="M14" s="188"/>
    </row>
    <row r="15" spans="1:13" ht="15" customHeight="1">
      <c r="A15" s="123"/>
      <c r="B15" s="125"/>
      <c r="C15" s="188"/>
      <c r="D15" s="188"/>
      <c r="E15" s="188"/>
      <c r="F15" s="131"/>
      <c r="G15" s="188"/>
      <c r="H15" s="205"/>
      <c r="I15" s="206"/>
      <c r="J15" s="131"/>
      <c r="K15" s="132"/>
      <c r="L15" s="130"/>
      <c r="M15" s="188"/>
    </row>
    <row r="16" spans="1:13" ht="15.4" customHeight="1">
      <c r="A16" s="207" t="s">
        <v>10</v>
      </c>
      <c r="B16" s="208">
        <v>982</v>
      </c>
      <c r="C16" s="209" t="s">
        <v>11</v>
      </c>
      <c r="D16" s="188"/>
      <c r="E16" s="188"/>
      <c r="F16" s="131"/>
      <c r="G16" s="188"/>
      <c r="H16" s="205"/>
      <c r="I16" s="206"/>
      <c r="J16" s="131"/>
      <c r="K16" s="210"/>
      <c r="L16" s="130"/>
      <c r="M16" s="188"/>
    </row>
    <row r="17" spans="1:13" ht="15" customHeight="1">
      <c r="A17" s="211" t="s">
        <v>12</v>
      </c>
      <c r="B17" s="212">
        <v>7</v>
      </c>
      <c r="C17" s="209" t="s">
        <v>11</v>
      </c>
      <c r="D17" s="188"/>
      <c r="E17" s="188"/>
      <c r="F17" s="131"/>
      <c r="G17" s="188"/>
      <c r="H17" s="131"/>
      <c r="I17" s="188"/>
      <c r="J17" s="213"/>
      <c r="K17" s="132"/>
      <c r="L17" s="130"/>
      <c r="M17" s="188"/>
    </row>
    <row r="18" spans="1:13" ht="15" customHeight="1">
      <c r="A18" s="211" t="s">
        <v>13</v>
      </c>
      <c r="B18" s="212">
        <f>B16*B17</f>
        <v>6874</v>
      </c>
      <c r="C18" s="209" t="s">
        <v>14</v>
      </c>
      <c r="D18" s="188"/>
      <c r="E18" s="188"/>
      <c r="F18" s="131"/>
      <c r="G18" s="188"/>
      <c r="H18" s="131"/>
      <c r="I18" s="188"/>
      <c r="J18" s="213"/>
      <c r="K18" s="132"/>
      <c r="L18" s="130"/>
      <c r="M18" s="188"/>
    </row>
    <row r="19" spans="1:13" ht="15" customHeight="1">
      <c r="A19" s="214" t="s">
        <v>15</v>
      </c>
      <c r="B19" s="215">
        <v>0</v>
      </c>
      <c r="C19" s="209" t="s">
        <v>14</v>
      </c>
      <c r="D19" s="188"/>
      <c r="E19" s="188"/>
      <c r="F19" s="131"/>
      <c r="G19" s="188"/>
      <c r="H19" s="131"/>
      <c r="I19" s="188"/>
      <c r="J19" s="213"/>
      <c r="K19" s="132"/>
      <c r="L19" s="130"/>
      <c r="M19" s="188"/>
    </row>
    <row r="20" spans="1:13" ht="15" customHeight="1">
      <c r="A20" s="216"/>
      <c r="B20" s="217"/>
      <c r="C20" s="188"/>
      <c r="D20" s="188"/>
      <c r="E20" s="188"/>
      <c r="F20" s="218"/>
      <c r="G20" s="188"/>
      <c r="H20" s="218"/>
      <c r="I20" s="188"/>
      <c r="J20" s="213"/>
      <c r="K20" s="132"/>
      <c r="L20" s="130"/>
      <c r="M20" s="188"/>
    </row>
    <row r="21" spans="1:13" ht="15" customHeight="1">
      <c r="A21" s="123"/>
      <c r="B21" s="124"/>
      <c r="C21" s="125"/>
      <c r="D21" s="125"/>
      <c r="E21" s="126"/>
      <c r="F21" s="127" t="s">
        <v>16</v>
      </c>
      <c r="G21" s="128"/>
      <c r="H21" s="129" t="s">
        <v>17</v>
      </c>
      <c r="I21" s="130"/>
      <c r="J21" s="131"/>
      <c r="K21" s="132"/>
      <c r="L21" s="130"/>
      <c r="M21" s="188"/>
    </row>
    <row r="22" spans="1:13" ht="15" customHeight="1">
      <c r="A22" s="133" t="s">
        <v>18</v>
      </c>
      <c r="B22" s="134"/>
      <c r="C22" s="135"/>
      <c r="D22" s="136" t="s">
        <v>19</v>
      </c>
      <c r="E22" s="137" t="s">
        <v>20</v>
      </c>
      <c r="F22" s="137" t="s">
        <v>21</v>
      </c>
      <c r="G22" s="137" t="s">
        <v>22</v>
      </c>
      <c r="H22" s="138" t="s">
        <v>21</v>
      </c>
      <c r="I22" s="139"/>
      <c r="J22" s="140"/>
      <c r="K22" s="132"/>
      <c r="L22" s="130"/>
      <c r="M22" s="188"/>
    </row>
    <row r="23" spans="1:13" ht="15.4" customHeight="1">
      <c r="A23" s="141" t="s">
        <v>23</v>
      </c>
      <c r="B23" s="142"/>
      <c r="C23" s="142"/>
      <c r="D23" s="143" t="s">
        <v>11</v>
      </c>
      <c r="E23" s="144" t="s">
        <v>24</v>
      </c>
      <c r="F23" s="145"/>
      <c r="G23" s="146">
        <f>B17*2</f>
        <v>14</v>
      </c>
      <c r="H23" s="146">
        <f t="shared" ref="H23:H33" si="0">F23*G23</f>
        <v>0</v>
      </c>
      <c r="I23" s="147"/>
      <c r="J23" s="140"/>
      <c r="K23" s="132"/>
      <c r="L23" s="130"/>
      <c r="M23" s="188"/>
    </row>
    <row r="24" spans="1:13" ht="16.149999999999999" customHeight="1">
      <c r="A24" s="280" t="s">
        <v>25</v>
      </c>
      <c r="B24" s="281"/>
      <c r="C24" s="281"/>
      <c r="D24" s="143" t="s">
        <v>76</v>
      </c>
      <c r="E24" s="148"/>
      <c r="F24" s="149"/>
      <c r="G24" s="150">
        <v>3437</v>
      </c>
      <c r="H24" s="151">
        <f t="shared" si="0"/>
        <v>0</v>
      </c>
      <c r="I24" s="147"/>
      <c r="J24" s="140"/>
      <c r="K24" s="132"/>
      <c r="L24" s="130"/>
      <c r="M24" s="188"/>
    </row>
    <row r="25" spans="1:13" ht="16.149999999999999" customHeight="1">
      <c r="A25" s="152" t="s">
        <v>27</v>
      </c>
      <c r="B25" s="153"/>
      <c r="C25" s="154"/>
      <c r="D25" s="143" t="s">
        <v>14</v>
      </c>
      <c r="E25" s="148" t="s">
        <v>73</v>
      </c>
      <c r="F25" s="149"/>
      <c r="G25" s="150">
        <v>3437</v>
      </c>
      <c r="H25" s="151">
        <f t="shared" si="0"/>
        <v>0</v>
      </c>
      <c r="I25" s="147"/>
      <c r="J25" s="140"/>
      <c r="K25" s="132"/>
      <c r="L25" s="130"/>
      <c r="M25" s="188"/>
    </row>
    <row r="26" spans="1:13" ht="16.149999999999999" customHeight="1">
      <c r="A26" s="155" t="s">
        <v>27</v>
      </c>
      <c r="B26" s="156"/>
      <c r="C26" s="157"/>
      <c r="D26" s="143" t="s">
        <v>76</v>
      </c>
      <c r="E26" s="158" t="s">
        <v>77</v>
      </c>
      <c r="F26" s="149"/>
      <c r="G26" s="150">
        <v>3437</v>
      </c>
      <c r="H26" s="151">
        <f t="shared" si="0"/>
        <v>0</v>
      </c>
      <c r="I26" s="147"/>
      <c r="J26" s="140"/>
      <c r="K26" s="132"/>
      <c r="L26" s="130"/>
      <c r="M26" s="188"/>
    </row>
    <row r="27" spans="1:13" ht="16.149999999999999" customHeight="1">
      <c r="A27" s="155" t="s">
        <v>69</v>
      </c>
      <c r="B27" s="156"/>
      <c r="C27" s="157"/>
      <c r="D27" s="143" t="s">
        <v>76</v>
      </c>
      <c r="E27" s="158" t="s">
        <v>70</v>
      </c>
      <c r="F27" s="149"/>
      <c r="G27" s="151">
        <v>3437</v>
      </c>
      <c r="H27" s="151">
        <f t="shared" si="0"/>
        <v>0</v>
      </c>
      <c r="I27" s="147"/>
      <c r="J27" s="140"/>
      <c r="K27" s="159"/>
      <c r="L27" s="130"/>
      <c r="M27" s="188"/>
    </row>
    <row r="28" spans="1:13" ht="25.15" customHeight="1">
      <c r="A28" s="282" t="s">
        <v>48</v>
      </c>
      <c r="B28" s="283"/>
      <c r="C28" s="284"/>
      <c r="D28" s="160" t="s">
        <v>76</v>
      </c>
      <c r="E28" s="161" t="s">
        <v>24</v>
      </c>
      <c r="F28" s="162"/>
      <c r="G28" s="163">
        <v>3437</v>
      </c>
      <c r="H28" s="151">
        <f t="shared" si="0"/>
        <v>0</v>
      </c>
      <c r="I28" s="147"/>
      <c r="J28" s="164"/>
      <c r="K28" s="159"/>
      <c r="L28" s="130"/>
      <c r="M28" s="188"/>
    </row>
    <row r="29" spans="1:13" ht="16.149999999999999" customHeight="1">
      <c r="A29" s="155" t="s">
        <v>78</v>
      </c>
      <c r="B29" s="156"/>
      <c r="C29" s="157"/>
      <c r="D29" s="165" t="s">
        <v>79</v>
      </c>
      <c r="E29" s="158" t="s">
        <v>24</v>
      </c>
      <c r="F29" s="149"/>
      <c r="G29" s="151">
        <f>B18+B19</f>
        <v>6874</v>
      </c>
      <c r="H29" s="151">
        <f t="shared" si="0"/>
        <v>0</v>
      </c>
      <c r="I29" s="147"/>
      <c r="J29" s="140"/>
      <c r="K29" s="159"/>
      <c r="L29" s="130"/>
      <c r="M29" s="188"/>
    </row>
    <row r="30" spans="1:13" ht="16.149999999999999" customHeight="1">
      <c r="A30" s="219" t="s">
        <v>74</v>
      </c>
      <c r="B30" s="153"/>
      <c r="C30" s="154"/>
      <c r="D30" s="165" t="s">
        <v>14</v>
      </c>
      <c r="E30" s="158" t="s">
        <v>24</v>
      </c>
      <c r="F30" s="149"/>
      <c r="G30" s="151">
        <v>1720</v>
      </c>
      <c r="H30" s="151">
        <f t="shared" si="0"/>
        <v>0</v>
      </c>
      <c r="I30" s="147"/>
      <c r="J30" s="140"/>
      <c r="K30" s="159"/>
      <c r="L30" s="130"/>
      <c r="M30" s="188"/>
    </row>
    <row r="31" spans="1:13" ht="16.149999999999999" customHeight="1">
      <c r="A31" s="285" t="s">
        <v>71</v>
      </c>
      <c r="B31" s="286"/>
      <c r="C31" s="287"/>
      <c r="D31" s="165" t="s">
        <v>79</v>
      </c>
      <c r="E31" s="158" t="s">
        <v>24</v>
      </c>
      <c r="F31" s="149"/>
      <c r="G31" s="151">
        <f>(B18+B19)/2</f>
        <v>3437</v>
      </c>
      <c r="H31" s="151">
        <f t="shared" si="0"/>
        <v>0</v>
      </c>
      <c r="I31" s="147"/>
      <c r="J31" s="140"/>
      <c r="K31" s="159"/>
      <c r="L31" s="130"/>
      <c r="M31" s="188"/>
    </row>
    <row r="32" spans="1:13" ht="43.9" customHeight="1">
      <c r="A32" s="291" t="s">
        <v>32</v>
      </c>
      <c r="B32" s="292"/>
      <c r="C32" s="293"/>
      <c r="D32" s="165" t="s">
        <v>79</v>
      </c>
      <c r="E32" s="158" t="s">
        <v>33</v>
      </c>
      <c r="F32" s="149"/>
      <c r="G32" s="151">
        <v>3437</v>
      </c>
      <c r="H32" s="151">
        <f t="shared" si="0"/>
        <v>0</v>
      </c>
      <c r="I32" s="147"/>
      <c r="J32" s="140"/>
      <c r="K32" s="159"/>
      <c r="L32" s="130"/>
      <c r="M32" s="188"/>
    </row>
    <row r="33" spans="1:13" ht="15" customHeight="1">
      <c r="A33" s="288" t="s">
        <v>34</v>
      </c>
      <c r="B33" s="289"/>
      <c r="C33" s="290"/>
      <c r="D33" s="143" t="s">
        <v>11</v>
      </c>
      <c r="E33" s="166"/>
      <c r="F33" s="149"/>
      <c r="G33" s="151">
        <f>B16+4*B17</f>
        <v>1010</v>
      </c>
      <c r="H33" s="151">
        <f t="shared" si="0"/>
        <v>0</v>
      </c>
      <c r="I33" s="147"/>
      <c r="J33" s="140"/>
      <c r="K33" s="159"/>
      <c r="L33" s="130"/>
      <c r="M33" s="188"/>
    </row>
    <row r="34" spans="1:13" ht="15" customHeight="1">
      <c r="A34" s="167"/>
      <c r="B34" s="168"/>
      <c r="C34" s="168"/>
      <c r="D34" s="168"/>
      <c r="E34" s="169"/>
      <c r="F34" s="169"/>
      <c r="G34" s="170" t="s">
        <v>35</v>
      </c>
      <c r="H34" s="171">
        <f>SUM(H23:H33)</f>
        <v>0</v>
      </c>
      <c r="I34" s="172"/>
      <c r="J34" s="173"/>
      <c r="K34" s="174"/>
      <c r="L34" s="130"/>
      <c r="M34" s="188"/>
    </row>
    <row r="35" spans="1:13" ht="16.899999999999999" customHeight="1">
      <c r="A35" s="175"/>
      <c r="B35" s="176"/>
      <c r="C35" s="176"/>
      <c r="D35" s="176"/>
      <c r="E35" s="177"/>
      <c r="F35" s="178"/>
      <c r="G35" s="178"/>
      <c r="H35" s="179"/>
      <c r="I35" s="178"/>
      <c r="J35" s="180" t="s">
        <v>36</v>
      </c>
      <c r="K35" s="181" t="s">
        <v>37</v>
      </c>
      <c r="L35" s="130"/>
      <c r="M35" s="188"/>
    </row>
    <row r="36" spans="1:13" ht="15" customHeight="1">
      <c r="A36" s="175"/>
      <c r="B36" s="176"/>
      <c r="C36" s="176"/>
      <c r="D36" s="176"/>
      <c r="E36" s="178"/>
      <c r="F36" s="178"/>
      <c r="G36" s="178"/>
      <c r="H36" s="182" t="s">
        <v>38</v>
      </c>
      <c r="I36" s="183" t="s">
        <v>21</v>
      </c>
      <c r="J36" s="184">
        <f>H34*0.2</f>
        <v>0</v>
      </c>
      <c r="K36" s="185">
        <f>H34*1.2</f>
        <v>0</v>
      </c>
      <c r="L36" s="130"/>
      <c r="M36" s="188"/>
    </row>
    <row r="37" spans="1:13" ht="15" customHeight="1">
      <c r="A37" s="123"/>
      <c r="B37" s="125"/>
      <c r="C37" s="125"/>
      <c r="D37" s="125"/>
      <c r="E37" s="125"/>
      <c r="F37" s="218"/>
      <c r="G37" s="220"/>
      <c r="H37" s="220"/>
      <c r="I37" s="221"/>
      <c r="J37" s="222"/>
      <c r="K37" s="223"/>
      <c r="L37" s="130"/>
      <c r="M37" s="188"/>
    </row>
    <row r="38" spans="1:13" ht="15" customHeight="1">
      <c r="A38" s="199"/>
      <c r="B38" s="200"/>
      <c r="C38" s="200"/>
      <c r="D38" s="200"/>
      <c r="E38" s="200"/>
      <c r="F38" s="202"/>
      <c r="G38" s="224"/>
      <c r="H38" s="225"/>
      <c r="I38" s="224"/>
      <c r="J38" s="226"/>
      <c r="K38" s="227"/>
      <c r="L38" s="130"/>
      <c r="M38" s="188"/>
    </row>
    <row r="39" spans="1:13" ht="15.4" customHeight="1">
      <c r="A39" s="228" t="s">
        <v>39</v>
      </c>
      <c r="B39" s="229"/>
      <c r="C39" s="229"/>
      <c r="D39" s="229"/>
      <c r="E39" s="229"/>
      <c r="F39" s="229"/>
      <c r="G39" s="230"/>
      <c r="H39" s="230"/>
      <c r="I39" s="231"/>
      <c r="J39" s="230"/>
      <c r="K39" s="232"/>
      <c r="L39" s="187"/>
      <c r="M39" s="187"/>
    </row>
    <row r="40" spans="1:13" ht="15" customHeight="1">
      <c r="A40" s="228" t="s">
        <v>40</v>
      </c>
      <c r="B40" s="229"/>
      <c r="C40" s="229"/>
      <c r="D40" s="229"/>
      <c r="E40" s="229"/>
      <c r="F40" s="229"/>
      <c r="G40" s="233"/>
      <c r="H40" s="233"/>
      <c r="I40" s="234"/>
      <c r="J40" s="234"/>
      <c r="K40" s="234"/>
      <c r="L40" s="187"/>
      <c r="M40" s="187"/>
    </row>
    <row r="41" spans="1:13" ht="13.7" customHeight="1">
      <c r="A41" s="294" t="s">
        <v>41</v>
      </c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</row>
    <row r="42" spans="1:13" ht="13.7" customHeight="1">
      <c r="A42" s="235"/>
      <c r="B42" s="235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</row>
    <row r="43" spans="1:13" ht="15" customHeight="1">
      <c r="A43" s="188"/>
      <c r="B43" s="188"/>
      <c r="C43" s="188"/>
      <c r="D43" s="188"/>
      <c r="E43" s="188"/>
      <c r="F43" s="131"/>
      <c r="G43" s="188"/>
      <c r="H43" s="131"/>
      <c r="I43" s="188"/>
      <c r="J43" s="131"/>
      <c r="K43" s="131"/>
      <c r="L43" s="188"/>
      <c r="M43" s="188"/>
    </row>
    <row r="44" spans="1:13" ht="15" customHeight="1">
      <c r="A44" s="236"/>
      <c r="B44" s="236"/>
      <c r="C44" s="187"/>
      <c r="D44" s="187"/>
      <c r="E44" s="187"/>
      <c r="F44" s="187"/>
      <c r="G44" s="237" t="s">
        <v>42</v>
      </c>
      <c r="H44" s="238"/>
      <c r="I44" s="238"/>
      <c r="J44" s="131"/>
      <c r="K44" s="131"/>
      <c r="L44" s="188"/>
      <c r="M44" s="188"/>
    </row>
    <row r="45" spans="1:13" ht="15" customHeight="1">
      <c r="A45" s="296" t="s">
        <v>43</v>
      </c>
      <c r="B45" s="297"/>
      <c r="C45" s="297"/>
      <c r="D45" s="195"/>
      <c r="E45" s="195"/>
      <c r="F45" s="187"/>
      <c r="G45" s="237" t="s">
        <v>44</v>
      </c>
      <c r="H45" s="238"/>
      <c r="I45" s="238"/>
      <c r="J45" s="131"/>
      <c r="K45" s="131"/>
      <c r="L45" s="188"/>
      <c r="M45" s="188"/>
    </row>
  </sheetData>
  <mergeCells count="8">
    <mergeCell ref="A4:K4"/>
    <mergeCell ref="A41:M41"/>
    <mergeCell ref="A45:C45"/>
    <mergeCell ref="A24:C24"/>
    <mergeCell ref="A28:C28"/>
    <mergeCell ref="A31:C31"/>
    <mergeCell ref="A33:C33"/>
    <mergeCell ref="A32:C32"/>
  </mergeCells>
  <conditionalFormatting sqref="G24:G26 J28">
    <cfRule type="cellIs" dxfId="1" priority="1" stopIfTrue="1" operator="lessThan">
      <formula>0</formula>
    </cfRule>
  </conditionalFormatting>
  <pageMargins left="0.7" right="0.7" top="0.75" bottom="0.75" header="0.3" footer="0.3"/>
  <pageSetup scale="68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1"/>
  <sheetViews>
    <sheetView showGridLines="0" workbookViewId="0">
      <selection activeCell="D8" sqref="D8"/>
    </sheetView>
  </sheetViews>
  <sheetFormatPr defaultColWidth="8.7109375" defaultRowHeight="14.45" customHeight="1"/>
  <cols>
    <col min="1" max="1" width="20" style="118" customWidth="1"/>
    <col min="2" max="2" width="10.7109375" style="118" customWidth="1"/>
    <col min="3" max="3" width="16.7109375" style="118" customWidth="1"/>
    <col min="4" max="5" width="10.7109375" style="118" customWidth="1"/>
    <col min="6" max="6" width="12.28515625" style="118" customWidth="1"/>
    <col min="7" max="7" width="10.7109375" style="118" customWidth="1"/>
    <col min="8" max="8" width="13.7109375" style="118" customWidth="1"/>
    <col min="9" max="9" width="10.7109375" style="118" customWidth="1"/>
    <col min="10" max="11" width="13.42578125" style="118" customWidth="1"/>
    <col min="12" max="256" width="8.85546875" style="118" customWidth="1"/>
  </cols>
  <sheetData>
    <row r="1" spans="1:13" ht="1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30" customHeight="1">
      <c r="A4" s="275" t="s">
        <v>75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5"/>
      <c r="M4" s="5"/>
    </row>
    <row r="5" spans="1:13" ht="15" customHeight="1">
      <c r="A5" s="8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>
      <c r="A7" s="10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>
      <c r="A8" s="10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>
      <c r="A11" s="11" t="s">
        <v>49</v>
      </c>
      <c r="B11" s="5"/>
      <c r="C11" s="12"/>
      <c r="D11" s="5"/>
      <c r="E11" s="12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>
      <c r="A12" s="13"/>
      <c r="B12" s="13"/>
      <c r="C12" s="13"/>
      <c r="D12" s="13"/>
      <c r="E12" s="13"/>
      <c r="F12" s="14"/>
      <c r="G12" s="13"/>
      <c r="H12" s="14"/>
      <c r="I12" s="13"/>
      <c r="J12" s="14"/>
      <c r="K12" s="14"/>
      <c r="L12" s="5"/>
      <c r="M12" s="5"/>
    </row>
    <row r="13" spans="1:13" ht="15.4" customHeight="1">
      <c r="A13" s="15" t="s">
        <v>7</v>
      </c>
      <c r="B13" s="16"/>
      <c r="C13" s="17"/>
      <c r="D13" s="18" t="s">
        <v>50</v>
      </c>
      <c r="E13" s="17"/>
      <c r="F13" s="19"/>
      <c r="G13" s="17"/>
      <c r="H13" s="19"/>
      <c r="I13" s="17"/>
      <c r="J13" s="19"/>
      <c r="K13" s="20"/>
      <c r="L13" s="21"/>
      <c r="M13" s="5"/>
    </row>
    <row r="14" spans="1:13" ht="15" customHeight="1">
      <c r="A14" s="11" t="s">
        <v>49</v>
      </c>
      <c r="B14" s="5"/>
      <c r="C14" s="5"/>
      <c r="D14" s="6" t="s">
        <v>51</v>
      </c>
      <c r="E14" s="5"/>
      <c r="F14" s="4"/>
      <c r="G14" s="5"/>
      <c r="H14" s="5"/>
      <c r="I14" s="5"/>
      <c r="J14" s="5"/>
      <c r="K14" s="22"/>
      <c r="L14" s="21"/>
      <c r="M14" s="5"/>
    </row>
    <row r="15" spans="1:13" ht="15" customHeight="1">
      <c r="A15" s="23"/>
      <c r="B15" s="24"/>
      <c r="C15" s="5"/>
      <c r="D15" s="5"/>
      <c r="E15" s="5"/>
      <c r="F15" s="4"/>
      <c r="G15" s="5"/>
      <c r="H15" s="25"/>
      <c r="I15" s="26"/>
      <c r="J15" s="4"/>
      <c r="K15" s="27"/>
      <c r="L15" s="21"/>
      <c r="M15" s="5"/>
    </row>
    <row r="16" spans="1:13" ht="15.4" customHeight="1">
      <c r="A16" s="28" t="s">
        <v>10</v>
      </c>
      <c r="B16" s="29">
        <v>4000</v>
      </c>
      <c r="C16" s="30" t="s">
        <v>11</v>
      </c>
      <c r="D16" s="5"/>
      <c r="E16" s="5"/>
      <c r="F16" s="4"/>
      <c r="G16" s="5"/>
      <c r="H16" s="25"/>
      <c r="I16" s="26"/>
      <c r="J16" s="4"/>
      <c r="K16" s="31"/>
      <c r="L16" s="21"/>
      <c r="M16" s="5"/>
    </row>
    <row r="17" spans="1:13" ht="15" customHeight="1">
      <c r="A17" s="32" t="s">
        <v>12</v>
      </c>
      <c r="B17" s="33">
        <v>5.5</v>
      </c>
      <c r="C17" s="30" t="s">
        <v>11</v>
      </c>
      <c r="D17" s="5"/>
      <c r="E17" s="5"/>
      <c r="F17" s="4"/>
      <c r="G17" s="5"/>
      <c r="H17" s="4"/>
      <c r="I17" s="5"/>
      <c r="J17" s="34"/>
      <c r="K17" s="27"/>
      <c r="L17" s="21"/>
      <c r="M17" s="5"/>
    </row>
    <row r="18" spans="1:13" ht="15" customHeight="1">
      <c r="A18" s="32" t="s">
        <v>13</v>
      </c>
      <c r="B18" s="33">
        <f>B16*B17</f>
        <v>22000</v>
      </c>
      <c r="C18" s="30" t="s">
        <v>14</v>
      </c>
      <c r="D18" s="5"/>
      <c r="E18" s="5"/>
      <c r="F18" s="4"/>
      <c r="G18" s="5"/>
      <c r="H18" s="4"/>
      <c r="I18" s="5"/>
      <c r="J18" s="34"/>
      <c r="K18" s="27"/>
      <c r="L18" s="21"/>
      <c r="M18" s="5"/>
    </row>
    <row r="19" spans="1:13" ht="15" customHeight="1">
      <c r="A19" s="35" t="s">
        <v>15</v>
      </c>
      <c r="B19" s="36">
        <v>0</v>
      </c>
      <c r="C19" s="30" t="s">
        <v>14</v>
      </c>
      <c r="D19" s="5"/>
      <c r="E19" s="5"/>
      <c r="F19" s="4"/>
      <c r="G19" s="5"/>
      <c r="H19" s="4"/>
      <c r="I19" s="5"/>
      <c r="J19" s="34"/>
      <c r="K19" s="27"/>
      <c r="L19" s="21"/>
      <c r="M19" s="5"/>
    </row>
    <row r="20" spans="1:13" ht="15" customHeight="1">
      <c r="A20" s="37"/>
      <c r="B20" s="38"/>
      <c r="C20" s="5"/>
      <c r="D20" s="5"/>
      <c r="E20" s="5"/>
      <c r="F20" s="39"/>
      <c r="G20" s="5"/>
      <c r="H20" s="39"/>
      <c r="I20" s="5"/>
      <c r="J20" s="34"/>
      <c r="K20" s="27"/>
      <c r="L20" s="21"/>
      <c r="M20" s="5"/>
    </row>
    <row r="21" spans="1:13" ht="15" customHeight="1">
      <c r="A21" s="23"/>
      <c r="B21" s="40"/>
      <c r="C21" s="24"/>
      <c r="D21" s="24"/>
      <c r="E21" s="41"/>
      <c r="F21" s="42" t="s">
        <v>16</v>
      </c>
      <c r="G21" s="43"/>
      <c r="H21" s="44" t="s">
        <v>17</v>
      </c>
      <c r="I21" s="21"/>
      <c r="J21" s="4"/>
      <c r="K21" s="27"/>
      <c r="L21" s="21"/>
      <c r="M21" s="5"/>
    </row>
    <row r="22" spans="1:13" ht="15" customHeight="1">
      <c r="A22" s="45" t="s">
        <v>18</v>
      </c>
      <c r="B22" s="46"/>
      <c r="C22" s="47"/>
      <c r="D22" s="48" t="s">
        <v>19</v>
      </c>
      <c r="E22" s="49" t="s">
        <v>20</v>
      </c>
      <c r="F22" s="49" t="s">
        <v>21</v>
      </c>
      <c r="G22" s="49" t="s">
        <v>22</v>
      </c>
      <c r="H22" s="50" t="s">
        <v>21</v>
      </c>
      <c r="I22" s="51"/>
      <c r="J22" s="52"/>
      <c r="K22" s="27"/>
      <c r="L22" s="21"/>
      <c r="M22" s="5"/>
    </row>
    <row r="23" spans="1:13" ht="15.4" customHeight="1">
      <c r="A23" s="53" t="s">
        <v>23</v>
      </c>
      <c r="B23" s="54"/>
      <c r="C23" s="54"/>
      <c r="D23" s="55" t="s">
        <v>11</v>
      </c>
      <c r="E23" s="56" t="s">
        <v>24</v>
      </c>
      <c r="F23" s="57"/>
      <c r="G23" s="58">
        <v>33</v>
      </c>
      <c r="H23" s="58">
        <f>F23*G23</f>
        <v>0</v>
      </c>
      <c r="I23" s="59"/>
      <c r="J23" s="60"/>
      <c r="K23" s="27"/>
      <c r="L23" s="21"/>
      <c r="M23" s="5"/>
    </row>
    <row r="24" spans="1:13" ht="16.149999999999999" customHeight="1">
      <c r="A24" s="298" t="s">
        <v>25</v>
      </c>
      <c r="B24" s="299"/>
      <c r="C24" s="299"/>
      <c r="D24" s="55" t="s">
        <v>26</v>
      </c>
      <c r="E24" s="61"/>
      <c r="F24" s="62"/>
      <c r="G24" s="63">
        <f>B18+B19</f>
        <v>22000</v>
      </c>
      <c r="H24" s="64">
        <f>F24*G24</f>
        <v>0</v>
      </c>
      <c r="I24" s="59"/>
      <c r="J24" s="60"/>
      <c r="K24" s="27"/>
      <c r="L24" s="21"/>
      <c r="M24" s="5"/>
    </row>
    <row r="25" spans="1:13" ht="16.149999999999999" customHeight="1">
      <c r="A25" s="65" t="s">
        <v>27</v>
      </c>
      <c r="B25" s="66"/>
      <c r="C25" s="67"/>
      <c r="D25" s="55" t="s">
        <v>26</v>
      </c>
      <c r="E25" s="68" t="s">
        <v>28</v>
      </c>
      <c r="F25" s="62"/>
      <c r="G25" s="64">
        <f>B18+B19</f>
        <v>22000</v>
      </c>
      <c r="H25" s="64">
        <f>F25*G25</f>
        <v>0</v>
      </c>
      <c r="I25" s="59"/>
      <c r="J25" s="60"/>
      <c r="K25" s="69"/>
      <c r="L25" s="21"/>
      <c r="M25" s="5"/>
    </row>
    <row r="26" spans="1:13" ht="32.25" customHeight="1">
      <c r="A26" s="300" t="s">
        <v>48</v>
      </c>
      <c r="B26" s="301"/>
      <c r="C26" s="302"/>
      <c r="D26" s="70" t="s">
        <v>26</v>
      </c>
      <c r="E26" s="71" t="s">
        <v>24</v>
      </c>
      <c r="F26" s="72"/>
      <c r="G26" s="73">
        <v>4000</v>
      </c>
      <c r="H26" s="73">
        <f>G26*F26</f>
        <v>0</v>
      </c>
      <c r="I26" s="59"/>
      <c r="J26" s="74"/>
      <c r="K26" s="69"/>
      <c r="L26" s="21"/>
      <c r="M26" s="5"/>
    </row>
    <row r="27" spans="1:13" ht="16.149999999999999" customHeight="1">
      <c r="A27" s="65" t="s">
        <v>30</v>
      </c>
      <c r="B27" s="66"/>
      <c r="C27" s="67"/>
      <c r="D27" s="75" t="s">
        <v>26</v>
      </c>
      <c r="E27" s="68" t="s">
        <v>24</v>
      </c>
      <c r="F27" s="62"/>
      <c r="G27" s="64">
        <f>B18+B19</f>
        <v>22000</v>
      </c>
      <c r="H27" s="64">
        <f>F27*G27</f>
        <v>0</v>
      </c>
      <c r="I27" s="59"/>
      <c r="J27" s="60"/>
      <c r="K27" s="69"/>
      <c r="L27" s="21"/>
      <c r="M27" s="5"/>
    </row>
    <row r="28" spans="1:13" ht="16.149999999999999" customHeight="1">
      <c r="A28" s="303" t="s">
        <v>31</v>
      </c>
      <c r="B28" s="304"/>
      <c r="C28" s="305"/>
      <c r="D28" s="75" t="s">
        <v>26</v>
      </c>
      <c r="E28" s="68" t="s">
        <v>24</v>
      </c>
      <c r="F28" s="62"/>
      <c r="G28" s="64">
        <v>10000</v>
      </c>
      <c r="H28" s="64">
        <f>F28*G28</f>
        <v>0</v>
      </c>
      <c r="I28" s="59"/>
      <c r="J28" s="60"/>
      <c r="K28" s="69"/>
      <c r="L28" s="21"/>
      <c r="M28" s="5"/>
    </row>
    <row r="29" spans="1:13" ht="15" customHeight="1">
      <c r="A29" s="306" t="s">
        <v>34</v>
      </c>
      <c r="B29" s="307"/>
      <c r="C29" s="308"/>
      <c r="D29" s="55" t="s">
        <v>11</v>
      </c>
      <c r="E29" s="76"/>
      <c r="F29" s="62"/>
      <c r="G29" s="64">
        <v>4033</v>
      </c>
      <c r="H29" s="64">
        <f>F29*G29</f>
        <v>0</v>
      </c>
      <c r="I29" s="59"/>
      <c r="J29" s="60"/>
      <c r="K29" s="69"/>
      <c r="L29" s="21"/>
      <c r="M29" s="5"/>
    </row>
    <row r="30" spans="1:13" ht="15" customHeight="1">
      <c r="A30" s="77"/>
      <c r="B30" s="78"/>
      <c r="C30" s="78"/>
      <c r="D30" s="78"/>
      <c r="E30" s="79"/>
      <c r="F30" s="79"/>
      <c r="G30" s="80" t="s">
        <v>35</v>
      </c>
      <c r="H30" s="81">
        <f>SUM(H23:H29)</f>
        <v>0</v>
      </c>
      <c r="I30" s="82"/>
      <c r="J30" s="83"/>
      <c r="K30" s="84"/>
      <c r="L30" s="21"/>
      <c r="M30" s="5"/>
    </row>
    <row r="31" spans="1:13" ht="16.899999999999999" customHeight="1">
      <c r="A31" s="85"/>
      <c r="B31" s="86"/>
      <c r="C31" s="86"/>
      <c r="D31" s="86"/>
      <c r="E31" s="87"/>
      <c r="F31" s="88"/>
      <c r="G31" s="88"/>
      <c r="H31" s="89"/>
      <c r="I31" s="88"/>
      <c r="J31" s="90" t="s">
        <v>36</v>
      </c>
      <c r="K31" s="91" t="s">
        <v>37</v>
      </c>
      <c r="L31" s="21"/>
      <c r="M31" s="5"/>
    </row>
    <row r="32" spans="1:13" ht="15" customHeight="1">
      <c r="A32" s="85"/>
      <c r="B32" s="86"/>
      <c r="C32" s="86"/>
      <c r="D32" s="86"/>
      <c r="E32" s="88"/>
      <c r="F32" s="88"/>
      <c r="G32" s="88"/>
      <c r="H32" s="92" t="s">
        <v>38</v>
      </c>
      <c r="I32" s="93" t="s">
        <v>21</v>
      </c>
      <c r="J32" s="94">
        <f>H30*0.2</f>
        <v>0</v>
      </c>
      <c r="K32" s="95">
        <f>H30*1.2</f>
        <v>0</v>
      </c>
      <c r="L32" s="21"/>
      <c r="M32" s="5"/>
    </row>
    <row r="33" spans="1:13" ht="15" customHeight="1">
      <c r="A33" s="23"/>
      <c r="B33" s="24"/>
      <c r="C33" s="24"/>
      <c r="D33" s="24"/>
      <c r="E33" s="24"/>
      <c r="F33" s="39"/>
      <c r="G33" s="96"/>
      <c r="H33" s="96"/>
      <c r="I33" s="97"/>
      <c r="J33" s="98"/>
      <c r="K33" s="99"/>
      <c r="L33" s="21"/>
      <c r="M33" s="5"/>
    </row>
    <row r="34" spans="1:13" ht="15" customHeight="1">
      <c r="A34" s="100"/>
      <c r="B34" s="17"/>
      <c r="C34" s="17"/>
      <c r="D34" s="17"/>
      <c r="E34" s="17"/>
      <c r="F34" s="19"/>
      <c r="G34" s="101"/>
      <c r="H34" s="102"/>
      <c r="I34" s="103"/>
      <c r="J34" s="104"/>
      <c r="K34" s="105"/>
      <c r="L34" s="21"/>
      <c r="M34" s="5"/>
    </row>
    <row r="35" spans="1:13" ht="15.4" customHeight="1">
      <c r="A35" s="106" t="s">
        <v>39</v>
      </c>
      <c r="B35" s="107"/>
      <c r="C35" s="107"/>
      <c r="D35" s="107"/>
      <c r="E35" s="107"/>
      <c r="F35" s="107"/>
      <c r="G35" s="108"/>
      <c r="H35" s="108"/>
      <c r="I35" s="109"/>
      <c r="J35" s="108"/>
      <c r="K35" s="110"/>
      <c r="L35" s="3"/>
      <c r="M35" s="3"/>
    </row>
    <row r="36" spans="1:13" ht="15" customHeight="1">
      <c r="A36" s="106" t="s">
        <v>40</v>
      </c>
      <c r="B36" s="107"/>
      <c r="C36" s="107"/>
      <c r="D36" s="107"/>
      <c r="E36" s="107"/>
      <c r="F36" s="107"/>
      <c r="G36" s="111"/>
      <c r="H36" s="111"/>
      <c r="I36" s="112"/>
      <c r="J36" s="112"/>
      <c r="K36" s="113"/>
      <c r="L36" s="3"/>
      <c r="M36" s="3"/>
    </row>
    <row r="37" spans="1:13" ht="13.7" customHeight="1">
      <c r="A37" s="276" t="s">
        <v>41</v>
      </c>
      <c r="B37" s="277"/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</row>
    <row r="38" spans="1:13" ht="13.7" customHeight="1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ht="15" customHeight="1">
      <c r="A39" s="5"/>
      <c r="B39" s="5"/>
      <c r="C39" s="5"/>
      <c r="D39" s="5"/>
      <c r="E39" s="5"/>
      <c r="F39" s="4"/>
      <c r="G39" s="5"/>
      <c r="H39" s="4"/>
      <c r="I39" s="5"/>
      <c r="J39" s="4"/>
      <c r="K39" s="4"/>
      <c r="L39" s="5"/>
      <c r="M39" s="5"/>
    </row>
    <row r="40" spans="1:13" ht="15" customHeight="1">
      <c r="A40" s="115"/>
      <c r="B40" s="115"/>
      <c r="C40" s="3"/>
      <c r="D40" s="3"/>
      <c r="E40" s="3"/>
      <c r="F40" s="3"/>
      <c r="G40" s="116" t="s">
        <v>42</v>
      </c>
      <c r="H40" s="117"/>
      <c r="I40" s="117"/>
      <c r="J40" s="4"/>
      <c r="K40" s="4"/>
      <c r="L40" s="5"/>
      <c r="M40" s="5"/>
    </row>
    <row r="41" spans="1:13" ht="15" customHeight="1">
      <c r="A41" s="278" t="s">
        <v>43</v>
      </c>
      <c r="B41" s="279"/>
      <c r="C41" s="279"/>
      <c r="D41" s="12"/>
      <c r="E41" s="12"/>
      <c r="F41" s="3"/>
      <c r="G41" s="116" t="s">
        <v>44</v>
      </c>
      <c r="H41" s="117"/>
      <c r="I41" s="117"/>
      <c r="J41" s="4"/>
      <c r="K41" s="4"/>
      <c r="L41" s="5"/>
      <c r="M41" s="5"/>
    </row>
  </sheetData>
  <mergeCells count="7">
    <mergeCell ref="A4:K4"/>
    <mergeCell ref="A37:M37"/>
    <mergeCell ref="A41:C41"/>
    <mergeCell ref="A24:C24"/>
    <mergeCell ref="A26:C26"/>
    <mergeCell ref="A28:C28"/>
    <mergeCell ref="A29:C29"/>
  </mergeCells>
  <conditionalFormatting sqref="G24 J26">
    <cfRule type="cellIs" dxfId="0" priority="1" stopIfTrue="1" operator="lessThan">
      <formula>0</formula>
    </cfRule>
  </conditionalFormatting>
  <pageMargins left="0.7" right="0.7" top="0.75" bottom="0.75" header="0.3" footer="0.3"/>
  <pageSetup scale="75" orientation="landscape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2"/>
  <sheetViews>
    <sheetView showGridLines="0" workbookViewId="0">
      <selection activeCell="A11" sqref="A11"/>
    </sheetView>
  </sheetViews>
  <sheetFormatPr defaultColWidth="8.7109375" defaultRowHeight="14.45" customHeight="1"/>
  <cols>
    <col min="1" max="1" width="3.7109375" style="119" customWidth="1"/>
    <col min="2" max="2" width="4.28515625" style="119" customWidth="1"/>
    <col min="3" max="3" width="11.28515625" style="119" customWidth="1"/>
    <col min="4" max="4" width="7.28515625" style="119" customWidth="1"/>
    <col min="5" max="5" width="25.28515625" style="119" customWidth="1"/>
    <col min="6" max="8" width="11.28515625" style="119" customWidth="1"/>
    <col min="9" max="9" width="14.28515625" style="119" customWidth="1"/>
    <col min="10" max="10" width="15.28515625" style="119" customWidth="1"/>
    <col min="11" max="11" width="14.28515625" style="119" customWidth="1"/>
    <col min="12" max="256" width="8.85546875" style="119" customWidth="1"/>
  </cols>
  <sheetData>
    <row r="1" spans="1:11" ht="15" customHeight="1">
      <c r="A1" s="321" t="s">
        <v>0</v>
      </c>
      <c r="B1" s="321"/>
      <c r="C1" s="321"/>
      <c r="D1" s="239"/>
      <c r="E1" s="239"/>
      <c r="F1" s="239"/>
      <c r="G1" s="239"/>
      <c r="H1" s="239"/>
      <c r="I1" s="239"/>
      <c r="J1" s="239"/>
      <c r="K1" s="239"/>
    </row>
    <row r="2" spans="1:11" ht="27.75" customHeight="1">
      <c r="A2" s="275" t="s">
        <v>75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ht="15" customHeight="1">
      <c r="A3" s="120"/>
      <c r="B3" s="309"/>
      <c r="C3" s="310"/>
      <c r="D3" s="310"/>
      <c r="E3" s="310"/>
      <c r="F3" s="310"/>
      <c r="G3" s="310"/>
      <c r="H3" s="310"/>
      <c r="I3" s="311"/>
      <c r="J3" s="24"/>
      <c r="K3" s="5"/>
    </row>
    <row r="4" spans="1:11" ht="32.450000000000003" customHeight="1">
      <c r="A4" s="22"/>
      <c r="B4" s="240" t="s">
        <v>52</v>
      </c>
      <c r="C4" s="241" t="s">
        <v>53</v>
      </c>
      <c r="D4" s="241" t="s">
        <v>54</v>
      </c>
      <c r="E4" s="241" t="s">
        <v>55</v>
      </c>
      <c r="F4" s="242" t="s">
        <v>56</v>
      </c>
      <c r="G4" s="242" t="s">
        <v>57</v>
      </c>
      <c r="H4" s="243" t="s">
        <v>58</v>
      </c>
      <c r="I4" s="244" t="s">
        <v>59</v>
      </c>
      <c r="J4" s="245" t="s">
        <v>60</v>
      </c>
      <c r="K4" s="246"/>
    </row>
    <row r="5" spans="1:11" ht="15.4" customHeight="1">
      <c r="A5" s="22"/>
      <c r="B5" s="247">
        <v>1</v>
      </c>
      <c r="C5" s="248" t="s">
        <v>61</v>
      </c>
      <c r="D5" s="248" t="s">
        <v>62</v>
      </c>
      <c r="E5" s="249" t="s">
        <v>63</v>
      </c>
      <c r="F5" s="250">
        <v>1.625</v>
      </c>
      <c r="G5" s="251">
        <v>2.57</v>
      </c>
      <c r="H5" s="251">
        <v>1.42</v>
      </c>
      <c r="I5" s="252">
        <f>'2693'!H33</f>
        <v>0</v>
      </c>
      <c r="J5" s="253">
        <f>I5*1.2</f>
        <v>0</v>
      </c>
      <c r="K5" s="246"/>
    </row>
    <row r="6" spans="1:11" ht="15" customHeight="1">
      <c r="A6" s="22"/>
      <c r="B6" s="247">
        <v>2</v>
      </c>
      <c r="C6" s="254" t="s">
        <v>64</v>
      </c>
      <c r="D6" s="254" t="s">
        <v>62</v>
      </c>
      <c r="E6" s="255" t="s">
        <v>65</v>
      </c>
      <c r="F6" s="251">
        <v>9.2200000000000006</v>
      </c>
      <c r="G6" s="250">
        <v>13.45</v>
      </c>
      <c r="H6" s="251">
        <v>0.98199999999999998</v>
      </c>
      <c r="I6" s="252">
        <f>'2697'!H34</f>
        <v>0</v>
      </c>
      <c r="J6" s="256">
        <f>I6*1.2</f>
        <v>0</v>
      </c>
      <c r="K6" s="246"/>
    </row>
    <row r="7" spans="1:11" ht="15" customHeight="1">
      <c r="A7" s="22"/>
      <c r="B7" s="247">
        <v>3</v>
      </c>
      <c r="C7" s="254" t="s">
        <v>66</v>
      </c>
      <c r="D7" s="254" t="s">
        <v>62</v>
      </c>
      <c r="E7" s="255" t="s">
        <v>67</v>
      </c>
      <c r="F7" s="250">
        <v>10.464</v>
      </c>
      <c r="G7" s="250">
        <v>13.233000000000001</v>
      </c>
      <c r="H7" s="312">
        <v>4</v>
      </c>
      <c r="I7" s="315">
        <f>'2463'!H30</f>
        <v>0</v>
      </c>
      <c r="J7" s="318">
        <f>I7*1.2</f>
        <v>0</v>
      </c>
      <c r="K7" s="246"/>
    </row>
    <row r="8" spans="1:11" ht="15" customHeight="1">
      <c r="A8" s="22"/>
      <c r="B8" s="257"/>
      <c r="C8" s="258"/>
      <c r="D8" s="259"/>
      <c r="E8" s="260"/>
      <c r="F8" s="250">
        <v>13.832000000000001</v>
      </c>
      <c r="G8" s="250">
        <v>14.340999999999999</v>
      </c>
      <c r="H8" s="313"/>
      <c r="I8" s="316"/>
      <c r="J8" s="319"/>
      <c r="K8" s="246"/>
    </row>
    <row r="9" spans="1:11" ht="15" customHeight="1">
      <c r="A9" s="22"/>
      <c r="B9" s="261"/>
      <c r="C9" s="262"/>
      <c r="D9" s="263"/>
      <c r="E9" s="264"/>
      <c r="F9" s="265">
        <v>15.387</v>
      </c>
      <c r="G9" s="265">
        <v>16.113</v>
      </c>
      <c r="H9" s="314"/>
      <c r="I9" s="317"/>
      <c r="J9" s="320"/>
      <c r="K9" s="266"/>
    </row>
    <row r="10" spans="1:11" ht="15" customHeight="1">
      <c r="A10" s="22"/>
      <c r="B10" s="267"/>
      <c r="C10" s="268"/>
      <c r="D10" s="269"/>
      <c r="E10" s="270" t="s">
        <v>68</v>
      </c>
      <c r="F10" s="268"/>
      <c r="G10" s="268"/>
      <c r="H10" s="271">
        <f>SUM(H5:H7)</f>
        <v>6.4020000000000001</v>
      </c>
      <c r="I10" s="272">
        <f>SUM(I5:I7)</f>
        <v>0</v>
      </c>
      <c r="J10" s="273">
        <f>SUM(J5:J7)</f>
        <v>0</v>
      </c>
      <c r="K10" s="274"/>
    </row>
    <row r="11" spans="1:11" ht="15.4" customHeight="1">
      <c r="A11" s="5"/>
      <c r="B11" s="17"/>
      <c r="C11" s="17"/>
      <c r="D11" s="17"/>
      <c r="E11" s="17"/>
      <c r="F11" s="17"/>
      <c r="G11" s="17"/>
      <c r="H11" s="17"/>
      <c r="I11" s="17"/>
      <c r="J11" s="17"/>
      <c r="K11" s="121"/>
    </row>
    <row r="12" spans="1:11" ht="15" customHeight="1">
      <c r="A12" s="5"/>
      <c r="B12" s="5"/>
      <c r="C12" s="5"/>
      <c r="D12" s="5"/>
      <c r="E12" s="5"/>
      <c r="F12" s="5"/>
      <c r="G12" s="5"/>
      <c r="H12" s="5"/>
      <c r="I12" s="122"/>
      <c r="J12" s="5"/>
      <c r="K12" s="5"/>
    </row>
  </sheetData>
  <mergeCells count="6">
    <mergeCell ref="B3:I3"/>
    <mergeCell ref="H7:H9"/>
    <mergeCell ref="I7:I9"/>
    <mergeCell ref="J7:J9"/>
    <mergeCell ref="A1:C1"/>
    <mergeCell ref="A2:K2"/>
  </mergeCells>
  <pageMargins left="0.7" right="0.7" top="0.75" bottom="0.75" header="0.3" footer="0.3"/>
  <pageSetup scale="72" orientation="landscape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2693</vt:lpstr>
      <vt:lpstr>2697</vt:lpstr>
      <vt:lpstr>2463</vt:lpstr>
      <vt:lpstr>DT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dcterms:created xsi:type="dcterms:W3CDTF">2019-05-03T12:43:02Z</dcterms:created>
  <dcterms:modified xsi:type="dcterms:W3CDTF">2019-05-27T07:45:18Z</dcterms:modified>
</cp:coreProperties>
</file>