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2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G14" i="1" l="1"/>
  <c r="O14" i="1" s="1"/>
  <c r="P14" i="1" s="1"/>
  <c r="L19" i="1" l="1"/>
  <c r="G16" i="1" l="1"/>
  <c r="O16" i="1" s="1"/>
  <c r="P16" i="1" s="1"/>
  <c r="G15" i="1"/>
  <c r="O15" i="1" s="1"/>
  <c r="P15" i="1" s="1"/>
  <c r="G13" i="1" l="1"/>
  <c r="G12" i="1"/>
  <c r="G17" i="1" s="1"/>
  <c r="O17" i="1" s="1"/>
  <c r="P17" i="1" s="1"/>
  <c r="O12" i="1" l="1"/>
  <c r="P12" i="1" s="1"/>
  <c r="O13" i="1" l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<sst xmlns="http://schemas.openxmlformats.org/spreadsheetml/2006/main" count="101" uniqueCount="82">
  <si>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</si>
  <si>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</si>
  <si>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</si>
  <si>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</si>
  <si>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</si>
  <si>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</si>
  <si>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</si>
  <si>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</si>
  <si>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</si>
  <si>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</si>
  <si>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</si>
  <si>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</si>
  <si>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</si>
  <si>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</si>
  <si>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</si>
  <si>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</si>
  <si>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</si>
  <si>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</si>
  <si>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</si>
  <si>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</si>
  <si>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</si>
  <si>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</si>
  <si>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</si>
  <si>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</si>
  <si>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</si>
  <si>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</si>
  <si>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</si>
  <si>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</si>
  <si>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</si>
  <si>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</si>
  <si>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</si>
  <si>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</si>
  <si>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</si>
  <si>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</si>
  <si>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</si>
  <si>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</si>
  <si>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</si>
  <si>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</si>
  <si>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</si>
  <si>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</si>
  <si>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</si>
  <si>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</si>
  <si>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</si>
  <si>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</si>
  <si>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</si>
  <si>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</si>
  <si>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</si>
  <si>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</si>
  <si>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</si>
  <si>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</si>
  <si>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</si>
  <si>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</si>
  <si>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</si>
  <si>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</si>
  <si>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</si>
  <si>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</si>
  <si>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</si>
  <si>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</si>
  <si>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</si>
  <si>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</si>
  <si>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</si>
  <si>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</si>
  <si>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</si>
  <si>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</si>
  <si>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</si>
  <si>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</si>
  <si>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</si>
  <si>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</si>
  <si>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</si>
  <si>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</si>
  <si>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</si>
  <si>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335A</t>
  </si>
  <si>
    <t>343B</t>
  </si>
  <si>
    <t>Kameň</t>
  </si>
  <si>
    <t>Lesy SR š.p. OZ Považie LS Bánovce nad Bebravou</t>
  </si>
  <si>
    <t>časť "B" - Ťažba a výroba sortimentov v lanovkových/ťažkoprístupných terénoch harvestermi a ich vývoz forwardermi z porastu y lokality peň na vývozné miesto alebo odvozné miesto, v súčinnosti s kompaktným mobilným trakčným navijakom</t>
  </si>
  <si>
    <t>dtto</t>
  </si>
  <si>
    <t>Lesnícke služby v ťažbovom procese - viacoperačné technológie na OZ Považie, VC Kšinná II.</t>
  </si>
  <si>
    <t>335B</t>
  </si>
  <si>
    <t>344A</t>
  </si>
  <si>
    <t>344B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</si>
  <si>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1.3.2023 - 31.7.2023.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Peter Bulejko (mobil 0918 334 173)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</si>
</sst>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3" fillId="3" borderId="40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3" fontId="10" fillId="3" borderId="50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3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50" xfId="0" applyFont="1" applyFill="1" applyBorder="1" applyAlignment="1" applyProtection="1">
      <alignment horizontal="center" vertical="center" wrapText="1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5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zoomScaleSheetLayoutView="115" workbookViewId="0">
      <selection activeCell="F18" sqref="F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</cols>
  <sheetData>
    <row r="1" spans="1:16" ht="18" x14ac:dyDescent="0.25">
      <c r="A1" s="135" t="s">
        <v>64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8" t="s">
        <v>77</v>
      </c>
      <c r="D3" s="89"/>
      <c r="E3" s="89"/>
      <c r="F3" s="89"/>
      <c r="G3" s="89"/>
      <c r="H3" s="89"/>
      <c r="I3" s="89"/>
      <c r="J3" s="89"/>
      <c r="K3" s="89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8"/>
      <c r="F5" s="14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9" t="s">
        <v>74</v>
      </c>
      <c r="C6" s="149"/>
      <c r="D6" s="149"/>
      <c r="E6" s="149"/>
      <c r="F6" s="14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50"/>
      <c r="C7" s="150"/>
      <c r="D7" s="150"/>
      <c r="E7" s="150"/>
      <c r="F7" s="15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6" t="s">
        <v>66</v>
      </c>
      <c r="B8" s="14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9" t="s">
        <v>70</v>
      </c>
      <c r="B9" s="151" t="s">
        <v>2</v>
      </c>
      <c r="C9" s="153" t="s">
        <v>53</v>
      </c>
      <c r="D9" s="154"/>
      <c r="E9" s="118" t="s">
        <v>3</v>
      </c>
      <c r="F9" s="119"/>
      <c r="G9" s="120"/>
      <c r="H9" s="138" t="s">
        <v>4</v>
      </c>
      <c r="I9" s="121" t="s">
        <v>5</v>
      </c>
      <c r="J9" s="141" t="s">
        <v>6</v>
      </c>
      <c r="K9" s="144" t="s">
        <v>7</v>
      </c>
      <c r="L9" s="121" t="s">
        <v>54</v>
      </c>
      <c r="M9" s="121" t="s">
        <v>60</v>
      </c>
      <c r="N9" s="115" t="s">
        <v>58</v>
      </c>
      <c r="O9" s="124" t="s">
        <v>59</v>
      </c>
    </row>
    <row r="10" spans="1:16" ht="21.75" customHeight="1" x14ac:dyDescent="0.25">
      <c r="A10" s="25"/>
      <c r="B10" s="152"/>
      <c r="C10" s="127" t="s">
        <v>67</v>
      </c>
      <c r="D10" s="128"/>
      <c r="E10" s="127" t="s">
        <v>9</v>
      </c>
      <c r="F10" s="129" t="s">
        <v>10</v>
      </c>
      <c r="G10" s="131" t="s">
        <v>11</v>
      </c>
      <c r="H10" s="139"/>
      <c r="I10" s="122"/>
      <c r="J10" s="142"/>
      <c r="K10" s="145"/>
      <c r="L10" s="122"/>
      <c r="M10" s="122"/>
      <c r="N10" s="116"/>
      <c r="O10" s="125"/>
    </row>
    <row r="11" spans="1:16" ht="50.25" customHeight="1" thickBot="1" x14ac:dyDescent="0.3">
      <c r="A11" s="26"/>
      <c r="B11" s="152"/>
      <c r="C11" s="127"/>
      <c r="D11" s="128"/>
      <c r="E11" s="127"/>
      <c r="F11" s="130"/>
      <c r="G11" s="132"/>
      <c r="H11" s="140"/>
      <c r="I11" s="122"/>
      <c r="J11" s="143"/>
      <c r="K11" s="145"/>
      <c r="L11" s="123"/>
      <c r="M11" s="123"/>
      <c r="N11" s="117"/>
      <c r="O11" s="126"/>
    </row>
    <row r="12" spans="1:16" ht="105" customHeight="1" x14ac:dyDescent="0.25">
      <c r="A12" s="27" t="s">
        <v>73</v>
      </c>
      <c r="B12" s="66" t="s">
        <v>71</v>
      </c>
      <c r="C12" s="136" t="s">
        <v>75</v>
      </c>
      <c r="D12" s="137"/>
      <c r="E12" s="67">
        <v>400</v>
      </c>
      <c r="F12" s="68">
        <v>800</v>
      </c>
      <c r="G12" s="69">
        <f>E12+F12</f>
        <v>1200</v>
      </c>
      <c r="H12" s="70" t="s">
        <v>33</v>
      </c>
      <c r="I12" s="71">
        <v>50</v>
      </c>
      <c r="J12" s="71">
        <v>0.38</v>
      </c>
      <c r="K12" s="72">
        <v>600</v>
      </c>
      <c r="L12" s="74">
        <v>22541.4</v>
      </c>
      <c r="M12" s="28" t="s">
        <v>61</v>
      </c>
      <c r="N12" s="86"/>
      <c r="O12" s="87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33" t="s">
        <v>73</v>
      </c>
      <c r="B13" s="84" t="s">
        <v>78</v>
      </c>
      <c r="C13" s="133" t="s">
        <v>76</v>
      </c>
      <c r="D13" s="134"/>
      <c r="E13" s="62">
        <v>100</v>
      </c>
      <c r="F13" s="30">
        <v>50</v>
      </c>
      <c r="G13" s="73">
        <f>E13+F13</f>
        <v>150</v>
      </c>
      <c r="H13" s="64" t="s">
        <v>33</v>
      </c>
      <c r="I13" s="29">
        <v>50</v>
      </c>
      <c r="J13" s="29">
        <v>0.18</v>
      </c>
      <c r="K13" s="61">
        <v>600</v>
      </c>
      <c r="L13" s="74">
        <v>3849.3</v>
      </c>
      <c r="M13" s="32" t="s">
        <v>61</v>
      </c>
      <c r="N13" s="58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 t="s">
        <v>73</v>
      </c>
      <c r="B14" s="84" t="s">
        <v>72</v>
      </c>
      <c r="C14" s="133" t="s">
        <v>76</v>
      </c>
      <c r="D14" s="134"/>
      <c r="E14" s="62">
        <v>510</v>
      </c>
      <c r="F14" s="30">
        <v>490</v>
      </c>
      <c r="G14" s="73">
        <f t="shared" ref="G14:G16" si="1">E14+F14</f>
        <v>1000</v>
      </c>
      <c r="H14" s="64" t="s">
        <v>33</v>
      </c>
      <c r="I14" s="29">
        <v>50</v>
      </c>
      <c r="J14" s="29">
        <v>0.23</v>
      </c>
      <c r="K14" s="61">
        <v>550</v>
      </c>
      <c r="L14" s="74">
        <v>21000</v>
      </c>
      <c r="M14" s="34" t="s">
        <v>61</v>
      </c>
      <c r="N14" s="58"/>
      <c r="O14" s="31">
        <f t="shared" ref="O14:O17" si="2">SUM(N14*G14)</f>
        <v>0</v>
      </c>
      <c r="P14" s="12" t="str">
        <f t="shared" ref="P14:P17" si="3">IF( O14=0," ", IF(100-((L14/O14)*100)&gt;20,"viac ako 20%",0))</f>
        <v xml:space="preserve"> </v>
      </c>
    </row>
    <row r="15" spans="1:16" x14ac:dyDescent="0.25">
      <c r="A15" s="33" t="s">
        <v>73</v>
      </c>
      <c r="B15" s="85" t="s">
        <v>79</v>
      </c>
      <c r="C15" s="133" t="s">
        <v>76</v>
      </c>
      <c r="D15" s="134"/>
      <c r="E15" s="77"/>
      <c r="F15" s="78">
        <v>40</v>
      </c>
      <c r="G15" s="73">
        <f t="shared" si="1"/>
        <v>40</v>
      </c>
      <c r="H15" s="64" t="s">
        <v>35</v>
      </c>
      <c r="I15" s="75">
        <v>60</v>
      </c>
      <c r="J15" s="75">
        <v>1.08</v>
      </c>
      <c r="K15" s="76">
        <v>350</v>
      </c>
      <c r="L15" s="74">
        <v>627.04</v>
      </c>
      <c r="M15" s="34" t="s">
        <v>61</v>
      </c>
      <c r="N15" s="58"/>
      <c r="O15" s="79">
        <f t="shared" si="2"/>
        <v>0</v>
      </c>
      <c r="P15" s="12" t="str">
        <f t="shared" si="3"/>
        <v xml:space="preserve"> </v>
      </c>
    </row>
    <row r="16" spans="1:16" x14ac:dyDescent="0.25">
      <c r="A16" s="33" t="s">
        <v>73</v>
      </c>
      <c r="B16" s="85" t="s">
        <v>80</v>
      </c>
      <c r="C16" s="133" t="s">
        <v>76</v>
      </c>
      <c r="D16" s="134"/>
      <c r="E16" s="77">
        <v>260</v>
      </c>
      <c r="F16" s="78">
        <v>740</v>
      </c>
      <c r="G16" s="73">
        <f t="shared" si="1"/>
        <v>1000</v>
      </c>
      <c r="H16" s="64" t="s">
        <v>33</v>
      </c>
      <c r="I16" s="75">
        <v>60</v>
      </c>
      <c r="J16" s="75">
        <v>0.41</v>
      </c>
      <c r="K16" s="76">
        <v>400</v>
      </c>
      <c r="L16" s="74">
        <v>15162</v>
      </c>
      <c r="M16" s="34" t="s">
        <v>61</v>
      </c>
      <c r="N16" s="58"/>
      <c r="O16" s="79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5"/>
      <c r="B17" s="36"/>
      <c r="C17" s="113"/>
      <c r="D17" s="114"/>
      <c r="E17" s="63"/>
      <c r="F17" s="37"/>
      <c r="G17" s="81">
        <f>SUM(G12:G16)</f>
        <v>3390</v>
      </c>
      <c r="H17" s="65"/>
      <c r="I17" s="36"/>
      <c r="J17" s="36"/>
      <c r="K17" s="80"/>
      <c r="L17" s="82"/>
      <c r="M17" s="48" t="s">
        <v>61</v>
      </c>
      <c r="N17" s="83"/>
      <c r="O17" s="48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8"/>
      <c r="B18" s="39"/>
      <c r="C18" s="40"/>
      <c r="D18" s="41"/>
      <c r="E18" s="42"/>
      <c r="F18" s="42"/>
      <c r="G18" s="42"/>
      <c r="H18" s="43"/>
      <c r="I18" s="39"/>
      <c r="J18" s="39"/>
      <c r="K18" s="40"/>
      <c r="L18" s="50"/>
      <c r="M18" s="45"/>
      <c r="N18" s="49"/>
      <c r="O18" s="50"/>
      <c r="P18" s="12"/>
    </row>
    <row r="19" spans="1:16" ht="15.75" thickBot="1" x14ac:dyDescent="0.3">
      <c r="A19" s="60"/>
      <c r="B19" s="46"/>
      <c r="C19" s="46"/>
      <c r="D19" s="46"/>
      <c r="E19" s="46"/>
      <c r="F19" s="46"/>
      <c r="G19" s="46"/>
      <c r="H19" s="46"/>
      <c r="I19" s="46"/>
      <c r="J19" s="107" t="s">
        <v>13</v>
      </c>
      <c r="K19" s="107"/>
      <c r="L19" s="50">
        <f>SUM(L12:L18)</f>
        <v>63179.74</v>
      </c>
      <c r="M19" s="47"/>
      <c r="N19" s="51" t="s">
        <v>14</v>
      </c>
      <c r="O19" s="4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08" t="s">
        <v>15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44">
        <f>O21-O19</f>
        <v>0</v>
      </c>
    </row>
    <row r="21" spans="1:16" ht="15.75" thickBot="1" x14ac:dyDescent="0.3">
      <c r="A21" s="108" t="s">
        <v>16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10"/>
      <c r="O21" s="44">
        <f>IF("nie"=MID(I29,1,3),O19,(O19*1.2))</f>
        <v>0</v>
      </c>
    </row>
    <row r="22" spans="1:16" x14ac:dyDescent="0.25">
      <c r="A22" s="96" t="s">
        <v>17</v>
      </c>
      <c r="B22" s="96"/>
      <c r="C22" s="9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6" x14ac:dyDescent="0.25">
      <c r="A23" s="111" t="s">
        <v>65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1:16" ht="25.5" customHeight="1" x14ac:dyDescent="0.25">
      <c r="A24" s="53" t="s">
        <v>57</v>
      </c>
      <c r="B24" s="53"/>
      <c r="C24" s="53"/>
      <c r="D24" s="53"/>
      <c r="E24" s="53"/>
      <c r="F24" s="53"/>
      <c r="G24" s="54" t="s">
        <v>55</v>
      </c>
      <c r="H24" s="53"/>
      <c r="I24" s="53"/>
      <c r="J24" s="55"/>
      <c r="K24" s="55"/>
      <c r="L24" s="55"/>
      <c r="M24" s="55"/>
      <c r="N24" s="55"/>
      <c r="O24" s="55"/>
    </row>
    <row r="25" spans="1:16" ht="15" customHeight="1" x14ac:dyDescent="0.25">
      <c r="A25" s="98" t="s">
        <v>81</v>
      </c>
      <c r="B25" s="99"/>
      <c r="C25" s="99"/>
      <c r="D25" s="99"/>
      <c r="E25" s="100"/>
      <c r="F25" s="97" t="s">
        <v>56</v>
      </c>
      <c r="G25" s="56" t="s">
        <v>18</v>
      </c>
      <c r="H25" s="90"/>
      <c r="I25" s="91"/>
      <c r="J25" s="91"/>
      <c r="K25" s="91"/>
      <c r="L25" s="91"/>
      <c r="M25" s="91"/>
      <c r="N25" s="91"/>
      <c r="O25" s="92"/>
    </row>
    <row r="26" spans="1:16" x14ac:dyDescent="0.25">
      <c r="A26" s="101"/>
      <c r="B26" s="102"/>
      <c r="C26" s="102"/>
      <c r="D26" s="102"/>
      <c r="E26" s="103"/>
      <c r="F26" s="97"/>
      <c r="G26" s="56" t="s">
        <v>19</v>
      </c>
      <c r="H26" s="90"/>
      <c r="I26" s="91"/>
      <c r="J26" s="91"/>
      <c r="K26" s="91"/>
      <c r="L26" s="91"/>
      <c r="M26" s="91"/>
      <c r="N26" s="91"/>
      <c r="O26" s="92"/>
    </row>
    <row r="27" spans="1:16" ht="18" customHeight="1" x14ac:dyDescent="0.25">
      <c r="A27" s="101"/>
      <c r="B27" s="102"/>
      <c r="C27" s="102"/>
      <c r="D27" s="102"/>
      <c r="E27" s="103"/>
      <c r="F27" s="97"/>
      <c r="G27" s="56" t="s">
        <v>20</v>
      </c>
      <c r="H27" s="90"/>
      <c r="I27" s="91"/>
      <c r="J27" s="91"/>
      <c r="K27" s="91"/>
      <c r="L27" s="91"/>
      <c r="M27" s="91"/>
      <c r="N27" s="91"/>
      <c r="O27" s="92"/>
    </row>
    <row r="28" spans="1:16" x14ac:dyDescent="0.25">
      <c r="A28" s="101"/>
      <c r="B28" s="102"/>
      <c r="C28" s="102"/>
      <c r="D28" s="102"/>
      <c r="E28" s="103"/>
      <c r="F28" s="97"/>
      <c r="G28" s="56" t="s">
        <v>21</v>
      </c>
      <c r="H28" s="90"/>
      <c r="I28" s="91"/>
      <c r="J28" s="91"/>
      <c r="K28" s="91"/>
      <c r="L28" s="91"/>
      <c r="M28" s="91"/>
      <c r="N28" s="91"/>
      <c r="O28" s="92"/>
    </row>
    <row r="29" spans="1:16" x14ac:dyDescent="0.25">
      <c r="A29" s="101"/>
      <c r="B29" s="102"/>
      <c r="C29" s="102"/>
      <c r="D29" s="102"/>
      <c r="E29" s="103"/>
      <c r="F29" s="97"/>
      <c r="G29" s="56" t="s">
        <v>22</v>
      </c>
      <c r="H29" s="90"/>
      <c r="I29" s="91"/>
      <c r="J29" s="91"/>
      <c r="K29" s="91"/>
      <c r="L29" s="91"/>
      <c r="M29" s="91"/>
      <c r="N29" s="91"/>
      <c r="O29" s="92"/>
    </row>
    <row r="30" spans="1:16" x14ac:dyDescent="0.25">
      <c r="A30" s="101"/>
      <c r="B30" s="102"/>
      <c r="C30" s="102"/>
      <c r="D30" s="102"/>
      <c r="E30" s="103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1"/>
      <c r="B31" s="102"/>
      <c r="C31" s="102"/>
      <c r="D31" s="102"/>
      <c r="E31" s="103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4"/>
      <c r="B32" s="105"/>
      <c r="C32" s="105"/>
      <c r="D32" s="105"/>
      <c r="E32" s="106"/>
      <c r="F32" s="55"/>
      <c r="G32" s="24"/>
      <c r="H32" s="18"/>
      <c r="I32" s="24"/>
      <c r="J32" s="24" t="s">
        <v>23</v>
      </c>
      <c r="K32" s="24"/>
      <c r="L32" s="93"/>
      <c r="M32" s="94"/>
      <c r="N32" s="95"/>
      <c r="O32" s="24"/>
    </row>
    <row r="33" spans="1:15" x14ac:dyDescent="0.25">
      <c r="A33" s="55"/>
      <c r="B33" s="55"/>
      <c r="C33" s="55"/>
      <c r="D33" s="55"/>
      <c r="E33" s="55"/>
      <c r="F33" s="5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14:D14"/>
    <mergeCell ref="C15:D15"/>
    <mergeCell ref="C16:D16"/>
    <mergeCell ref="A1:L1"/>
    <mergeCell ref="C12:D12"/>
    <mergeCell ref="C13:D13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N9:N11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7" t="s">
        <v>51</v>
      </c>
      <c r="M2" s="157"/>
    </row>
    <row r="3" spans="1:14" x14ac:dyDescent="0.25">
      <c r="A3" s="5" t="s">
        <v>25</v>
      </c>
      <c r="B3" s="158" t="s">
        <v>26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x14ac:dyDescent="0.25">
      <c r="A4" s="5" t="s">
        <v>27</v>
      </c>
      <c r="B4" s="158" t="s">
        <v>28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x14ac:dyDescent="0.25">
      <c r="A5" s="5" t="s">
        <v>8</v>
      </c>
      <c r="B5" s="158" t="s">
        <v>29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x14ac:dyDescent="0.25">
      <c r="A6" s="5" t="s">
        <v>2</v>
      </c>
      <c r="B6" s="158" t="s">
        <v>30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25">
      <c r="A7" s="6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</row>
    <row r="8" spans="1:14" x14ac:dyDescent="0.25">
      <c r="A8" s="5" t="s">
        <v>12</v>
      </c>
      <c r="B8" s="158" t="s">
        <v>32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1:14" x14ac:dyDescent="0.25">
      <c r="A9" s="7" t="s">
        <v>33</v>
      </c>
      <c r="B9" s="158" t="s">
        <v>34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4" x14ac:dyDescent="0.25">
      <c r="A10" s="7" t="s">
        <v>35</v>
      </c>
      <c r="B10" s="158" t="s">
        <v>36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</row>
    <row r="11" spans="1:14" x14ac:dyDescent="0.25">
      <c r="A11" s="8" t="s">
        <v>37</v>
      </c>
      <c r="B11" s="158" t="s">
        <v>38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x14ac:dyDescent="0.25">
      <c r="A12" s="9" t="s">
        <v>39</v>
      </c>
      <c r="B12" s="158" t="s">
        <v>40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</row>
    <row r="13" spans="1:14" ht="24" customHeight="1" x14ac:dyDescent="0.25">
      <c r="A13" s="8" t="s">
        <v>41</v>
      </c>
      <c r="B13" s="158" t="s">
        <v>42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4" ht="16.5" customHeight="1" x14ac:dyDescent="0.25">
      <c r="A14" s="8" t="s">
        <v>5</v>
      </c>
      <c r="B14" s="158" t="s">
        <v>52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25">
      <c r="A15" s="8" t="s">
        <v>43</v>
      </c>
      <c r="B15" s="158" t="s">
        <v>44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</row>
    <row r="16" spans="1:14" ht="38.25" x14ac:dyDescent="0.25">
      <c r="A16" s="10" t="s">
        <v>45</v>
      </c>
      <c r="B16" s="158" t="s">
        <v>46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4" ht="28.5" customHeight="1" x14ac:dyDescent="0.25">
      <c r="A17" s="10" t="s">
        <v>47</v>
      </c>
      <c r="B17" s="158" t="s">
        <v>48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ht="27" customHeight="1" x14ac:dyDescent="0.25">
      <c r="A18" s="11" t="s">
        <v>49</v>
      </c>
      <c r="B18" s="158" t="s">
        <v>50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ht="75" customHeight="1" x14ac:dyDescent="0.25">
      <c r="A19" s="57" t="s">
        <v>62</v>
      </c>
      <c r="B19" s="159" t="s">
        <v>63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2023-02-08T13:32:14Z</cp:lastPrinted>
  <dcterms:created xsi:type="dcterms:W3CDTF">2012-08-13T12:29:09Z</dcterms:created>
  <dcterms:modified xsi:type="dcterms:W3CDTF">2023-02-16T13:20:09Z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