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hriňová\SO 02 - Rozp a VV\"/>
    </mc:Choice>
  </mc:AlternateContent>
  <xr:revisionPtr revIDLastSave="0" documentId="13_ncr:1_{9DF566E6-255B-4686-AE33-7E4047700B41}" xr6:coauthVersionLast="47" xr6:coauthVersionMax="47" xr10:uidLastSave="{00000000-0000-0000-0000-000000000000}"/>
  <bookViews>
    <workbookView xWindow="12285" yWindow="3270" windowWidth="12810" windowHeight="11385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Označník'!$C$124:$K$165</definedName>
    <definedName name="_xlnm.Print_Titles" localSheetId="0">'Rekapitulácia stavby'!$92:$92</definedName>
    <definedName name="_xlnm.Print_Titles" localSheetId="1">'SO 02 - Označník'!$124:$124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Označník'!$C$82:$J$106,'SO 02 - Označník'!$C$112:$J$165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/>
  <c r="BF162" i="2" s="1"/>
  <c r="BI161" i="2"/>
  <c r="BH161" i="2"/>
  <c r="BG161" i="2"/>
  <c r="BE161" i="2"/>
  <c r="BK161" i="2"/>
  <c r="J161" i="2"/>
  <c r="BF161" i="2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9" i="2"/>
  <c r="BK151" i="2"/>
  <c r="J132" i="2"/>
  <c r="BK158" i="2"/>
  <c r="J150" i="2"/>
  <c r="J147" i="2"/>
  <c r="BK144" i="2"/>
  <c r="BK135" i="2"/>
  <c r="J129" i="2"/>
  <c r="J140" i="2"/>
  <c r="J134" i="2"/>
  <c r="BK129" i="2"/>
  <c r="J151" i="2"/>
  <c r="J145" i="2"/>
  <c r="BK132" i="2"/>
  <c r="J128" i="2"/>
  <c r="BK153" i="2"/>
  <c r="J157" i="2"/>
  <c r="BK141" i="2"/>
  <c r="BK147" i="2"/>
  <c r="BK148" i="2"/>
  <c r="J137" i="2"/>
  <c r="BK157" i="2"/>
  <c r="BK150" i="2"/>
  <c r="J148" i="2"/>
  <c r="BK145" i="2"/>
  <c r="J142" i="2"/>
  <c r="J135" i="2"/>
  <c r="BK131" i="2"/>
  <c r="BK142" i="2"/>
  <c r="J139" i="2"/>
  <c r="J130" i="2"/>
  <c r="BK149" i="2"/>
  <c r="BK140" i="2"/>
  <c r="BK159" i="2"/>
  <c r="BK146" i="2"/>
  <c r="BK134" i="2"/>
  <c r="J131" i="2"/>
  <c r="BK154" i="2"/>
  <c r="J146" i="2"/>
  <c r="J133" i="2"/>
  <c r="J158" i="2"/>
  <c r="J153" i="2"/>
  <c r="J149" i="2"/>
  <c r="BK139" i="2"/>
  <c r="BK128" i="2"/>
  <c r="J141" i="2"/>
  <c r="BK137" i="2"/>
  <c r="AS94" i="1"/>
  <c r="J154" i="2"/>
  <c r="J144" i="2"/>
  <c r="BK130" i="2"/>
  <c r="BK133" i="2"/>
  <c r="R127" i="2" l="1"/>
  <c r="R138" i="2"/>
  <c r="BK138" i="2"/>
  <c r="J138" i="2" s="1"/>
  <c r="J100" i="2" s="1"/>
  <c r="T138" i="2"/>
  <c r="P143" i="2"/>
  <c r="R152" i="2"/>
  <c r="BK127" i="2"/>
  <c r="J127" i="2" s="1"/>
  <c r="J98" i="2" s="1"/>
  <c r="P156" i="2"/>
  <c r="P155" i="2" s="1"/>
  <c r="T127" i="2"/>
  <c r="T143" i="2"/>
  <c r="T156" i="2"/>
  <c r="T155" i="2" s="1"/>
  <c r="P127" i="2"/>
  <c r="P138" i="2"/>
  <c r="BK143" i="2"/>
  <c r="J143" i="2" s="1"/>
  <c r="J101" i="2" s="1"/>
  <c r="R143" i="2"/>
  <c r="BK152" i="2"/>
  <c r="J152" i="2" s="1"/>
  <c r="J102" i="2" s="1"/>
  <c r="P152" i="2"/>
  <c r="T152" i="2"/>
  <c r="BK156" i="2"/>
  <c r="J156" i="2"/>
  <c r="J104" i="2" s="1"/>
  <c r="R156" i="2"/>
  <c r="R155" i="2" s="1"/>
  <c r="BK160" i="2"/>
  <c r="J160" i="2" s="1"/>
  <c r="J105" i="2" s="1"/>
  <c r="BK136" i="2"/>
  <c r="J136" i="2"/>
  <c r="J99" i="2" s="1"/>
  <c r="F92" i="2"/>
  <c r="BF131" i="2"/>
  <c r="BF133" i="2"/>
  <c r="BF140" i="2"/>
  <c r="E85" i="2"/>
  <c r="J89" i="2"/>
  <c r="BF129" i="2"/>
  <c r="BF130" i="2"/>
  <c r="BF132" i="2"/>
  <c r="BF134" i="2"/>
  <c r="BF135" i="2"/>
  <c r="BF141" i="2"/>
  <c r="BF142" i="2"/>
  <c r="BF144" i="2"/>
  <c r="BF145" i="2"/>
  <c r="BF146" i="2"/>
  <c r="BF148" i="2"/>
  <c r="BF151" i="2"/>
  <c r="BF153" i="2"/>
  <c r="BF154" i="2"/>
  <c r="BF157" i="2"/>
  <c r="BF158" i="2"/>
  <c r="BF159" i="2"/>
  <c r="BF128" i="2"/>
  <c r="BF139" i="2"/>
  <c r="BF147" i="2"/>
  <c r="BF149" i="2"/>
  <c r="BF150" i="2"/>
  <c r="BF137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AV94" i="1" s="1"/>
  <c r="AK29" i="1" s="1"/>
  <c r="J33" i="2"/>
  <c r="AV95" i="1" s="1"/>
  <c r="F36" i="2"/>
  <c r="BC95" i="1" s="1"/>
  <c r="BC94" i="1" s="1"/>
  <c r="W32" i="1" s="1"/>
  <c r="P126" i="2" l="1"/>
  <c r="P125" i="2" s="1"/>
  <c r="AU95" i="1" s="1"/>
  <c r="AU94" i="1" s="1"/>
  <c r="T126" i="2"/>
  <c r="T125" i="2" s="1"/>
  <c r="R126" i="2"/>
  <c r="R125" i="2" s="1"/>
  <c r="BK126" i="2"/>
  <c r="BK155" i="2"/>
  <c r="J155" i="2"/>
  <c r="J103" i="2" s="1"/>
  <c r="F34" i="2"/>
  <c r="BA95" i="1" s="1"/>
  <c r="BA94" i="1" s="1"/>
  <c r="W30" i="1" s="1"/>
  <c r="AX94" i="1"/>
  <c r="AY94" i="1"/>
  <c r="J34" i="2"/>
  <c r="AW95" i="1" s="1"/>
  <c r="AT95" i="1" s="1"/>
  <c r="W29" i="1"/>
  <c r="BK125" i="2" l="1"/>
  <c r="J125" i="2" s="1"/>
  <c r="J30" i="2" s="1"/>
  <c r="AG95" i="1" s="1"/>
  <c r="AG94" i="1" s="1"/>
  <c r="AK26" i="1" s="1"/>
  <c r="AN95" i="1"/>
  <c r="J96" i="2"/>
  <c r="J126" i="2"/>
  <c r="J97" i="2"/>
  <c r="J39" i="2"/>
  <c r="AW94" i="1"/>
  <c r="AK30" i="1" s="1"/>
  <c r="AK35" i="1" l="1"/>
  <c r="AT94" i="1"/>
  <c r="AN94" i="1" l="1"/>
</calcChain>
</file>

<file path=xl/sharedStrings.xml><?xml version="1.0" encoding="utf-8"?>
<sst xmlns="http://schemas.openxmlformats.org/spreadsheetml/2006/main" count="729" uniqueCount="233">
  <si>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</si>
  <si>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</si>
  <si>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</si>
  <si>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</si>
  <si>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</si>
  <si>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</si>
  <si>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</si>
  <si>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</si>
  <si>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</si>
  <si>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</si>
  <si>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</si>
  <si>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</si>
  <si>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</si>
  <si>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</si>
  <si>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</si>
  <si>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</si>
  <si>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</si>
  <si>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</si>
  <si>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</si>
  <si>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</si>
  <si>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</si>
  <si>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</si>
  <si>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</si>
  <si>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</si>
  <si>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</si>
  <si>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</si>
  <si>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</si>
  <si>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</si>
  <si>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</si>
  <si>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</si>
  <si>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</si>
  <si>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</si>
  <si>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</si>
  <si>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</si>
  <si>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</si>
  <si>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</si>
  <si>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</si>
  <si>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</si>
  <si>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</si>
  <si>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</si>
  <si>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</si>
  <si>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</si>
  <si>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</si>
  <si>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</si>
  <si>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</si>
  <si>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</si>
  <si>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</si>
  <si>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</si>
  <si>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</si>
  <si>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</si>
  <si>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</si>
  <si>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</si>
  <si>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</si>
  <si>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</si>
  <si>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</si>
  <si>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</si>
  <si>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</si>
  <si>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</si>
  <si>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</si>
  <si>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</si>
  <si>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</si>
  <si>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</si>
  <si>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</si>
  <si>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</si>
  <si>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</si>
  <si>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</si>
  <si>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</si>
  <si>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</si>
  <si>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</si>
  <si>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</si>
  <si>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</si>
  <si>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</si>
  <si>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</si>
  <si>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</si>
  <si>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</si>
  <si>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</si>
  <si>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</si>
  <si>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</si>
  <si>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{ae164529-a203-4d01-a4f1-b6e866f1cf8c}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</si>
  <si>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</si>
  <si>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</si>
  <si>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</si>
  <si>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</si>
  <si>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</si>
  <si>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</si>
  <si>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</si>
  <si>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</si>
  <si>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</si>
  <si>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</si>
  <si>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</si>
  <si>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</si>
  <si>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</si>
  <si>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</si>
  <si>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</si>
  <si>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</si>
  <si>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</si>
  <si>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</si>
  <si>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</si>
  <si>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</si>
  <si>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</si>
  <si>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</si>
  <si>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</si>
  <si>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</si>
  <si>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</si>
  <si>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</si>
  <si>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</si>
  <si>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</si>
  <si>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</si>
  <si>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</si>
  <si>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</si>
  <si>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</si>
  <si>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</si>
  <si>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</si>
  <si>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</si>
  <si>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</si>
  <si>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</si>
  <si>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</si>
  <si>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</si>
  <si>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</si>
  <si>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</si>
  <si>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</si>
  <si>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</si>
  <si>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</si>
  <si>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</si>
  <si>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</si>
  <si>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</si>
  <si>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</si>
  <si>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</si>
  <si>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</si>
  <si>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</si>
  <si>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</si>
  <si>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</si>
  <si>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</si>
  <si>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</si>
  <si>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</si>
  <si>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</si>
  <si>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</si>
  <si>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</si>
  <si>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</si>
  <si>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</si>
  <si>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</si>
  <si>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</si>
  <si>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</si>
  <si>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</si>
  <si>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</si>
  <si>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</si>
  <si>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</si>
  <si>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</si>
  <si>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</si>
  <si>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</si>
  <si>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</si>
  <si>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</si>
  <si>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</si>
  <si>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</si>
  <si>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</si>
  <si>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</si>
  <si>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</si>
  <si>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</si>
  <si>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</si>
  <si>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</si>
  <si>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</si>
  <si>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</si>
  <si>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</si>
  <si>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</si>
  <si>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</si>
  <si>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-1464764290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</si>
  <si>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</si>
  <si>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</si>
  <si>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</si>
  <si>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</si>
  <si>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</si>
  <si>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</si>
  <si>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</si>
  <si>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</si>
  <si>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</si>
  <si>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</si>
  <si>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</si>
  <si>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</si>
  <si>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</si>
  <si>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</si>
  <si>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</si>
  <si>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</si>
  <si>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</si>
  <si>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</si>
  <si>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</si>
  <si>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</si>
  <si>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</si>
  <si>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</si>
  <si>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</si>
  <si>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</si>
  <si>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</si>
  <si>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</si>
  <si>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</si>
  <si>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</si>
  <si>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</si>
  <si>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</si>
  <si>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</si>
  <si>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</si>
  <si>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</si>
  <si>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</si>
  <si>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</si>
  <si>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</si>
  <si>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</si>
  <si>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</si>
  <si>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</si>
  <si>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</si>
  <si>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</si>
  <si>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</si>
  <si>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</si>
  <si>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</si>
  <si>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</si>
  <si>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</si>
  <si>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</si>
  <si>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</si>
  <si>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</si>
  <si>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</si>
  <si>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</si>
  <si>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</si>
  <si>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</si>
  <si>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</si>
  <si>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</si>
  <si>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</si>
  <si>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</si>
  <si>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</si>
  <si>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</si>
  <si>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</si>
  <si>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</si>
  <si>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 xml:space="preserve">Skvalitnenie informačného a oznamovacieho systému  a zlepšenie informovanosti cestujúcich                               Hriňová, stred </t>
  </si>
  <si>
    <t>Banskobystrický kraj, Hriňová, p.č. C 22046</t>
  </si>
  <si>
    <t>SO 02</t>
  </si>
  <si>
    <t>Označník</t>
  </si>
  <si>
    <t>(umiestnenie v betónovej dlažbe)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</si>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</sst>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P113" sqref="P11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227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228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226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 xml:space="preserve">Skvalitnenie informačného a oznamovacieho systému  a zlepšenie informovanosti cestujúcich                               Hriňová, stred 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Hriňová, p.č. C 22046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229</v>
      </c>
      <c r="E95" s="193"/>
      <c r="F95" s="193"/>
      <c r="G95" s="193"/>
      <c r="H95" s="193"/>
      <c r="I95" s="75"/>
      <c r="J95" s="193" t="s">
        <v>230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Označník'!P125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231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1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opLeftCell="A152" workbookViewId="0">
      <selection activeCell="F160" sqref="F16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 xml:space="preserve">Skvalitnenie informačného a oznamovacieho systému  a zlepšenie informovanosti cestujúcich                               Hriňová, stred 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232</v>
      </c>
      <c r="F9" s="215"/>
      <c r="G9" s="215"/>
      <c r="H9" s="215"/>
      <c r="L9" s="28"/>
    </row>
    <row r="10" spans="2:46" s="1" customFormat="1" x14ac:dyDescent="0.2">
      <c r="B10" s="28"/>
      <c r="E10" s="1" t="s">
        <v>231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228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ROUND((ROUND((SUM(BE125:BE159)),  2) + SUM(BE161:BE165)), 2)</f>
        <v>0</v>
      </c>
      <c r="G33" s="87"/>
      <c r="H33" s="87"/>
      <c r="I33" s="88">
        <v>0.2</v>
      </c>
      <c r="J33" s="86">
        <f>ROUND((ROUND(((SUM(BE125:BE159))*I33),  2) + (SUM(BE161:BE165)*I33)),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ROUND((ROUND((SUM(BF125:BF159)),  2) + SUM(BF161:BF165)), 2)</f>
        <v>0</v>
      </c>
      <c r="G34" s="87"/>
      <c r="H34" s="87"/>
      <c r="I34" s="88">
        <v>0.2</v>
      </c>
      <c r="J34" s="86">
        <f>ROUND((ROUND(((SUM(BF125:BF159))*I34),  2) + (SUM(BF161:BF165)*I34)),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ROUND((ROUND((SUM(BG125:BG159)),  2) + SUM(BG161:BG165)),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ROUND((ROUND((SUM(BH125:BH159)),  2) + SUM(BH161:BH165)),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ROUND((ROUND((SUM(BI125:BI159)),  2) + SUM(BI161:BI165)),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 xml:space="preserve">Skvalitnenie informačného a oznamovacieho systému  a zlepšenie informovanosti cestujúcich                               Hriňová, stred 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231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Hriňová, p.č. C 22046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J156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J160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 xml:space="preserve">Skvalitnenie informačného a oznamovacieho systému  a zlepšenie informovanosti cestujúcich                               Hriňová, stred 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02 -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231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Hriňová, p.č. C 22046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P126+P155+P160</f>
        <v>0</v>
      </c>
      <c r="Q125" s="52"/>
      <c r="R125" s="118">
        <f>R126+R155+R160</f>
        <v>0.93856866000000005</v>
      </c>
      <c r="S125" s="52"/>
      <c r="T125" s="119">
        <f>T126+T155+T160</f>
        <v>0.312</v>
      </c>
      <c r="AT125" s="13" t="s">
        <v>70</v>
      </c>
      <c r="AU125" s="13" t="s">
        <v>85</v>
      </c>
      <c r="BK125" s="120">
        <f>BK126+BK155+BK160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P127+P136+P138+P143+P152</f>
        <v>0</v>
      </c>
      <c r="R126" s="126">
        <f>R127+R136+R138+R143+R152</f>
        <v>0.93506838000000003</v>
      </c>
      <c r="T126" s="127">
        <f>T127+T136+T138+T143+T152</f>
        <v>0.312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BK127+BK136+BK138+BK143+BK152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 x14ac:dyDescent="0.2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0.115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0.115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0.115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2.5299999999999998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0.115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0.19600000000000001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 x14ac:dyDescent="0.2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 x14ac:dyDescent="0.2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 x14ac:dyDescent="0.2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 x14ac:dyDescent="0.2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 x14ac:dyDescent="0.2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 x14ac:dyDescent="0.2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1.508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 x14ac:dyDescent="0.2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SUM(P144:P151)</f>
        <v>0</v>
      </c>
      <c r="R143" s="126">
        <f>SUM(R144:R151)</f>
        <v>0.23932</v>
      </c>
      <c r="T143" s="127">
        <f>SUM(T144:T151)</f>
        <v>0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SUM(BK144:BK151)</f>
        <v>0</v>
      </c>
    </row>
    <row r="144" spans="2:65" s="1" customFormat="1" ht="24.2" customHeight="1" x14ac:dyDescent="0.2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1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1" si="11">O144*H144</f>
        <v>0</v>
      </c>
      <c r="Q144" s="143">
        <v>1.0000000000000001E-5</v>
      </c>
      <c r="R144" s="143">
        <f t="shared" ref="R144:R151" si="12">Q144*H144</f>
        <v>2.0000000000000002E-5</v>
      </c>
      <c r="S144" s="143">
        <v>0</v>
      </c>
      <c r="T144" s="144">
        <f t="shared" ref="T144:T151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1" si="14">IF(N144="základná",J144,0)</f>
        <v>0</v>
      </c>
      <c r="BF144" s="146">
        <f t="shared" ref="BF144:BF151" si="15">IF(N144="znížená",J144,0)</f>
        <v>0</v>
      </c>
      <c r="BG144" s="146">
        <f t="shared" ref="BG144:BG151" si="16">IF(N144="zákl. prenesená",J144,0)</f>
        <v>0</v>
      </c>
      <c r="BH144" s="146">
        <f t="shared" ref="BH144:BH151" si="17">IF(N144="zníž. prenesená",J144,0)</f>
        <v>0</v>
      </c>
      <c r="BI144" s="146">
        <f t="shared" ref="BI144:BI151" si="18">IF(N144="nulová",J144,0)</f>
        <v>0</v>
      </c>
      <c r="BJ144" s="13" t="s">
        <v>116</v>
      </c>
      <c r="BK144" s="146">
        <f t="shared" ref="BK144:BK151" si="19">ROUND(I144*H144,2)</f>
        <v>0</v>
      </c>
      <c r="BL144" s="13" t="s">
        <v>115</v>
      </c>
      <c r="BM144" s="145" t="s">
        <v>174</v>
      </c>
    </row>
    <row r="145" spans="2:65" s="1" customFormat="1" ht="24.2" customHeight="1" x14ac:dyDescent="0.2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 x14ac:dyDescent="0.2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21.75" customHeight="1" x14ac:dyDescent="0.2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145</v>
      </c>
      <c r="H147" s="137">
        <v>0.312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145</v>
      </c>
      <c r="H148" s="137">
        <v>9.048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0.312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0.312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0.312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1" customFormat="1" ht="22.9" customHeight="1" x14ac:dyDescent="0.2">
      <c r="B152" s="121"/>
      <c r="D152" s="122" t="s">
        <v>70</v>
      </c>
      <c r="E152" s="130" t="s">
        <v>199</v>
      </c>
      <c r="F152" s="130" t="s">
        <v>200</v>
      </c>
      <c r="I152" s="124"/>
      <c r="J152" s="131">
        <f>BK152</f>
        <v>0</v>
      </c>
      <c r="L152" s="121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2" t="s">
        <v>77</v>
      </c>
      <c r="AT152" s="128" t="s">
        <v>70</v>
      </c>
      <c r="AU152" s="128" t="s">
        <v>77</v>
      </c>
      <c r="AY152" s="122" t="s">
        <v>109</v>
      </c>
      <c r="BK152" s="129">
        <f>SUM(BK153:BK154)</f>
        <v>0</v>
      </c>
    </row>
    <row r="153" spans="2:65" s="1" customFormat="1" ht="24.2" customHeight="1" x14ac:dyDescent="0.2">
      <c r="B153" s="132"/>
      <c r="C153" s="133">
        <v>22</v>
      </c>
      <c r="D153" s="133" t="s">
        <v>111</v>
      </c>
      <c r="E153" s="134" t="s">
        <v>201</v>
      </c>
      <c r="F153" s="135" t="s">
        <v>202</v>
      </c>
      <c r="G153" s="136" t="s">
        <v>145</v>
      </c>
      <c r="H153" s="137">
        <v>0.98499999999999999</v>
      </c>
      <c r="I153" s="138"/>
      <c r="J153" s="139">
        <f>ROUND(I153*H153,2)</f>
        <v>0</v>
      </c>
      <c r="K153" s="140"/>
      <c r="L153" s="28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116</v>
      </c>
      <c r="BK153" s="146">
        <f>ROUND(I153*H153,2)</f>
        <v>0</v>
      </c>
      <c r="BL153" s="13" t="s">
        <v>115</v>
      </c>
      <c r="BM153" s="145" t="s">
        <v>203</v>
      </c>
    </row>
    <row r="154" spans="2:65" s="1" customFormat="1" ht="49.15" customHeight="1" x14ac:dyDescent="0.2">
      <c r="B154" s="132"/>
      <c r="C154" s="133">
        <v>23</v>
      </c>
      <c r="D154" s="133" t="s">
        <v>111</v>
      </c>
      <c r="E154" s="134" t="s">
        <v>204</v>
      </c>
      <c r="F154" s="135" t="s">
        <v>205</v>
      </c>
      <c r="G154" s="136" t="s">
        <v>145</v>
      </c>
      <c r="H154" s="137">
        <v>0.98499999999999999</v>
      </c>
      <c r="I154" s="138"/>
      <c r="J154" s="139">
        <f>ROUND(I154*H154,2)</f>
        <v>0</v>
      </c>
      <c r="K154" s="140"/>
      <c r="L154" s="28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116</v>
      </c>
      <c r="BK154" s="146">
        <f>ROUND(I154*H154,2)</f>
        <v>0</v>
      </c>
      <c r="BL154" s="13" t="s">
        <v>115</v>
      </c>
      <c r="BM154" s="145" t="s">
        <v>206</v>
      </c>
    </row>
    <row r="155" spans="2:65" s="11" customFormat="1" ht="25.9" customHeight="1" x14ac:dyDescent="0.2">
      <c r="B155" s="121"/>
      <c r="D155" s="122" t="s">
        <v>70</v>
      </c>
      <c r="E155" s="123" t="s">
        <v>207</v>
      </c>
      <c r="F155" s="123" t="s">
        <v>208</v>
      </c>
      <c r="I155" s="124"/>
      <c r="J155" s="111">
        <f>BK155</f>
        <v>0</v>
      </c>
      <c r="L155" s="121"/>
      <c r="M155" s="125"/>
      <c r="P155" s="126">
        <f>P156</f>
        <v>0</v>
      </c>
      <c r="R155" s="126">
        <f>R156</f>
        <v>3.5002799999999997E-3</v>
      </c>
      <c r="T155" s="127">
        <f>T156</f>
        <v>0</v>
      </c>
      <c r="AR155" s="122" t="s">
        <v>116</v>
      </c>
      <c r="AT155" s="128" t="s">
        <v>70</v>
      </c>
      <c r="AU155" s="128" t="s">
        <v>71</v>
      </c>
      <c r="AY155" s="122" t="s">
        <v>109</v>
      </c>
      <c r="BK155" s="129">
        <f>BK156</f>
        <v>0</v>
      </c>
    </row>
    <row r="156" spans="2:65" s="11" customFormat="1" ht="22.9" customHeight="1" x14ac:dyDescent="0.2">
      <c r="B156" s="121"/>
      <c r="D156" s="122" t="s">
        <v>70</v>
      </c>
      <c r="E156" s="130" t="s">
        <v>209</v>
      </c>
      <c r="F156" s="130" t="s">
        <v>210</v>
      </c>
      <c r="I156" s="124"/>
      <c r="J156" s="131">
        <f>BK156</f>
        <v>0</v>
      </c>
      <c r="L156" s="121"/>
      <c r="M156" s="125"/>
      <c r="P156" s="126">
        <f>SUM(P157:P159)</f>
        <v>0</v>
      </c>
      <c r="R156" s="126">
        <f>SUM(R157:R159)</f>
        <v>3.5002799999999997E-3</v>
      </c>
      <c r="T156" s="127">
        <f>SUM(T157:T159)</f>
        <v>0</v>
      </c>
      <c r="AR156" s="122" t="s">
        <v>116</v>
      </c>
      <c r="AT156" s="128" t="s">
        <v>70</v>
      </c>
      <c r="AU156" s="128" t="s">
        <v>77</v>
      </c>
      <c r="AY156" s="122" t="s">
        <v>109</v>
      </c>
      <c r="BK156" s="129">
        <f>SUM(BK157:BK159)</f>
        <v>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37">
        <v>2.9660000000000002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8.0000000000000007E-5</v>
      </c>
      <c r="R157" s="143">
        <f>Q157*H157</f>
        <v>2.3728000000000003E-4</v>
      </c>
      <c r="S157" s="143">
        <v>0</v>
      </c>
      <c r="T157" s="144">
        <f>S157*H157</f>
        <v>0</v>
      </c>
      <c r="AR157" s="145" t="s">
        <v>180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180</v>
      </c>
      <c r="BM157" s="145" t="s">
        <v>214</v>
      </c>
    </row>
    <row r="158" spans="2:65" s="1" customFormat="1" ht="24.2" customHeight="1" x14ac:dyDescent="0.2">
      <c r="B158" s="132"/>
      <c r="C158" s="147">
        <v>25</v>
      </c>
      <c r="D158" s="147" t="s">
        <v>162</v>
      </c>
      <c r="E158" s="148" t="s">
        <v>215</v>
      </c>
      <c r="F158" s="149" t="s">
        <v>216</v>
      </c>
      <c r="G158" s="150" t="s">
        <v>213</v>
      </c>
      <c r="H158" s="151">
        <v>3.2629999999999999</v>
      </c>
      <c r="I158" s="152"/>
      <c r="J158" s="153">
        <f>ROUND(I158*H158,2)</f>
        <v>0</v>
      </c>
      <c r="K158" s="154"/>
      <c r="L158" s="155"/>
      <c r="M158" s="156" t="s">
        <v>1</v>
      </c>
      <c r="N158" s="157" t="s">
        <v>37</v>
      </c>
      <c r="P158" s="143">
        <f>O158*H158</f>
        <v>0</v>
      </c>
      <c r="Q158" s="143">
        <v>1E-3</v>
      </c>
      <c r="R158" s="143">
        <f>Q158*H158</f>
        <v>3.2629999999999998E-3</v>
      </c>
      <c r="S158" s="143">
        <v>0</v>
      </c>
      <c r="T158" s="144">
        <f>S158*H158</f>
        <v>0</v>
      </c>
      <c r="AR158" s="145" t="s">
        <v>217</v>
      </c>
      <c r="AT158" s="145" t="s">
        <v>162</v>
      </c>
      <c r="AU158" s="145" t="s">
        <v>116</v>
      </c>
      <c r="AY158" s="13" t="s">
        <v>109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116</v>
      </c>
      <c r="BK158" s="146">
        <f>ROUND(I158*H158,2)</f>
        <v>0</v>
      </c>
      <c r="BL158" s="13" t="s">
        <v>180</v>
      </c>
      <c r="BM158" s="145" t="s">
        <v>218</v>
      </c>
    </row>
    <row r="159" spans="2:65" s="1" customFormat="1" ht="24.2" customHeight="1" x14ac:dyDescent="0.2">
      <c r="B159" s="132"/>
      <c r="C159" s="133">
        <v>26</v>
      </c>
      <c r="D159" s="133" t="s">
        <v>111</v>
      </c>
      <c r="E159" s="134" t="s">
        <v>219</v>
      </c>
      <c r="F159" s="135" t="s">
        <v>220</v>
      </c>
      <c r="G159" s="136" t="s">
        <v>221</v>
      </c>
      <c r="H159" s="158"/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222</v>
      </c>
    </row>
    <row r="160" spans="2:65" s="1" customFormat="1" ht="49.9" customHeight="1" x14ac:dyDescent="0.2">
      <c r="B160" s="28"/>
      <c r="E160" s="123" t="s">
        <v>223</v>
      </c>
      <c r="F160" s="123" t="s">
        <v>224</v>
      </c>
      <c r="J160" s="111">
        <f t="shared" ref="J160:J165" si="20">BK160</f>
        <v>0</v>
      </c>
      <c r="L160" s="28"/>
      <c r="M160" s="159"/>
      <c r="T160" s="54"/>
      <c r="AT160" s="13" t="s">
        <v>70</v>
      </c>
      <c r="AU160" s="13" t="s">
        <v>71</v>
      </c>
      <c r="AY160" s="13" t="s">
        <v>225</v>
      </c>
      <c r="BK160" s="146">
        <f>SUM(BK161:BK165)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225</v>
      </c>
      <c r="AU161" s="13" t="s">
        <v>77</v>
      </c>
      <c r="AY161" s="13" t="s">
        <v>225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225</v>
      </c>
      <c r="AU162" s="13" t="s">
        <v>77</v>
      </c>
      <c r="AY162" s="13" t="s">
        <v>225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225</v>
      </c>
      <c r="AU163" s="13" t="s">
        <v>77</v>
      </c>
      <c r="AY163" s="13" t="s">
        <v>225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225</v>
      </c>
      <c r="AU164" s="13" t="s">
        <v>77</v>
      </c>
      <c r="AY164" s="13" t="s">
        <v>225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3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O165" s="170"/>
      <c r="P165" s="170"/>
      <c r="Q165" s="170"/>
      <c r="R165" s="170"/>
      <c r="S165" s="170"/>
      <c r="T165" s="171"/>
      <c r="AT165" s="13" t="s">
        <v>225</v>
      </c>
      <c r="AU165" s="13" t="s">
        <v>77</v>
      </c>
      <c r="AY165" s="13" t="s">
        <v>225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3" s="1" customFormat="1" ht="6.95" customHeight="1" x14ac:dyDescent="0.2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8"/>
    </row>
  </sheetData>
  <autoFilter ref="C124:K16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1:D166" xr:uid="{00000000-0002-0000-0100-000000000000}">
      <formula1>"K, M"</formula1>
    </dataValidation>
    <dataValidation type="list" allowBlank="1" showInputMessage="1" showErrorMessage="1" error="Povolené sú hodnoty základná, znížená, nulová." sqref="N161:N16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2022-06-19T07:34:17Z</dcterms:created>
  <dcterms:modified xsi:type="dcterms:W3CDTF">2023-01-24T11:49:54Z</dcterms:modified>
</cp:coreProperties>
</file>