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A ELPPORT 2018\ZATROCH\2022 Kotolna PK SLOSL B. Štiavnica\"/>
    </mc:Choice>
  </mc:AlternateContent>
  <bookViews>
    <workbookView xWindow="240" yWindow="60" windowWidth="28800" windowHeight="14310" tabRatio="500"/>
  </bookViews>
  <sheets>
    <sheet name="Prehlad" sheetId="3" r:id="rId1"/>
    <sheet name="Rekapitulacia" sheetId="5" r:id="rId2"/>
    <sheet name="Kryci list" sheetId="6" r:id="rId3"/>
  </sheets>
  <definedNames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list'!$A:$J</definedName>
    <definedName name="_xlnm.Print_Area" localSheetId="0">Prehlad!$A:$O</definedName>
    <definedName name="_xlnm.Print_Area" localSheetId="1">Rekapitulacia!$A:$G</definedName>
  </definedNames>
  <calcPr calcId="152511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G15" i="5"/>
  <c r="F15" i="5"/>
  <c r="E15" i="5"/>
  <c r="D15" i="5"/>
  <c r="C15" i="5"/>
  <c r="B15" i="5"/>
  <c r="G14" i="5"/>
  <c r="F14" i="5"/>
  <c r="E14" i="5"/>
  <c r="D14" i="5"/>
  <c r="C14" i="5"/>
  <c r="B14" i="5"/>
  <c r="G13" i="5"/>
  <c r="F13" i="5"/>
  <c r="E13" i="5"/>
  <c r="D13" i="5"/>
  <c r="C13" i="5"/>
  <c r="B13" i="5"/>
  <c r="G12" i="5"/>
  <c r="F12" i="5"/>
  <c r="E12" i="5"/>
  <c r="D12" i="5"/>
  <c r="C12" i="5"/>
  <c r="B12" i="5"/>
  <c r="J26" i="6"/>
  <c r="F26" i="6"/>
  <c r="J20" i="6"/>
  <c r="E20" i="6"/>
  <c r="D20" i="6"/>
  <c r="F19" i="6"/>
  <c r="F18" i="6"/>
  <c r="F17" i="6"/>
  <c r="F16" i="6"/>
  <c r="J14" i="6"/>
  <c r="F14" i="6"/>
  <c r="J13" i="6"/>
  <c r="F13" i="6"/>
  <c r="J12" i="6"/>
  <c r="F12" i="6"/>
  <c r="F1" i="6"/>
  <c r="B8" i="5"/>
  <c r="D8" i="3"/>
  <c r="F20" i="6" l="1"/>
  <c r="J28" i="6" s="1"/>
  <c r="I29" i="6" s="1"/>
  <c r="J29" i="6" s="1"/>
  <c r="J31" i="6" l="1"/>
</calcChain>
</file>

<file path=xl/sharedStrings.xml><?xml version="1.0" encoding="utf-8"?>
<sst xmlns="http://schemas.openxmlformats.org/spreadsheetml/2006/main" count="764" uniqueCount="269">
  <si>
    <t>Dodávateľ:</t>
  </si>
  <si>
    <t>Odberateľ:</t>
  </si>
  <si>
    <t xml:space="preserve"> 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</si>
  <si>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</si>
  <si>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</si>
  <si>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</si>
  <si>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</si>
  <si>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</si>
  <si>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</si>
  <si>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</si>
  <si>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</si>
  <si>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</si>
  <si>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</si>
  <si>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</si>
  <si>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</si>
  <si>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</si>
  <si>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</si>
  <si>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</si>
  <si>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</si>
  <si>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</si>
  <si>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</si>
  <si>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</si>
  <si>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</si>
  <si>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</si>
  <si>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</si>
  <si>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</si>
  <si>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</si>
  <si>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</si>
  <si>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</si>
  <si>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</si>
  <si>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</si>
  <si>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</si>
  <si>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</si>
  <si>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</si>
  <si>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</si>
  <si>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</si>
  <si>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</si>
  <si>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</si>
  <si>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</si>
  <si>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</si>
  <si>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</si>
  <si>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</si>
  <si>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</si>
  <si>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</si>
  <si>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</si>
  <si>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</si>
  <si>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</si>
  <si>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</si>
  <si>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</si>
  <si>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</si>
  <si>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</si>
  <si>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</si>
  <si>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</si>
  <si>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</si>
  <si>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</si>
  <si>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</si>
  <si>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</si>
  <si>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</si>
  <si>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</si>
  <si>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</si>
  <si>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</si>
  <si>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</si>
  <si>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</si>
  <si>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</si>
  <si>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</si>
  <si>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</si>
  <si>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</si>
  <si>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</si>
  <si>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</si>
  <si>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</si>
  <si>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</si>
  <si>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</si>
  <si>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</si>
  <si>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</si>
  <si>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</si>
  <si>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</si>
  <si>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</si>
  <si>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</si>
  <si>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</si>
  <si>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</si>
  <si>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</si>
  <si>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</si>
  <si>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</si>
  <si>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</si>
  <si>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</si>
  <si>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</si>
  <si>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</si>
  <si>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</si>
  <si>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</si>
  <si>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</si>
  <si>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</si>
  <si>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</si>
  <si>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</si>
  <si>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</si>
  <si>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</si>
  <si>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</si>
  <si>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</si>
  <si>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</si>
  <si>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</si>
  <si>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</si>
  <si>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</si>
  <si>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</si>
  <si>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</si>
  <si>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</si>
  <si>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</si>
  <si>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</si>
  <si>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</si>
  <si>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</si>
  <si>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</si>
  <si>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</si>
  <si>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</si>
  <si>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</si>
  <si>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</si>
  <si>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Spracoval:                                         </t>
  </si>
  <si>
    <t xml:space="preserve">JKSO : </t>
  </si>
  <si>
    <t>Dátum: 03.02.2023</t>
  </si>
  <si>
    <t>Stavba :Rekonštrukcia plynovej kotolne SOŠL Banská Štiavnica, Akademická 16</t>
  </si>
  <si>
    <t>ELEKTROPROJ</t>
  </si>
  <si>
    <t xml:space="preserve"> ELEKTROPROJ</t>
  </si>
  <si>
    <t>JKSO :</t>
  </si>
  <si>
    <t>03.02.2023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</si>
  <si>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</si>
  <si>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</si>
  <si>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</si>
  <si>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</si>
  <si>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</si>
  <si>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</si>
  <si>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</si>
  <si>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</si>
  <si>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</si>
  <si>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</si>
  <si>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</si>
  <si>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</si>
  <si>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</si>
  <si>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</si>
  <si>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</si>
  <si>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MATERIÁL</t>
  </si>
  <si>
    <t>MAT</t>
  </si>
  <si>
    <t>341010M025</t>
  </si>
  <si>
    <t>Vodič Cu : CY 6 GNYE drôt (RE) zel/žltý</t>
  </si>
  <si>
    <t>m</t>
  </si>
  <si>
    <t xml:space="preserve">D                   </t>
  </si>
  <si>
    <t>31.30.13</t>
  </si>
  <si>
    <t xml:space="preserve">                    </t>
  </si>
  <si>
    <t>PZ</t>
  </si>
  <si>
    <t>S</t>
  </si>
  <si>
    <t>341010M046</t>
  </si>
  <si>
    <t>Vodič Cu : CY 25 GNYE lano (RM) zel/žlté</t>
  </si>
  <si>
    <t>341203M100</t>
  </si>
  <si>
    <t>Kábel Cu 750V : CYKY-J 3x1,5</t>
  </si>
  <si>
    <t>341203M101</t>
  </si>
  <si>
    <t>Kábel Cu 750V : CYKY-O 3x1,5</t>
  </si>
  <si>
    <t>341203M110</t>
  </si>
  <si>
    <t>Kábel Cu 750V : CYKY-J 3x2,5</t>
  </si>
  <si>
    <t xml:space="preserve">CYKY 3x2,5          </t>
  </si>
  <si>
    <t>341203M330</t>
  </si>
  <si>
    <t>Kábel Cu 750V : CYKY-J 5x6</t>
  </si>
  <si>
    <t xml:space="preserve">CYKY 5x6            </t>
  </si>
  <si>
    <t>341450M206</t>
  </si>
  <si>
    <t>Kábel ohybný Cu 500V (CYSY) : H05VV-F 2X1,50</t>
  </si>
  <si>
    <t xml:space="preserve">H05VV-F 2x1,5       </t>
  </si>
  <si>
    <t>341450M226</t>
  </si>
  <si>
    <t>Kábel ohybný Cu 500V : (CYSY) H05VV-F 3X1,50</t>
  </si>
  <si>
    <t xml:space="preserve">H05VV-F 3x1,5       </t>
  </si>
  <si>
    <t>341450M245</t>
  </si>
  <si>
    <t>Kábel ohybný Cu 500V (CYSY) : H05VV-F 4G1,50</t>
  </si>
  <si>
    <t xml:space="preserve">H05VV-F 4x1,5       </t>
  </si>
  <si>
    <t>341710M031</t>
  </si>
  <si>
    <t>Kábel Cu pre elektroniku J-Y(St)Y 1x2x0,8</t>
  </si>
  <si>
    <t>345420L372</t>
  </si>
  <si>
    <t>Zásuvka 1-nás. 69731 Plexo™ IP55, nástenná, kompletná (oc) s viečkom, sivá</t>
  </si>
  <si>
    <t>kus</t>
  </si>
  <si>
    <t>31.20.27</t>
  </si>
  <si>
    <t>345620D300</t>
  </si>
  <si>
    <t>Škatuľa 6455-31</t>
  </si>
  <si>
    <t>345650I501</t>
  </si>
  <si>
    <t>Rúrka el-inšt PVC ohybná 083269 : FXP Turbo® 16, sivá</t>
  </si>
  <si>
    <t>345650I503</t>
  </si>
  <si>
    <t>Rúrka el-inšt PVC ohybná 083271 : FXP-Turbo ® 25, sivá</t>
  </si>
  <si>
    <t>345650I505</t>
  </si>
  <si>
    <t>Rúrka el-inšt PVC ohybná 083273 : FXP Turbo® 40, sivá</t>
  </si>
  <si>
    <t>345710K515</t>
  </si>
  <si>
    <t>Lišta el-inšt PVC hranatá : LHD 20x20 HF, bezhalogén, biela</t>
  </si>
  <si>
    <t xml:space="preserve">LHD 20x20 HF        </t>
  </si>
  <si>
    <t>345710K540</t>
  </si>
  <si>
    <t>Lišta el-inšt PVC hranatá : LHD 40x20 HF, bezhalogén, biela</t>
  </si>
  <si>
    <t xml:space="preserve">LHD 40x20 HF        </t>
  </si>
  <si>
    <t>345710K545</t>
  </si>
  <si>
    <t>Lišta el-inšt PVC hranatá : LHD 40x40 HF, bezhalogén, biela</t>
  </si>
  <si>
    <t xml:space="preserve">LHD 40x40 HF        </t>
  </si>
  <si>
    <t>3549000A00</t>
  </si>
  <si>
    <t>Drôt uzemňovací, zvodový FeZn D8</t>
  </si>
  <si>
    <t>kg</t>
  </si>
  <si>
    <t>31.20.10</t>
  </si>
  <si>
    <t>3549040A21</t>
  </si>
  <si>
    <t>Svorka SS m, spojovacia (2xM8)</t>
  </si>
  <si>
    <t>3549040A30</t>
  </si>
  <si>
    <t>Svorka SP 1, pripájacia pre spojenie kovových súčiastok</t>
  </si>
  <si>
    <t>3549040A60</t>
  </si>
  <si>
    <t>Svorka SU, univerzálna</t>
  </si>
  <si>
    <t>3549040A63</t>
  </si>
  <si>
    <t>Svorka SUB, malá</t>
  </si>
  <si>
    <t>3549040A82</t>
  </si>
  <si>
    <t>Svorka SUP 1, na potrubie, univerzálna D80-120mm</t>
  </si>
  <si>
    <t>3549040A83</t>
  </si>
  <si>
    <t>Svorka SUP 2, na potrubie, univerzálna D80-120mm</t>
  </si>
  <si>
    <t>3549040A90</t>
  </si>
  <si>
    <t>Svorka na potrubie BERNARD pre Cu pás</t>
  </si>
  <si>
    <t>3549040A91</t>
  </si>
  <si>
    <t>Páska Cu uzemňovacia pre Bernard</t>
  </si>
  <si>
    <t>3549090O01</t>
  </si>
  <si>
    <t>Prípojnica potenciálového vyrovnania 5015650 : 1801 VDE, s plastovým krytom</t>
  </si>
  <si>
    <t>357037D012</t>
  </si>
  <si>
    <t>Svorka radová : RS 2,5/2 - sivá</t>
  </si>
  <si>
    <t>31.20.40</t>
  </si>
  <si>
    <t>3585301C05</t>
  </si>
  <si>
    <t>Istič 3-pólový A9F06320 - 10kA (3MD) Acti9 iC60H 20/3/B</t>
  </si>
  <si>
    <t>31.20.23</t>
  </si>
  <si>
    <t xml:space="preserve">A9F06320            </t>
  </si>
  <si>
    <t>5534754M13</t>
  </si>
  <si>
    <t>Káblový drôtený žľab MERKUR 2, šírka 100 : ARK-221210 ŽZ, výška bočnice 100 (mm) žiar. zink. (ŽZ)</t>
  </si>
  <si>
    <t>28.20.10</t>
  </si>
  <si>
    <t xml:space="preserve">ARK-221210          </t>
  </si>
  <si>
    <t>921AN08247</t>
  </si>
  <si>
    <t>Bezp. tlačítko T6S1HP22 IP54 červená (CENTRAL STOP)</t>
  </si>
  <si>
    <t xml:space="preserve">  .  .  </t>
  </si>
  <si>
    <t>921AN37971</t>
  </si>
  <si>
    <t>Rozvádzač RK01 - orientačná cena (viď výkres E-5)</t>
  </si>
  <si>
    <t>MATERIÁL spolu:</t>
  </si>
  <si>
    <t>PRÁCE A DODÁVKY M</t>
  </si>
  <si>
    <t>M21 - 155 Elektromontáže</t>
  </si>
  <si>
    <t>921</t>
  </si>
  <si>
    <t>2132800/P1</t>
  </si>
  <si>
    <t>STRATNÉ (m)</t>
  </si>
  <si>
    <t xml:space="preserve">M21                 </t>
  </si>
  <si>
    <t>M</t>
  </si>
  <si>
    <t>45.31.1*</t>
  </si>
  <si>
    <t>MK</t>
  </si>
  <si>
    <t>2132800/P3</t>
  </si>
  <si>
    <t>DOPRAVA A PRESUN</t>
  </si>
  <si>
    <t>213280054</t>
  </si>
  <si>
    <t>PODRUŽNÝ MATERIÁL</t>
  </si>
  <si>
    <t/>
  </si>
  <si>
    <t>213280060</t>
  </si>
  <si>
    <t>PPV (POMOCNÉ A PODRUŽNÉ VÝKONY) - nešpecifikované práce</t>
  </si>
  <si>
    <t>213290010</t>
  </si>
  <si>
    <t>ZAISTENIE VYPNUTÉHO STAVU PRI REALIZÁCII MONTÁŽE</t>
  </si>
  <si>
    <t>hod</t>
  </si>
  <si>
    <t>213290020</t>
  </si>
  <si>
    <t>MANIPULÁCIA V SIETI NN</t>
  </si>
  <si>
    <t>213290030</t>
  </si>
  <si>
    <t>Montáž elektroinštalácie PRS a systému MaR (regulátorov VITOTRONIC 200, 300, LON) - HZS 3 pr. x 5 dni x 9 h</t>
  </si>
  <si>
    <t>213290040</t>
  </si>
  <si>
    <t>Demontáž existujúcej elektroinštalácie v PK</t>
  </si>
  <si>
    <t>213290080</t>
  </si>
  <si>
    <t>Napojenie na existujúce zemniče kotolne, ochranné pospájanie v PK</t>
  </si>
  <si>
    <t>213290090</t>
  </si>
  <si>
    <t>Montáž, zapojneie a nastavenie ovladacích prvkov systému MaR (VITOTRONOC 300K, 200H. LON)</t>
  </si>
  <si>
    <t>213290130</t>
  </si>
  <si>
    <t>Skúšobná prevádzka systému MaR a odladenie systému</t>
  </si>
  <si>
    <t>213290150</t>
  </si>
  <si>
    <t>Montáž a nastavenie ovládacích prvkov MaR s tep. čidlami a čerpdlami (4x okruh)</t>
  </si>
  <si>
    <t>213291000</t>
  </si>
  <si>
    <t>Spracovanie východiskovej revízie a vypracovanie správy</t>
  </si>
  <si>
    <t>M21 - 155 Elektromontáže spolu:</t>
  </si>
  <si>
    <t>PRÁCE A DODÁVKY M spolu:</t>
  </si>
  <si>
    <t>Rozpočet celkom:</t>
  </si>
  <si>
    <t>Profesia: Prevádzkový rozvod silnoprúdu a MaR (zapojenie)</t>
  </si>
  <si>
    <t xml:space="preserve">Stavba :Rekonštrukcia plynovej kotolne SOŠL Banská Štiavnica, Akademická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</si>
</sst>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5" formatCode="#,##0.0"/>
    <numFmt numFmtId="166" formatCode="#,##0.0000"/>
    <numFmt numFmtId="167" formatCode="_-* #,##0\ &quot;Sk&quot;_-;\-* #,##0\ &quot;Sk&quot;_-;_-* &quot;-&quot;\ &quot;Sk&quot;_-;_-@_-"/>
    <numFmt numFmtId="168" formatCode="#,##0.000"/>
    <numFmt numFmtId="169" formatCode="#,##0&quot; Sk&quot;;[Red]&quot;-&quot;#,##0&quot; Sk&quot;"/>
    <numFmt numFmtId="170" formatCode="#,##0&quot; &quot;"/>
    <numFmt numFmtId="171" formatCode="_ * #,##0_ ;_ * \-#,##0_ ;_ * &quot;-&quot;_ ;_ @_ "/>
    <numFmt numFmtId="174" formatCode="_(&quot;$&quot;* #,##0_);_(&quot;$&quot;* \(#,##0\);_(&quot;$&quot;* &quot;-&quot;_);_(@_)"/>
    <numFmt numFmtId="176" formatCode="#,##0.00000"/>
    <numFmt numFmtId="177" formatCode="_(&quot;$&quot;* #,##0.00_);_(&quot;$&quot;* \(#,##0.00\);_(&quot;$&quot;* &quot;-&quot;??_);_(@_)"/>
    <numFmt numFmtId="178" formatCode="_ * #,##0.00_ ;_ * \-#,##0.00_ ;_ * &quot;-&quot;??_ ;_ @_ "/>
    <numFmt numFmtId="183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7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9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47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70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6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3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8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left" vertical="top" wrapText="1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60"/>
    <cellStyle name="1 000,-  Sk" xfId="22"/>
    <cellStyle name="1 000,- Kč" xfId="47"/>
    <cellStyle name="1 000,- Sk" xfId="58"/>
    <cellStyle name="1000 Sk_fakturuj99" xfId="31"/>
    <cellStyle name="20 % – Zvýraznění1" xfId="53"/>
    <cellStyle name="20 % – Zvýraznění2" xfId="57"/>
    <cellStyle name="20 % – Zvýraznění3" xfId="29"/>
    <cellStyle name="20 % – Zvýraznění4" xfId="61"/>
    <cellStyle name="20 % – Zvýraznění5" xfId="62"/>
    <cellStyle name="20 % – Zvýraznění6" xfId="63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4"/>
    <cellStyle name="40 % – Zvýraznění3" xfId="65"/>
    <cellStyle name="40 % – Zvýraznění4" xfId="66"/>
    <cellStyle name="40 % – Zvýraznění5" xfId="36"/>
    <cellStyle name="40 % – Zvýraznění6" xfId="67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/>
    <cellStyle name="60 % – Zvýraznění2" xfId="69"/>
    <cellStyle name="60 % – Zvýraznění3" xfId="70"/>
    <cellStyle name="60 % – Zvýraznění4" xfId="71"/>
    <cellStyle name="60 % – Zvýraznění5" xfId="72"/>
    <cellStyle name="60 % – Zvýraznění6" xfId="73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/>
    <cellStyle name="Čiarka" xfId="3" builtinId="3" customBuiltin="1"/>
    <cellStyle name="Čiarka [0]" xfId="4" builtinId="6" customBuiltin="1"/>
    <cellStyle name="data" xfId="75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/>
    <cellStyle name="Neutrálna" xfId="35" builtinId="28" customBuiltin="1"/>
    <cellStyle name="Normálne" xfId="0" builtinId="0" customBuiltin="1"/>
    <cellStyle name="normálne_KLs" xfId="1"/>
    <cellStyle name="normálne_KLv" xfId="49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/>
    <cellStyle name="Text upozornění" xfId="78"/>
    <cellStyle name="Text upozornenia" xfId="15" builtinId="11" customBuiltin="1"/>
    <cellStyle name="TEXT1" xfId="79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/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4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E46" sqref="E46"/>
    </sheetView>
  </sheetViews>
  <sheetFormatPr defaultRowHeight="12.75"/>
  <cols>
    <col min="1" max="1" width="6.7109375" style="95" customWidth="1"/>
    <col min="2" max="2" width="3.7109375" style="96" customWidth="1"/>
    <col min="3" max="3" width="13" style="97" customWidth="1"/>
    <col min="4" max="4" width="35.7109375" style="98" customWidth="1"/>
    <col min="5" max="5" width="10.7109375" style="99" customWidth="1"/>
    <col min="6" max="6" width="5.28515625" style="100" customWidth="1"/>
    <col min="7" max="7" width="8.7109375" style="101" customWidth="1"/>
    <col min="8" max="9" width="9.7109375" style="101" hidden="1" customWidth="1"/>
    <col min="10" max="10" width="9.7109375" style="101" customWidth="1"/>
    <col min="11" max="11" width="7.42578125" style="102" hidden="1" customWidth="1"/>
    <col min="12" max="12" width="8.28515625" style="102" hidden="1" customWidth="1"/>
    <col min="13" max="13" width="9.140625" style="99" hidden="1"/>
    <col min="14" max="14" width="7" style="99" hidden="1" customWidth="1"/>
    <col min="15" max="15" width="3.5703125" style="100" customWidth="1"/>
    <col min="16" max="16" width="12.7109375" style="100" hidden="1" customWidth="1"/>
    <col min="17" max="19" width="13.28515625" style="99" hidden="1" customWidth="1"/>
    <col min="20" max="20" width="10.5703125" style="103" hidden="1" customWidth="1"/>
    <col min="21" max="21" width="10.28515625" style="103" hidden="1" customWidth="1"/>
    <col min="22" max="22" width="5.7109375" style="103" hidden="1" customWidth="1"/>
    <col min="23" max="23" width="9.140625" style="104" hidden="1"/>
    <col min="24" max="25" width="5.7109375" style="100" hidden="1" customWidth="1"/>
    <col min="26" max="26" width="7.5703125" style="100" hidden="1" customWidth="1"/>
    <col min="27" max="27" width="24.85546875" style="100" hidden="1" customWidth="1"/>
    <col min="28" max="28" width="4.28515625" style="100" hidden="1" customWidth="1"/>
    <col min="29" max="29" width="8.28515625" style="100" hidden="1" customWidth="1"/>
    <col min="30" max="30" width="8.7109375" style="100" hidden="1" customWidth="1"/>
    <col min="31" max="34" width="9.140625" style="100" hidden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4</v>
      </c>
      <c r="B1" s="86"/>
      <c r="C1" s="86"/>
      <c r="D1" s="86"/>
      <c r="E1" s="90" t="s">
        <v>113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5</v>
      </c>
      <c r="AA1" s="145" t="s">
        <v>6</v>
      </c>
      <c r="AB1" s="83" t="s">
        <v>7</v>
      </c>
      <c r="AC1" s="83" t="s">
        <v>8</v>
      </c>
      <c r="AD1" s="83" t="s">
        <v>9</v>
      </c>
      <c r="AE1" s="125" t="s">
        <v>10</v>
      </c>
      <c r="AF1" s="126" t="s">
        <v>11</v>
      </c>
      <c r="AG1" s="86"/>
      <c r="AH1" s="86"/>
    </row>
    <row r="2" spans="1:37">
      <c r="A2" s="90" t="s">
        <v>12</v>
      </c>
      <c r="B2" s="86"/>
      <c r="C2" s="86"/>
      <c r="D2" s="86"/>
      <c r="E2" s="90" t="s">
        <v>114</v>
      </c>
      <c r="F2" s="86"/>
      <c r="G2" s="87"/>
      <c r="H2" s="105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13</v>
      </c>
      <c r="AA2" s="84" t="s">
        <v>14</v>
      </c>
      <c r="AB2" s="84" t="s">
        <v>15</v>
      </c>
      <c r="AC2" s="84"/>
      <c r="AD2" s="85"/>
      <c r="AE2" s="125">
        <v>1</v>
      </c>
      <c r="AF2" s="127">
        <v>123.5</v>
      </c>
      <c r="AG2" s="86"/>
      <c r="AH2" s="86"/>
    </row>
    <row r="3" spans="1:37">
      <c r="A3" s="90" t="s">
        <v>16</v>
      </c>
      <c r="B3" s="86"/>
      <c r="C3" s="86"/>
      <c r="D3" s="86"/>
      <c r="E3" s="90" t="s">
        <v>115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17</v>
      </c>
      <c r="AA3" s="84" t="s">
        <v>18</v>
      </c>
      <c r="AB3" s="84" t="s">
        <v>15</v>
      </c>
      <c r="AC3" s="84" t="s">
        <v>19</v>
      </c>
      <c r="AD3" s="85" t="s">
        <v>20</v>
      </c>
      <c r="AE3" s="125">
        <v>2</v>
      </c>
      <c r="AF3" s="128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21</v>
      </c>
      <c r="AA4" s="84" t="s">
        <v>22</v>
      </c>
      <c r="AB4" s="84" t="s">
        <v>15</v>
      </c>
      <c r="AC4" s="84"/>
      <c r="AD4" s="85"/>
      <c r="AE4" s="125">
        <v>3</v>
      </c>
      <c r="AF4" s="129">
        <v>123.45699999999999</v>
      </c>
      <c r="AG4" s="86"/>
      <c r="AH4" s="86"/>
    </row>
    <row r="5" spans="1:37">
      <c r="A5" s="90" t="s">
        <v>268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23</v>
      </c>
      <c r="AA5" s="84" t="s">
        <v>18</v>
      </c>
      <c r="AB5" s="84" t="s">
        <v>15</v>
      </c>
      <c r="AC5" s="84" t="s">
        <v>19</v>
      </c>
      <c r="AD5" s="85" t="s">
        <v>20</v>
      </c>
      <c r="AE5" s="125">
        <v>4</v>
      </c>
      <c r="AF5" s="130">
        <v>123.4567</v>
      </c>
      <c r="AG5" s="86"/>
      <c r="AH5" s="86"/>
    </row>
    <row r="6" spans="1:37">
      <c r="A6" s="90" t="s">
        <v>267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25" t="s">
        <v>24</v>
      </c>
      <c r="AF6" s="128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117</v>
      </c>
      <c r="B8" s="106"/>
      <c r="C8" s="107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25</v>
      </c>
      <c r="B9" s="92" t="s">
        <v>26</v>
      </c>
      <c r="C9" s="92" t="s">
        <v>27</v>
      </c>
      <c r="D9" s="92" t="s">
        <v>28</v>
      </c>
      <c r="E9" s="92" t="s">
        <v>29</v>
      </c>
      <c r="F9" s="92" t="s">
        <v>30</v>
      </c>
      <c r="G9" s="92" t="s">
        <v>31</v>
      </c>
      <c r="H9" s="92" t="s">
        <v>32</v>
      </c>
      <c r="I9" s="92" t="s">
        <v>33</v>
      </c>
      <c r="J9" s="92" t="s">
        <v>34</v>
      </c>
      <c r="K9" s="109" t="s">
        <v>35</v>
      </c>
      <c r="L9" s="110"/>
      <c r="M9" s="111" t="s">
        <v>36</v>
      </c>
      <c r="N9" s="110"/>
      <c r="O9" s="92" t="s">
        <v>3</v>
      </c>
      <c r="P9" s="112" t="s">
        <v>37</v>
      </c>
      <c r="Q9" s="115" t="s">
        <v>29</v>
      </c>
      <c r="R9" s="115" t="s">
        <v>29</v>
      </c>
      <c r="S9" s="112" t="s">
        <v>29</v>
      </c>
      <c r="T9" s="116" t="s">
        <v>38</v>
      </c>
      <c r="U9" s="117" t="s">
        <v>39</v>
      </c>
      <c r="V9" s="118" t="s">
        <v>40</v>
      </c>
      <c r="W9" s="92" t="s">
        <v>41</v>
      </c>
      <c r="X9" s="92" t="s">
        <v>42</v>
      </c>
      <c r="Y9" s="92" t="s">
        <v>43</v>
      </c>
      <c r="Z9" s="131" t="s">
        <v>44</v>
      </c>
      <c r="AA9" s="131" t="s">
        <v>45</v>
      </c>
      <c r="AB9" s="92" t="s">
        <v>40</v>
      </c>
      <c r="AC9" s="92" t="s">
        <v>46</v>
      </c>
      <c r="AD9" s="92" t="s">
        <v>47</v>
      </c>
      <c r="AE9" s="132" t="s">
        <v>48</v>
      </c>
      <c r="AF9" s="132" t="s">
        <v>49</v>
      </c>
      <c r="AG9" s="132" t="s">
        <v>29</v>
      </c>
      <c r="AH9" s="132" t="s">
        <v>50</v>
      </c>
      <c r="AJ9" s="86" t="s">
        <v>132</v>
      </c>
      <c r="AK9" s="86" t="s">
        <v>134</v>
      </c>
    </row>
    <row r="10" spans="1:37">
      <c r="A10" s="94" t="s">
        <v>51</v>
      </c>
      <c r="B10" s="94" t="s">
        <v>52</v>
      </c>
      <c r="C10" s="108"/>
      <c r="D10" s="94" t="s">
        <v>53</v>
      </c>
      <c r="E10" s="94" t="s">
        <v>54</v>
      </c>
      <c r="F10" s="94" t="s">
        <v>55</v>
      </c>
      <c r="G10" s="94" t="s">
        <v>56</v>
      </c>
      <c r="H10" s="94" t="s">
        <v>57</v>
      </c>
      <c r="I10" s="94" t="s">
        <v>58</v>
      </c>
      <c r="J10" s="94"/>
      <c r="K10" s="94" t="s">
        <v>31</v>
      </c>
      <c r="L10" s="94" t="s">
        <v>34</v>
      </c>
      <c r="M10" s="113" t="s">
        <v>31</v>
      </c>
      <c r="N10" s="94" t="s">
        <v>34</v>
      </c>
      <c r="O10" s="94" t="s">
        <v>59</v>
      </c>
      <c r="P10" s="114"/>
      <c r="Q10" s="119" t="s">
        <v>60</v>
      </c>
      <c r="R10" s="119" t="s">
        <v>61</v>
      </c>
      <c r="S10" s="114" t="s">
        <v>62</v>
      </c>
      <c r="T10" s="120" t="s">
        <v>63</v>
      </c>
      <c r="U10" s="121" t="s">
        <v>64</v>
      </c>
      <c r="V10" s="122" t="s">
        <v>65</v>
      </c>
      <c r="W10" s="123"/>
      <c r="X10" s="124"/>
      <c r="Y10" s="124"/>
      <c r="Z10" s="133" t="s">
        <v>66</v>
      </c>
      <c r="AA10" s="133" t="s">
        <v>51</v>
      </c>
      <c r="AB10" s="94" t="s">
        <v>67</v>
      </c>
      <c r="AC10" s="124"/>
      <c r="AD10" s="124"/>
      <c r="AE10" s="134"/>
      <c r="AF10" s="134"/>
      <c r="AG10" s="134"/>
      <c r="AH10" s="134"/>
      <c r="AJ10" s="86" t="s">
        <v>133</v>
      </c>
      <c r="AK10" s="86" t="s">
        <v>135</v>
      </c>
    </row>
    <row r="12" spans="1:37">
      <c r="D12" s="144" t="s">
        <v>136</v>
      </c>
    </row>
    <row r="13" spans="1:37">
      <c r="A13" s="95">
        <v>1</v>
      </c>
      <c r="B13" s="96" t="s">
        <v>137</v>
      </c>
      <c r="C13" s="97" t="s">
        <v>138</v>
      </c>
      <c r="D13" s="98" t="s">
        <v>139</v>
      </c>
      <c r="E13" s="99">
        <v>72</v>
      </c>
      <c r="F13" s="100" t="s">
        <v>140</v>
      </c>
      <c r="K13" s="102">
        <v>6.9999999999999994E-5</v>
      </c>
      <c r="L13" s="102">
        <v>5.0400000000000002E-3</v>
      </c>
      <c r="O13" s="100">
        <v>20</v>
      </c>
      <c r="P13" s="100" t="s">
        <v>141</v>
      </c>
      <c r="V13" s="103" t="s">
        <v>97</v>
      </c>
      <c r="X13" s="97" t="s">
        <v>138</v>
      </c>
      <c r="Y13" s="97" t="s">
        <v>138</v>
      </c>
      <c r="Z13" s="100" t="s">
        <v>142</v>
      </c>
      <c r="AA13" s="100" t="s">
        <v>143</v>
      </c>
      <c r="AB13" s="100">
        <v>8</v>
      </c>
      <c r="AJ13" s="86" t="s">
        <v>144</v>
      </c>
      <c r="AK13" s="86" t="s">
        <v>145</v>
      </c>
    </row>
    <row r="14" spans="1:37">
      <c r="A14" s="95">
        <v>2</v>
      </c>
      <c r="B14" s="96" t="s">
        <v>137</v>
      </c>
      <c r="C14" s="97" t="s">
        <v>146</v>
      </c>
      <c r="D14" s="98" t="s">
        <v>147</v>
      </c>
      <c r="E14" s="99">
        <v>60</v>
      </c>
      <c r="F14" s="100" t="s">
        <v>140</v>
      </c>
      <c r="K14" s="102">
        <v>2.7999999999999998E-4</v>
      </c>
      <c r="L14" s="102">
        <v>1.6799999999999999E-2</v>
      </c>
      <c r="O14" s="100">
        <v>20</v>
      </c>
      <c r="P14" s="100" t="s">
        <v>141</v>
      </c>
      <c r="V14" s="103" t="s">
        <v>97</v>
      </c>
      <c r="X14" s="97" t="s">
        <v>146</v>
      </c>
      <c r="Y14" s="97" t="s">
        <v>146</v>
      </c>
      <c r="Z14" s="100" t="s">
        <v>142</v>
      </c>
      <c r="AA14" s="100" t="s">
        <v>143</v>
      </c>
      <c r="AB14" s="100">
        <v>8</v>
      </c>
      <c r="AJ14" s="86" t="s">
        <v>144</v>
      </c>
      <c r="AK14" s="86" t="s">
        <v>145</v>
      </c>
    </row>
    <row r="15" spans="1:37">
      <c r="A15" s="95">
        <v>3</v>
      </c>
      <c r="B15" s="96" t="s">
        <v>137</v>
      </c>
      <c r="C15" s="97" t="s">
        <v>148</v>
      </c>
      <c r="D15" s="98" t="s">
        <v>149</v>
      </c>
      <c r="E15" s="99">
        <v>54</v>
      </c>
      <c r="F15" s="100" t="s">
        <v>140</v>
      </c>
      <c r="O15" s="100">
        <v>20</v>
      </c>
      <c r="P15" s="100" t="s">
        <v>141</v>
      </c>
      <c r="V15" s="103" t="s">
        <v>97</v>
      </c>
      <c r="X15" s="97" t="s">
        <v>148</v>
      </c>
      <c r="Y15" s="97" t="s">
        <v>148</v>
      </c>
      <c r="Z15" s="100" t="s">
        <v>142</v>
      </c>
      <c r="AA15" s="100" t="s">
        <v>143</v>
      </c>
      <c r="AB15" s="100">
        <v>8</v>
      </c>
      <c r="AJ15" s="86" t="s">
        <v>144</v>
      </c>
      <c r="AK15" s="86" t="s">
        <v>145</v>
      </c>
    </row>
    <row r="16" spans="1:37">
      <c r="A16" s="95">
        <v>4</v>
      </c>
      <c r="B16" s="96" t="s">
        <v>137</v>
      </c>
      <c r="C16" s="97" t="s">
        <v>150</v>
      </c>
      <c r="D16" s="98" t="s">
        <v>151</v>
      </c>
      <c r="E16" s="99">
        <v>124</v>
      </c>
      <c r="F16" s="100" t="s">
        <v>140</v>
      </c>
      <c r="O16" s="100">
        <v>20</v>
      </c>
      <c r="P16" s="100" t="s">
        <v>141</v>
      </c>
      <c r="V16" s="103" t="s">
        <v>97</v>
      </c>
      <c r="X16" s="97" t="s">
        <v>150</v>
      </c>
      <c r="Y16" s="97" t="s">
        <v>150</v>
      </c>
      <c r="Z16" s="100" t="s">
        <v>142</v>
      </c>
      <c r="AA16" s="100" t="s">
        <v>143</v>
      </c>
      <c r="AB16" s="100">
        <v>8</v>
      </c>
      <c r="AJ16" s="86" t="s">
        <v>144</v>
      </c>
      <c r="AK16" s="86" t="s">
        <v>145</v>
      </c>
    </row>
    <row r="17" spans="1:37">
      <c r="A17" s="95">
        <v>5</v>
      </c>
      <c r="B17" s="96" t="s">
        <v>137</v>
      </c>
      <c r="C17" s="97" t="s">
        <v>152</v>
      </c>
      <c r="D17" s="98" t="s">
        <v>153</v>
      </c>
      <c r="E17" s="99">
        <v>45</v>
      </c>
      <c r="F17" s="100" t="s">
        <v>140</v>
      </c>
      <c r="O17" s="100">
        <v>20</v>
      </c>
      <c r="P17" s="100" t="s">
        <v>141</v>
      </c>
      <c r="V17" s="103" t="s">
        <v>97</v>
      </c>
      <c r="X17" s="97" t="s">
        <v>152</v>
      </c>
      <c r="Y17" s="97" t="s">
        <v>152</v>
      </c>
      <c r="Z17" s="100" t="s">
        <v>142</v>
      </c>
      <c r="AA17" s="100" t="s">
        <v>154</v>
      </c>
      <c r="AB17" s="100">
        <v>8</v>
      </c>
      <c r="AJ17" s="86" t="s">
        <v>144</v>
      </c>
      <c r="AK17" s="86" t="s">
        <v>145</v>
      </c>
    </row>
    <row r="18" spans="1:37">
      <c r="A18" s="95">
        <v>6</v>
      </c>
      <c r="B18" s="96" t="s">
        <v>137</v>
      </c>
      <c r="C18" s="97" t="s">
        <v>155</v>
      </c>
      <c r="D18" s="98" t="s">
        <v>156</v>
      </c>
      <c r="E18" s="99">
        <v>25</v>
      </c>
      <c r="F18" s="100" t="s">
        <v>140</v>
      </c>
      <c r="O18" s="100">
        <v>20</v>
      </c>
      <c r="P18" s="100" t="s">
        <v>141</v>
      </c>
      <c r="V18" s="103" t="s">
        <v>97</v>
      </c>
      <c r="X18" s="97" t="s">
        <v>155</v>
      </c>
      <c r="Y18" s="97" t="s">
        <v>155</v>
      </c>
      <c r="Z18" s="100" t="s">
        <v>142</v>
      </c>
      <c r="AA18" s="100" t="s">
        <v>157</v>
      </c>
      <c r="AB18" s="100">
        <v>8</v>
      </c>
      <c r="AJ18" s="86" t="s">
        <v>144</v>
      </c>
      <c r="AK18" s="86" t="s">
        <v>145</v>
      </c>
    </row>
    <row r="19" spans="1:37">
      <c r="A19" s="95">
        <v>7</v>
      </c>
      <c r="B19" s="96" t="s">
        <v>137</v>
      </c>
      <c r="C19" s="97" t="s">
        <v>158</v>
      </c>
      <c r="D19" s="98" t="s">
        <v>159</v>
      </c>
      <c r="E19" s="99">
        <v>50</v>
      </c>
      <c r="F19" s="100" t="s">
        <v>140</v>
      </c>
      <c r="O19" s="100">
        <v>20</v>
      </c>
      <c r="P19" s="100" t="s">
        <v>141</v>
      </c>
      <c r="V19" s="103" t="s">
        <v>97</v>
      </c>
      <c r="X19" s="97" t="s">
        <v>158</v>
      </c>
      <c r="Y19" s="97" t="s">
        <v>158</v>
      </c>
      <c r="Z19" s="100" t="s">
        <v>142</v>
      </c>
      <c r="AA19" s="100" t="s">
        <v>160</v>
      </c>
      <c r="AB19" s="100">
        <v>8</v>
      </c>
      <c r="AJ19" s="86" t="s">
        <v>144</v>
      </c>
      <c r="AK19" s="86" t="s">
        <v>145</v>
      </c>
    </row>
    <row r="20" spans="1:37">
      <c r="A20" s="95">
        <v>8</v>
      </c>
      <c r="B20" s="96" t="s">
        <v>137</v>
      </c>
      <c r="C20" s="97" t="s">
        <v>161</v>
      </c>
      <c r="D20" s="98" t="s">
        <v>162</v>
      </c>
      <c r="E20" s="99">
        <v>73</v>
      </c>
      <c r="F20" s="100" t="s">
        <v>140</v>
      </c>
      <c r="K20" s="102">
        <v>1.1E-4</v>
      </c>
      <c r="L20" s="102">
        <v>8.0300000000000007E-3</v>
      </c>
      <c r="O20" s="100">
        <v>20</v>
      </c>
      <c r="P20" s="100" t="s">
        <v>141</v>
      </c>
      <c r="V20" s="103" t="s">
        <v>97</v>
      </c>
      <c r="X20" s="97" t="s">
        <v>161</v>
      </c>
      <c r="Y20" s="97" t="s">
        <v>161</v>
      </c>
      <c r="Z20" s="100" t="s">
        <v>142</v>
      </c>
      <c r="AA20" s="100" t="s">
        <v>163</v>
      </c>
      <c r="AB20" s="100">
        <v>8</v>
      </c>
      <c r="AJ20" s="86" t="s">
        <v>144</v>
      </c>
      <c r="AK20" s="86" t="s">
        <v>145</v>
      </c>
    </row>
    <row r="21" spans="1:37">
      <c r="A21" s="95">
        <v>9</v>
      </c>
      <c r="B21" s="96" t="s">
        <v>137</v>
      </c>
      <c r="C21" s="97" t="s">
        <v>164</v>
      </c>
      <c r="D21" s="98" t="s">
        <v>165</v>
      </c>
      <c r="E21" s="99">
        <v>40</v>
      </c>
      <c r="F21" s="100" t="s">
        <v>140</v>
      </c>
      <c r="O21" s="100">
        <v>20</v>
      </c>
      <c r="P21" s="100" t="s">
        <v>141</v>
      </c>
      <c r="V21" s="103" t="s">
        <v>97</v>
      </c>
      <c r="X21" s="97" t="s">
        <v>164</v>
      </c>
      <c r="Y21" s="97" t="s">
        <v>164</v>
      </c>
      <c r="Z21" s="100" t="s">
        <v>142</v>
      </c>
      <c r="AA21" s="100" t="s">
        <v>166</v>
      </c>
      <c r="AB21" s="100">
        <v>8</v>
      </c>
      <c r="AJ21" s="86" t="s">
        <v>144</v>
      </c>
      <c r="AK21" s="86" t="s">
        <v>145</v>
      </c>
    </row>
    <row r="22" spans="1:37">
      <c r="A22" s="95">
        <v>10</v>
      </c>
      <c r="B22" s="96" t="s">
        <v>137</v>
      </c>
      <c r="C22" s="97" t="s">
        <v>167</v>
      </c>
      <c r="D22" s="98" t="s">
        <v>168</v>
      </c>
      <c r="E22" s="99">
        <v>20</v>
      </c>
      <c r="F22" s="100" t="s">
        <v>140</v>
      </c>
      <c r="O22" s="100">
        <v>20</v>
      </c>
      <c r="P22" s="100" t="s">
        <v>141</v>
      </c>
      <c r="V22" s="103" t="s">
        <v>97</v>
      </c>
      <c r="X22" s="97" t="s">
        <v>167</v>
      </c>
      <c r="Y22" s="97" t="s">
        <v>167</v>
      </c>
      <c r="Z22" s="100" t="s">
        <v>142</v>
      </c>
      <c r="AA22" s="100" t="s">
        <v>143</v>
      </c>
      <c r="AB22" s="100">
        <v>8</v>
      </c>
      <c r="AJ22" s="86" t="s">
        <v>144</v>
      </c>
      <c r="AK22" s="86" t="s">
        <v>145</v>
      </c>
    </row>
    <row r="23" spans="1:37" ht="25.5">
      <c r="A23" s="95">
        <v>11</v>
      </c>
      <c r="B23" s="96" t="s">
        <v>137</v>
      </c>
      <c r="C23" s="97" t="s">
        <v>169</v>
      </c>
      <c r="D23" s="98" t="s">
        <v>170</v>
      </c>
      <c r="E23" s="99">
        <v>3</v>
      </c>
      <c r="F23" s="100" t="s">
        <v>171</v>
      </c>
      <c r="O23" s="100">
        <v>20</v>
      </c>
      <c r="P23" s="100" t="s">
        <v>141</v>
      </c>
      <c r="V23" s="103" t="s">
        <v>97</v>
      </c>
      <c r="X23" s="97" t="s">
        <v>169</v>
      </c>
      <c r="Y23" s="97" t="s">
        <v>169</v>
      </c>
      <c r="Z23" s="100" t="s">
        <v>172</v>
      </c>
      <c r="AA23" s="100">
        <v>69731</v>
      </c>
      <c r="AB23" s="100">
        <v>8</v>
      </c>
      <c r="AJ23" s="86" t="s">
        <v>144</v>
      </c>
      <c r="AK23" s="86" t="s">
        <v>145</v>
      </c>
    </row>
    <row r="24" spans="1:37">
      <c r="A24" s="95">
        <v>12</v>
      </c>
      <c r="B24" s="96" t="s">
        <v>137</v>
      </c>
      <c r="C24" s="97" t="s">
        <v>173</v>
      </c>
      <c r="D24" s="98" t="s">
        <v>174</v>
      </c>
      <c r="E24" s="99">
        <v>6</v>
      </c>
      <c r="F24" s="100" t="s">
        <v>171</v>
      </c>
      <c r="O24" s="100">
        <v>20</v>
      </c>
      <c r="P24" s="100" t="s">
        <v>141</v>
      </c>
      <c r="V24" s="103" t="s">
        <v>97</v>
      </c>
      <c r="X24" s="97" t="s">
        <v>173</v>
      </c>
      <c r="Y24" s="97" t="s">
        <v>173</v>
      </c>
      <c r="Z24" s="100" t="s">
        <v>172</v>
      </c>
      <c r="AA24" s="100" t="s">
        <v>143</v>
      </c>
      <c r="AB24" s="100">
        <v>8</v>
      </c>
      <c r="AJ24" s="86" t="s">
        <v>144</v>
      </c>
      <c r="AK24" s="86" t="s">
        <v>145</v>
      </c>
    </row>
    <row r="25" spans="1:37" ht="25.5">
      <c r="A25" s="95">
        <v>13</v>
      </c>
      <c r="B25" s="96" t="s">
        <v>137</v>
      </c>
      <c r="C25" s="97" t="s">
        <v>175</v>
      </c>
      <c r="D25" s="98" t="s">
        <v>176</v>
      </c>
      <c r="E25" s="99">
        <v>26</v>
      </c>
      <c r="F25" s="100" t="s">
        <v>140</v>
      </c>
      <c r="O25" s="100">
        <v>20</v>
      </c>
      <c r="P25" s="100" t="s">
        <v>141</v>
      </c>
      <c r="V25" s="103" t="s">
        <v>97</v>
      </c>
      <c r="X25" s="97" t="s">
        <v>175</v>
      </c>
      <c r="Y25" s="97" t="s">
        <v>175</v>
      </c>
      <c r="Z25" s="100" t="s">
        <v>172</v>
      </c>
      <c r="AA25" s="100">
        <v>83269</v>
      </c>
      <c r="AB25" s="100">
        <v>8</v>
      </c>
      <c r="AJ25" s="86" t="s">
        <v>144</v>
      </c>
      <c r="AK25" s="86" t="s">
        <v>145</v>
      </c>
    </row>
    <row r="26" spans="1:37" ht="25.5">
      <c r="A26" s="95">
        <v>14</v>
      </c>
      <c r="B26" s="96" t="s">
        <v>137</v>
      </c>
      <c r="C26" s="97" t="s">
        <v>177</v>
      </c>
      <c r="D26" s="98" t="s">
        <v>178</v>
      </c>
      <c r="E26" s="99">
        <v>18</v>
      </c>
      <c r="F26" s="100" t="s">
        <v>140</v>
      </c>
      <c r="O26" s="100">
        <v>20</v>
      </c>
      <c r="P26" s="100" t="s">
        <v>141</v>
      </c>
      <c r="V26" s="103" t="s">
        <v>97</v>
      </c>
      <c r="X26" s="97" t="s">
        <v>177</v>
      </c>
      <c r="Y26" s="97" t="s">
        <v>177</v>
      </c>
      <c r="Z26" s="100" t="s">
        <v>172</v>
      </c>
      <c r="AA26" s="100">
        <v>83271</v>
      </c>
      <c r="AB26" s="100">
        <v>8</v>
      </c>
      <c r="AJ26" s="86" t="s">
        <v>144</v>
      </c>
      <c r="AK26" s="86" t="s">
        <v>145</v>
      </c>
    </row>
    <row r="27" spans="1:37" ht="25.5">
      <c r="A27" s="95">
        <v>15</v>
      </c>
      <c r="B27" s="96" t="s">
        <v>137</v>
      </c>
      <c r="C27" s="97" t="s">
        <v>179</v>
      </c>
      <c r="D27" s="98" t="s">
        <v>180</v>
      </c>
      <c r="E27" s="99">
        <v>6</v>
      </c>
      <c r="F27" s="100" t="s">
        <v>140</v>
      </c>
      <c r="O27" s="100">
        <v>20</v>
      </c>
      <c r="P27" s="100" t="s">
        <v>141</v>
      </c>
      <c r="V27" s="103" t="s">
        <v>97</v>
      </c>
      <c r="X27" s="97" t="s">
        <v>179</v>
      </c>
      <c r="Y27" s="97" t="s">
        <v>179</v>
      </c>
      <c r="Z27" s="100" t="s">
        <v>172</v>
      </c>
      <c r="AA27" s="100">
        <v>83273</v>
      </c>
      <c r="AB27" s="100">
        <v>8</v>
      </c>
      <c r="AJ27" s="86" t="s">
        <v>144</v>
      </c>
      <c r="AK27" s="86" t="s">
        <v>145</v>
      </c>
    </row>
    <row r="28" spans="1:37" ht="25.5">
      <c r="A28" s="95">
        <v>16</v>
      </c>
      <c r="B28" s="96" t="s">
        <v>137</v>
      </c>
      <c r="C28" s="97" t="s">
        <v>181</v>
      </c>
      <c r="D28" s="98" t="s">
        <v>182</v>
      </c>
      <c r="E28" s="99">
        <v>12</v>
      </c>
      <c r="F28" s="100" t="s">
        <v>140</v>
      </c>
      <c r="O28" s="100">
        <v>20</v>
      </c>
      <c r="P28" s="100" t="s">
        <v>141</v>
      </c>
      <c r="V28" s="103" t="s">
        <v>97</v>
      </c>
      <c r="X28" s="97" t="s">
        <v>181</v>
      </c>
      <c r="Y28" s="97" t="s">
        <v>181</v>
      </c>
      <c r="Z28" s="100" t="s">
        <v>172</v>
      </c>
      <c r="AA28" s="100" t="s">
        <v>183</v>
      </c>
      <c r="AB28" s="100">
        <v>2</v>
      </c>
      <c r="AJ28" s="86" t="s">
        <v>144</v>
      </c>
      <c r="AK28" s="86" t="s">
        <v>145</v>
      </c>
    </row>
    <row r="29" spans="1:37" ht="25.5">
      <c r="A29" s="95">
        <v>17</v>
      </c>
      <c r="B29" s="96" t="s">
        <v>137</v>
      </c>
      <c r="C29" s="97" t="s">
        <v>184</v>
      </c>
      <c r="D29" s="98" t="s">
        <v>185</v>
      </c>
      <c r="E29" s="99">
        <v>9</v>
      </c>
      <c r="F29" s="100" t="s">
        <v>140</v>
      </c>
      <c r="O29" s="100">
        <v>20</v>
      </c>
      <c r="P29" s="100" t="s">
        <v>141</v>
      </c>
      <c r="V29" s="103" t="s">
        <v>97</v>
      </c>
      <c r="X29" s="97" t="s">
        <v>184</v>
      </c>
      <c r="Y29" s="97" t="s">
        <v>184</v>
      </c>
      <c r="Z29" s="100" t="s">
        <v>172</v>
      </c>
      <c r="AA29" s="100" t="s">
        <v>186</v>
      </c>
      <c r="AB29" s="100">
        <v>2</v>
      </c>
      <c r="AJ29" s="86" t="s">
        <v>144</v>
      </c>
      <c r="AK29" s="86" t="s">
        <v>145</v>
      </c>
    </row>
    <row r="30" spans="1:37" ht="25.5">
      <c r="A30" s="95">
        <v>18</v>
      </c>
      <c r="B30" s="96" t="s">
        <v>137</v>
      </c>
      <c r="C30" s="97" t="s">
        <v>187</v>
      </c>
      <c r="D30" s="98" t="s">
        <v>188</v>
      </c>
      <c r="E30" s="99">
        <v>12</v>
      </c>
      <c r="F30" s="100" t="s">
        <v>140</v>
      </c>
      <c r="O30" s="100">
        <v>20</v>
      </c>
      <c r="P30" s="100" t="s">
        <v>141</v>
      </c>
      <c r="V30" s="103" t="s">
        <v>97</v>
      </c>
      <c r="X30" s="97" t="s">
        <v>187</v>
      </c>
      <c r="Y30" s="97" t="s">
        <v>187</v>
      </c>
      <c r="Z30" s="100" t="s">
        <v>172</v>
      </c>
      <c r="AA30" s="100" t="s">
        <v>189</v>
      </c>
      <c r="AB30" s="100">
        <v>8</v>
      </c>
      <c r="AJ30" s="86" t="s">
        <v>144</v>
      </c>
      <c r="AK30" s="86" t="s">
        <v>145</v>
      </c>
    </row>
    <row r="31" spans="1:37">
      <c r="A31" s="95">
        <v>19</v>
      </c>
      <c r="B31" s="96" t="s">
        <v>137</v>
      </c>
      <c r="C31" s="97" t="s">
        <v>190</v>
      </c>
      <c r="D31" s="98" t="s">
        <v>191</v>
      </c>
      <c r="E31" s="99">
        <v>2</v>
      </c>
      <c r="F31" s="100" t="s">
        <v>192</v>
      </c>
      <c r="K31" s="102">
        <v>1E-3</v>
      </c>
      <c r="L31" s="102">
        <v>2E-3</v>
      </c>
      <c r="O31" s="100">
        <v>20</v>
      </c>
      <c r="P31" s="100" t="s">
        <v>141</v>
      </c>
      <c r="V31" s="103" t="s">
        <v>97</v>
      </c>
      <c r="X31" s="97" t="s">
        <v>190</v>
      </c>
      <c r="Y31" s="97" t="s">
        <v>190</v>
      </c>
      <c r="Z31" s="100" t="s">
        <v>193</v>
      </c>
      <c r="AA31" s="100" t="s">
        <v>143</v>
      </c>
      <c r="AB31" s="100">
        <v>8</v>
      </c>
      <c r="AJ31" s="86" t="s">
        <v>144</v>
      </c>
      <c r="AK31" s="86" t="s">
        <v>145</v>
      </c>
    </row>
    <row r="32" spans="1:37">
      <c r="A32" s="95">
        <v>20</v>
      </c>
      <c r="B32" s="96" t="s">
        <v>137</v>
      </c>
      <c r="C32" s="97" t="s">
        <v>194</v>
      </c>
      <c r="D32" s="98" t="s">
        <v>195</v>
      </c>
      <c r="E32" s="99">
        <v>8</v>
      </c>
      <c r="F32" s="100" t="s">
        <v>171</v>
      </c>
      <c r="K32" s="102">
        <v>1.4999999999999999E-4</v>
      </c>
      <c r="L32" s="102">
        <v>1.1999999999999999E-3</v>
      </c>
      <c r="O32" s="100">
        <v>20</v>
      </c>
      <c r="P32" s="100" t="s">
        <v>141</v>
      </c>
      <c r="V32" s="103" t="s">
        <v>97</v>
      </c>
      <c r="X32" s="97" t="s">
        <v>194</v>
      </c>
      <c r="Y32" s="97" t="s">
        <v>194</v>
      </c>
      <c r="Z32" s="100" t="s">
        <v>193</v>
      </c>
      <c r="AA32" s="100" t="s">
        <v>143</v>
      </c>
      <c r="AB32" s="100">
        <v>8</v>
      </c>
      <c r="AJ32" s="86" t="s">
        <v>144</v>
      </c>
      <c r="AK32" s="86" t="s">
        <v>145</v>
      </c>
    </row>
    <row r="33" spans="1:37" ht="25.5">
      <c r="A33" s="95">
        <v>21</v>
      </c>
      <c r="B33" s="96" t="s">
        <v>137</v>
      </c>
      <c r="C33" s="97" t="s">
        <v>196</v>
      </c>
      <c r="D33" s="98" t="s">
        <v>197</v>
      </c>
      <c r="E33" s="99">
        <v>6</v>
      </c>
      <c r="F33" s="100" t="s">
        <v>171</v>
      </c>
      <c r="K33" s="102">
        <v>1.7000000000000001E-4</v>
      </c>
      <c r="L33" s="102">
        <v>1.0200000000000001E-3</v>
      </c>
      <c r="O33" s="100">
        <v>20</v>
      </c>
      <c r="P33" s="100" t="s">
        <v>141</v>
      </c>
      <c r="V33" s="103" t="s">
        <v>97</v>
      </c>
      <c r="X33" s="97" t="s">
        <v>196</v>
      </c>
      <c r="Y33" s="97" t="s">
        <v>196</v>
      </c>
      <c r="Z33" s="100" t="s">
        <v>193</v>
      </c>
      <c r="AA33" s="100" t="s">
        <v>143</v>
      </c>
      <c r="AB33" s="100">
        <v>8</v>
      </c>
      <c r="AJ33" s="86" t="s">
        <v>144</v>
      </c>
      <c r="AK33" s="86" t="s">
        <v>145</v>
      </c>
    </row>
    <row r="34" spans="1:37">
      <c r="A34" s="95">
        <v>22</v>
      </c>
      <c r="B34" s="96" t="s">
        <v>137</v>
      </c>
      <c r="C34" s="97" t="s">
        <v>198</v>
      </c>
      <c r="D34" s="98" t="s">
        <v>199</v>
      </c>
      <c r="E34" s="99">
        <v>5</v>
      </c>
      <c r="F34" s="100" t="s">
        <v>171</v>
      </c>
      <c r="K34" s="102">
        <v>1.7000000000000001E-4</v>
      </c>
      <c r="L34" s="102">
        <v>8.4999999999999995E-4</v>
      </c>
      <c r="O34" s="100">
        <v>20</v>
      </c>
      <c r="P34" s="100" t="s">
        <v>141</v>
      </c>
      <c r="V34" s="103" t="s">
        <v>97</v>
      </c>
      <c r="X34" s="97" t="s">
        <v>198</v>
      </c>
      <c r="Y34" s="97" t="s">
        <v>198</v>
      </c>
      <c r="Z34" s="100" t="s">
        <v>193</v>
      </c>
      <c r="AA34" s="100" t="s">
        <v>143</v>
      </c>
      <c r="AB34" s="100">
        <v>8</v>
      </c>
      <c r="AJ34" s="86" t="s">
        <v>144</v>
      </c>
      <c r="AK34" s="86" t="s">
        <v>145</v>
      </c>
    </row>
    <row r="35" spans="1:37">
      <c r="A35" s="95">
        <v>23</v>
      </c>
      <c r="B35" s="96" t="s">
        <v>137</v>
      </c>
      <c r="C35" s="97" t="s">
        <v>200</v>
      </c>
      <c r="D35" s="98" t="s">
        <v>201</v>
      </c>
      <c r="E35" s="99">
        <v>3</v>
      </c>
      <c r="F35" s="100" t="s">
        <v>171</v>
      </c>
      <c r="K35" s="102">
        <v>1E-4</v>
      </c>
      <c r="L35" s="102">
        <v>2.9999999999999997E-4</v>
      </c>
      <c r="O35" s="100">
        <v>20</v>
      </c>
      <c r="P35" s="100" t="s">
        <v>141</v>
      </c>
      <c r="V35" s="103" t="s">
        <v>97</v>
      </c>
      <c r="X35" s="97" t="s">
        <v>200</v>
      </c>
      <c r="Y35" s="97" t="s">
        <v>200</v>
      </c>
      <c r="Z35" s="100" t="s">
        <v>193</v>
      </c>
      <c r="AA35" s="100" t="s">
        <v>143</v>
      </c>
      <c r="AB35" s="100">
        <v>8</v>
      </c>
      <c r="AJ35" s="86" t="s">
        <v>144</v>
      </c>
      <c r="AK35" s="86" t="s">
        <v>145</v>
      </c>
    </row>
    <row r="36" spans="1:37">
      <c r="A36" s="95">
        <v>24</v>
      </c>
      <c r="B36" s="96" t="s">
        <v>137</v>
      </c>
      <c r="C36" s="97" t="s">
        <v>202</v>
      </c>
      <c r="D36" s="98" t="s">
        <v>203</v>
      </c>
      <c r="E36" s="99">
        <v>5</v>
      </c>
      <c r="F36" s="100" t="s">
        <v>171</v>
      </c>
      <c r="K36" s="102">
        <v>3.6000000000000002E-4</v>
      </c>
      <c r="L36" s="102">
        <v>1.8E-3</v>
      </c>
      <c r="O36" s="100">
        <v>20</v>
      </c>
      <c r="P36" s="100" t="s">
        <v>141</v>
      </c>
      <c r="V36" s="103" t="s">
        <v>97</v>
      </c>
      <c r="X36" s="97" t="s">
        <v>202</v>
      </c>
      <c r="Y36" s="97" t="s">
        <v>202</v>
      </c>
      <c r="Z36" s="100" t="s">
        <v>193</v>
      </c>
      <c r="AA36" s="100" t="s">
        <v>143</v>
      </c>
      <c r="AB36" s="100">
        <v>8</v>
      </c>
      <c r="AJ36" s="86" t="s">
        <v>144</v>
      </c>
      <c r="AK36" s="86" t="s">
        <v>145</v>
      </c>
    </row>
    <row r="37" spans="1:37">
      <c r="A37" s="95">
        <v>25</v>
      </c>
      <c r="B37" s="96" t="s">
        <v>137</v>
      </c>
      <c r="C37" s="97" t="s">
        <v>204</v>
      </c>
      <c r="D37" s="98" t="s">
        <v>205</v>
      </c>
      <c r="E37" s="99">
        <v>5</v>
      </c>
      <c r="F37" s="100" t="s">
        <v>171</v>
      </c>
      <c r="K37" s="102">
        <v>1.9000000000000001E-4</v>
      </c>
      <c r="L37" s="102">
        <v>9.5E-4</v>
      </c>
      <c r="O37" s="100">
        <v>20</v>
      </c>
      <c r="P37" s="100" t="s">
        <v>141</v>
      </c>
      <c r="V37" s="103" t="s">
        <v>97</v>
      </c>
      <c r="X37" s="97" t="s">
        <v>204</v>
      </c>
      <c r="Y37" s="97" t="s">
        <v>204</v>
      </c>
      <c r="Z37" s="100" t="s">
        <v>193</v>
      </c>
      <c r="AA37" s="100" t="s">
        <v>143</v>
      </c>
      <c r="AB37" s="100">
        <v>8</v>
      </c>
      <c r="AJ37" s="86" t="s">
        <v>144</v>
      </c>
      <c r="AK37" s="86" t="s">
        <v>145</v>
      </c>
    </row>
    <row r="38" spans="1:37">
      <c r="A38" s="95">
        <v>26</v>
      </c>
      <c r="B38" s="96" t="s">
        <v>137</v>
      </c>
      <c r="C38" s="97" t="s">
        <v>206</v>
      </c>
      <c r="D38" s="98" t="s">
        <v>207</v>
      </c>
      <c r="E38" s="99">
        <v>10</v>
      </c>
      <c r="F38" s="100" t="s">
        <v>171</v>
      </c>
      <c r="K38" s="102">
        <v>7.5000000000000002E-4</v>
      </c>
      <c r="L38" s="102">
        <v>7.4999999999999997E-3</v>
      </c>
      <c r="O38" s="100">
        <v>20</v>
      </c>
      <c r="P38" s="100" t="s">
        <v>141</v>
      </c>
      <c r="V38" s="103" t="s">
        <v>97</v>
      </c>
      <c r="X38" s="97" t="s">
        <v>206</v>
      </c>
      <c r="Y38" s="97" t="s">
        <v>206</v>
      </c>
      <c r="Z38" s="100" t="s">
        <v>193</v>
      </c>
      <c r="AA38" s="100" t="s">
        <v>143</v>
      </c>
      <c r="AB38" s="100">
        <v>8</v>
      </c>
      <c r="AJ38" s="86" t="s">
        <v>144</v>
      </c>
      <c r="AK38" s="86" t="s">
        <v>145</v>
      </c>
    </row>
    <row r="39" spans="1:37">
      <c r="A39" s="95">
        <v>27</v>
      </c>
      <c r="B39" s="96" t="s">
        <v>137</v>
      </c>
      <c r="C39" s="97" t="s">
        <v>208</v>
      </c>
      <c r="D39" s="98" t="s">
        <v>209</v>
      </c>
      <c r="E39" s="99">
        <v>10</v>
      </c>
      <c r="F39" s="100" t="s">
        <v>171</v>
      </c>
      <c r="K39" s="102">
        <v>7.5000000000000002E-4</v>
      </c>
      <c r="L39" s="102">
        <v>7.4999999999999997E-3</v>
      </c>
      <c r="O39" s="100">
        <v>20</v>
      </c>
      <c r="P39" s="100" t="s">
        <v>141</v>
      </c>
      <c r="V39" s="103" t="s">
        <v>97</v>
      </c>
      <c r="X39" s="97" t="s">
        <v>208</v>
      </c>
      <c r="Y39" s="97" t="s">
        <v>208</v>
      </c>
      <c r="Z39" s="100" t="s">
        <v>193</v>
      </c>
      <c r="AA39" s="100" t="s">
        <v>143</v>
      </c>
      <c r="AB39" s="100">
        <v>8</v>
      </c>
      <c r="AJ39" s="86" t="s">
        <v>144</v>
      </c>
      <c r="AK39" s="86" t="s">
        <v>145</v>
      </c>
    </row>
    <row r="40" spans="1:37" ht="25.5">
      <c r="A40" s="95">
        <v>28</v>
      </c>
      <c r="B40" s="96" t="s">
        <v>137</v>
      </c>
      <c r="C40" s="97" t="s">
        <v>210</v>
      </c>
      <c r="D40" s="98" t="s">
        <v>211</v>
      </c>
      <c r="E40" s="99">
        <v>1</v>
      </c>
      <c r="F40" s="100" t="s">
        <v>171</v>
      </c>
      <c r="O40" s="100">
        <v>20</v>
      </c>
      <c r="P40" s="100" t="s">
        <v>141</v>
      </c>
      <c r="V40" s="103" t="s">
        <v>97</v>
      </c>
      <c r="X40" s="97" t="s">
        <v>210</v>
      </c>
      <c r="Y40" s="97" t="s">
        <v>210</v>
      </c>
      <c r="Z40" s="100" t="s">
        <v>193</v>
      </c>
      <c r="AA40" s="100">
        <v>5015650</v>
      </c>
      <c r="AB40" s="100">
        <v>8</v>
      </c>
      <c r="AJ40" s="86" t="s">
        <v>144</v>
      </c>
      <c r="AK40" s="86" t="s">
        <v>145</v>
      </c>
    </row>
    <row r="41" spans="1:37">
      <c r="A41" s="95">
        <v>29</v>
      </c>
      <c r="B41" s="96" t="s">
        <v>137</v>
      </c>
      <c r="C41" s="97" t="s">
        <v>212</v>
      </c>
      <c r="D41" s="98" t="s">
        <v>213</v>
      </c>
      <c r="E41" s="99">
        <v>3</v>
      </c>
      <c r="F41" s="100" t="s">
        <v>171</v>
      </c>
      <c r="O41" s="100">
        <v>20</v>
      </c>
      <c r="P41" s="100" t="s">
        <v>141</v>
      </c>
      <c r="V41" s="103" t="s">
        <v>97</v>
      </c>
      <c r="X41" s="97" t="s">
        <v>212</v>
      </c>
      <c r="Y41" s="97" t="s">
        <v>212</v>
      </c>
      <c r="Z41" s="100" t="s">
        <v>214</v>
      </c>
      <c r="AA41" s="100" t="s">
        <v>143</v>
      </c>
      <c r="AB41" s="100">
        <v>2</v>
      </c>
      <c r="AJ41" s="86" t="s">
        <v>144</v>
      </c>
      <c r="AK41" s="86" t="s">
        <v>145</v>
      </c>
    </row>
    <row r="42" spans="1:37" ht="25.5">
      <c r="A42" s="95">
        <v>30</v>
      </c>
      <c r="B42" s="96" t="s">
        <v>137</v>
      </c>
      <c r="C42" s="97" t="s">
        <v>215</v>
      </c>
      <c r="D42" s="98" t="s">
        <v>216</v>
      </c>
      <c r="E42" s="99">
        <v>1</v>
      </c>
      <c r="F42" s="100" t="s">
        <v>171</v>
      </c>
      <c r="O42" s="100">
        <v>20</v>
      </c>
      <c r="P42" s="100" t="s">
        <v>141</v>
      </c>
      <c r="V42" s="103" t="s">
        <v>97</v>
      </c>
      <c r="X42" s="97" t="s">
        <v>215</v>
      </c>
      <c r="Y42" s="97" t="s">
        <v>215</v>
      </c>
      <c r="Z42" s="100" t="s">
        <v>217</v>
      </c>
      <c r="AA42" s="100" t="s">
        <v>218</v>
      </c>
      <c r="AB42" s="100">
        <v>8</v>
      </c>
      <c r="AJ42" s="86" t="s">
        <v>144</v>
      </c>
      <c r="AK42" s="86" t="s">
        <v>145</v>
      </c>
    </row>
    <row r="43" spans="1:37" ht="25.5">
      <c r="A43" s="95">
        <v>31</v>
      </c>
      <c r="B43" s="96" t="s">
        <v>137</v>
      </c>
      <c r="C43" s="97" t="s">
        <v>219</v>
      </c>
      <c r="D43" s="98" t="s">
        <v>220</v>
      </c>
      <c r="E43" s="99">
        <v>30</v>
      </c>
      <c r="F43" s="100" t="s">
        <v>140</v>
      </c>
      <c r="O43" s="100">
        <v>20</v>
      </c>
      <c r="P43" s="100" t="s">
        <v>141</v>
      </c>
      <c r="V43" s="103" t="s">
        <v>97</v>
      </c>
      <c r="X43" s="97" t="s">
        <v>219</v>
      </c>
      <c r="Y43" s="97" t="s">
        <v>219</v>
      </c>
      <c r="Z43" s="100" t="s">
        <v>221</v>
      </c>
      <c r="AA43" s="100" t="s">
        <v>222</v>
      </c>
      <c r="AB43" s="100">
        <v>8</v>
      </c>
      <c r="AJ43" s="86" t="s">
        <v>144</v>
      </c>
      <c r="AK43" s="86" t="s">
        <v>145</v>
      </c>
    </row>
    <row r="44" spans="1:37" ht="25.5">
      <c r="A44" s="95">
        <v>32</v>
      </c>
      <c r="B44" s="96" t="s">
        <v>137</v>
      </c>
      <c r="C44" s="97" t="s">
        <v>223</v>
      </c>
      <c r="D44" s="98" t="s">
        <v>224</v>
      </c>
      <c r="E44" s="99">
        <v>1</v>
      </c>
      <c r="F44" s="100" t="s">
        <v>171</v>
      </c>
      <c r="O44" s="100">
        <v>20</v>
      </c>
      <c r="P44" s="100" t="s">
        <v>141</v>
      </c>
      <c r="V44" s="103" t="s">
        <v>97</v>
      </c>
      <c r="X44" s="97" t="s">
        <v>223</v>
      </c>
      <c r="Y44" s="97" t="s">
        <v>223</v>
      </c>
      <c r="Z44" s="100" t="s">
        <v>225</v>
      </c>
      <c r="AA44" s="100">
        <v>701945</v>
      </c>
      <c r="AB44" s="100">
        <v>8</v>
      </c>
      <c r="AJ44" s="86" t="s">
        <v>144</v>
      </c>
      <c r="AK44" s="86" t="s">
        <v>145</v>
      </c>
    </row>
    <row r="45" spans="1:37">
      <c r="A45" s="95">
        <v>33</v>
      </c>
      <c r="B45" s="96" t="s">
        <v>137</v>
      </c>
      <c r="C45" s="97" t="s">
        <v>226</v>
      </c>
      <c r="D45" s="98" t="s">
        <v>227</v>
      </c>
      <c r="E45" s="99">
        <v>1</v>
      </c>
      <c r="F45" s="100" t="s">
        <v>171</v>
      </c>
      <c r="O45" s="100">
        <v>20</v>
      </c>
      <c r="P45" s="100" t="s">
        <v>141</v>
      </c>
      <c r="V45" s="103" t="s">
        <v>97</v>
      </c>
      <c r="X45" s="97" t="s">
        <v>226</v>
      </c>
      <c r="Y45" s="97" t="s">
        <v>226</v>
      </c>
      <c r="Z45" s="100" t="s">
        <v>225</v>
      </c>
      <c r="AA45" s="100">
        <v>15400007</v>
      </c>
      <c r="AB45" s="100">
        <v>8</v>
      </c>
      <c r="AJ45" s="86" t="s">
        <v>144</v>
      </c>
      <c r="AK45" s="86" t="s">
        <v>145</v>
      </c>
    </row>
    <row r="46" spans="1:37">
      <c r="D46" s="146" t="s">
        <v>228</v>
      </c>
      <c r="E46" s="101"/>
      <c r="L46" s="102">
        <v>5.2990000000000002E-2</v>
      </c>
    </row>
    <row r="47" spans="1:37">
      <c r="D47" s="144" t="s">
        <v>229</v>
      </c>
    </row>
    <row r="48" spans="1:37">
      <c r="D48" s="144" t="s">
        <v>230</v>
      </c>
    </row>
    <row r="49" spans="1:37">
      <c r="A49" s="95">
        <v>34</v>
      </c>
      <c r="B49" s="96" t="s">
        <v>231</v>
      </c>
      <c r="C49" s="97" t="s">
        <v>232</v>
      </c>
      <c r="D49" s="98" t="s">
        <v>233</v>
      </c>
      <c r="F49" s="100" t="s">
        <v>59</v>
      </c>
      <c r="O49" s="100">
        <v>20</v>
      </c>
      <c r="P49" s="100" t="s">
        <v>234</v>
      </c>
      <c r="V49" s="103" t="s">
        <v>235</v>
      </c>
      <c r="X49" s="97" t="s">
        <v>232</v>
      </c>
      <c r="Y49" s="97" t="s">
        <v>232</v>
      </c>
      <c r="Z49" s="100" t="s">
        <v>236</v>
      </c>
      <c r="AB49" s="100">
        <v>1</v>
      </c>
      <c r="AJ49" s="86" t="s">
        <v>237</v>
      </c>
      <c r="AK49" s="86" t="s">
        <v>145</v>
      </c>
    </row>
    <row r="50" spans="1:37">
      <c r="A50" s="95">
        <v>35</v>
      </c>
      <c r="B50" s="96" t="s">
        <v>231</v>
      </c>
      <c r="C50" s="97" t="s">
        <v>238</v>
      </c>
      <c r="D50" s="98" t="s">
        <v>239</v>
      </c>
      <c r="F50" s="100" t="s">
        <v>59</v>
      </c>
      <c r="O50" s="100">
        <v>20</v>
      </c>
      <c r="P50" s="100" t="s">
        <v>234</v>
      </c>
      <c r="V50" s="103" t="s">
        <v>235</v>
      </c>
      <c r="X50" s="97" t="s">
        <v>238</v>
      </c>
      <c r="Y50" s="97" t="s">
        <v>238</v>
      </c>
      <c r="Z50" s="100" t="s">
        <v>236</v>
      </c>
      <c r="AB50" s="100">
        <v>1</v>
      </c>
      <c r="AJ50" s="86" t="s">
        <v>237</v>
      </c>
      <c r="AK50" s="86" t="s">
        <v>145</v>
      </c>
    </row>
    <row r="51" spans="1:37">
      <c r="A51" s="95">
        <v>36</v>
      </c>
      <c r="B51" s="96" t="s">
        <v>231</v>
      </c>
      <c r="C51" s="97" t="s">
        <v>240</v>
      </c>
      <c r="D51" s="98" t="s">
        <v>241</v>
      </c>
      <c r="F51" s="100" t="s">
        <v>59</v>
      </c>
      <c r="O51" s="100">
        <v>20</v>
      </c>
      <c r="P51" s="100" t="s">
        <v>234</v>
      </c>
      <c r="V51" s="103" t="s">
        <v>235</v>
      </c>
      <c r="X51" s="97" t="s">
        <v>242</v>
      </c>
      <c r="Y51" s="97" t="s">
        <v>240</v>
      </c>
      <c r="Z51" s="100" t="s">
        <v>236</v>
      </c>
      <c r="AB51" s="100">
        <v>1</v>
      </c>
      <c r="AJ51" s="86" t="s">
        <v>237</v>
      </c>
      <c r="AK51" s="86" t="s">
        <v>145</v>
      </c>
    </row>
    <row r="52" spans="1:37" ht="25.5">
      <c r="A52" s="95">
        <v>37</v>
      </c>
      <c r="B52" s="96" t="s">
        <v>231</v>
      </c>
      <c r="C52" s="97" t="s">
        <v>243</v>
      </c>
      <c r="D52" s="98" t="s">
        <v>244</v>
      </c>
      <c r="F52" s="100" t="s">
        <v>59</v>
      </c>
      <c r="O52" s="100">
        <v>20</v>
      </c>
      <c r="P52" s="100" t="s">
        <v>234</v>
      </c>
      <c r="V52" s="103" t="s">
        <v>235</v>
      </c>
      <c r="X52" s="97" t="s">
        <v>243</v>
      </c>
      <c r="Y52" s="97" t="s">
        <v>243</v>
      </c>
      <c r="Z52" s="100" t="s">
        <v>236</v>
      </c>
      <c r="AB52" s="100">
        <v>1</v>
      </c>
      <c r="AJ52" s="86" t="s">
        <v>237</v>
      </c>
      <c r="AK52" s="86" t="s">
        <v>145</v>
      </c>
    </row>
    <row r="53" spans="1:37" ht="25.5">
      <c r="A53" s="95">
        <v>38</v>
      </c>
      <c r="B53" s="96" t="s">
        <v>231</v>
      </c>
      <c r="C53" s="97" t="s">
        <v>245</v>
      </c>
      <c r="D53" s="98" t="s">
        <v>246</v>
      </c>
      <c r="E53" s="99">
        <v>4</v>
      </c>
      <c r="F53" s="100" t="s">
        <v>247</v>
      </c>
      <c r="O53" s="100">
        <v>20</v>
      </c>
      <c r="P53" s="100" t="s">
        <v>234</v>
      </c>
      <c r="V53" s="103" t="s">
        <v>235</v>
      </c>
      <c r="W53" s="104">
        <v>4</v>
      </c>
      <c r="X53" s="97" t="s">
        <v>245</v>
      </c>
      <c r="Y53" s="97" t="s">
        <v>245</v>
      </c>
      <c r="Z53" s="100" t="s">
        <v>236</v>
      </c>
      <c r="AB53" s="100">
        <v>7</v>
      </c>
      <c r="AJ53" s="86" t="s">
        <v>237</v>
      </c>
      <c r="AK53" s="86" t="s">
        <v>145</v>
      </c>
    </row>
    <row r="54" spans="1:37">
      <c r="A54" s="95">
        <v>39</v>
      </c>
      <c r="B54" s="96" t="s">
        <v>231</v>
      </c>
      <c r="C54" s="97" t="s">
        <v>248</v>
      </c>
      <c r="D54" s="98" t="s">
        <v>249</v>
      </c>
      <c r="E54" s="99">
        <v>4</v>
      </c>
      <c r="F54" s="100" t="s">
        <v>247</v>
      </c>
      <c r="O54" s="100">
        <v>20</v>
      </c>
      <c r="P54" s="100" t="s">
        <v>234</v>
      </c>
      <c r="V54" s="103" t="s">
        <v>235</v>
      </c>
      <c r="W54" s="104">
        <v>4</v>
      </c>
      <c r="X54" s="97" t="s">
        <v>248</v>
      </c>
      <c r="Y54" s="97" t="s">
        <v>248</v>
      </c>
      <c r="Z54" s="100" t="s">
        <v>236</v>
      </c>
      <c r="AB54" s="100">
        <v>7</v>
      </c>
      <c r="AJ54" s="86" t="s">
        <v>237</v>
      </c>
      <c r="AK54" s="86" t="s">
        <v>145</v>
      </c>
    </row>
    <row r="55" spans="1:37" ht="38.25">
      <c r="A55" s="95">
        <v>40</v>
      </c>
      <c r="B55" s="96" t="s">
        <v>231</v>
      </c>
      <c r="C55" s="97" t="s">
        <v>250</v>
      </c>
      <c r="D55" s="98" t="s">
        <v>251</v>
      </c>
      <c r="E55" s="99">
        <v>135</v>
      </c>
      <c r="F55" s="100" t="s">
        <v>247</v>
      </c>
      <c r="O55" s="100">
        <v>20</v>
      </c>
      <c r="P55" s="100" t="s">
        <v>234</v>
      </c>
      <c r="V55" s="103" t="s">
        <v>235</v>
      </c>
      <c r="W55" s="104">
        <v>135</v>
      </c>
      <c r="X55" s="97" t="s">
        <v>250</v>
      </c>
      <c r="Y55" s="97" t="s">
        <v>250</v>
      </c>
      <c r="Z55" s="100" t="s">
        <v>236</v>
      </c>
      <c r="AB55" s="100">
        <v>7</v>
      </c>
      <c r="AJ55" s="86" t="s">
        <v>237</v>
      </c>
      <c r="AK55" s="86" t="s">
        <v>145</v>
      </c>
    </row>
    <row r="56" spans="1:37">
      <c r="A56" s="95">
        <v>41</v>
      </c>
      <c r="B56" s="96" t="s">
        <v>231</v>
      </c>
      <c r="C56" s="97" t="s">
        <v>252</v>
      </c>
      <c r="D56" s="98" t="s">
        <v>253</v>
      </c>
      <c r="E56" s="99">
        <v>15</v>
      </c>
      <c r="F56" s="100" t="s">
        <v>247</v>
      </c>
      <c r="O56" s="100">
        <v>20</v>
      </c>
      <c r="P56" s="100" t="s">
        <v>234</v>
      </c>
      <c r="V56" s="103" t="s">
        <v>235</v>
      </c>
      <c r="W56" s="104">
        <v>15</v>
      </c>
      <c r="X56" s="97" t="s">
        <v>252</v>
      </c>
      <c r="Y56" s="97" t="s">
        <v>252</v>
      </c>
      <c r="Z56" s="100" t="s">
        <v>236</v>
      </c>
      <c r="AB56" s="100">
        <v>7</v>
      </c>
      <c r="AJ56" s="86" t="s">
        <v>237</v>
      </c>
      <c r="AK56" s="86" t="s">
        <v>145</v>
      </c>
    </row>
    <row r="57" spans="1:37" ht="25.5">
      <c r="A57" s="95">
        <v>42</v>
      </c>
      <c r="B57" s="96" t="s">
        <v>231</v>
      </c>
      <c r="C57" s="97" t="s">
        <v>254</v>
      </c>
      <c r="D57" s="98" t="s">
        <v>255</v>
      </c>
      <c r="E57" s="99">
        <v>6</v>
      </c>
      <c r="F57" s="100" t="s">
        <v>247</v>
      </c>
      <c r="O57" s="100">
        <v>20</v>
      </c>
      <c r="P57" s="100" t="s">
        <v>234</v>
      </c>
      <c r="V57" s="103" t="s">
        <v>235</v>
      </c>
      <c r="W57" s="104">
        <v>6</v>
      </c>
      <c r="X57" s="97" t="s">
        <v>254</v>
      </c>
      <c r="Y57" s="97" t="s">
        <v>254</v>
      </c>
      <c r="Z57" s="100" t="s">
        <v>236</v>
      </c>
      <c r="AB57" s="100">
        <v>7</v>
      </c>
      <c r="AJ57" s="86" t="s">
        <v>237</v>
      </c>
      <c r="AK57" s="86" t="s">
        <v>145</v>
      </c>
    </row>
    <row r="58" spans="1:37" ht="25.5">
      <c r="A58" s="95">
        <v>43</v>
      </c>
      <c r="B58" s="96" t="s">
        <v>231</v>
      </c>
      <c r="C58" s="97" t="s">
        <v>256</v>
      </c>
      <c r="D58" s="98" t="s">
        <v>257</v>
      </c>
      <c r="E58" s="99">
        <v>20</v>
      </c>
      <c r="F58" s="100" t="s">
        <v>247</v>
      </c>
      <c r="O58" s="100">
        <v>20</v>
      </c>
      <c r="P58" s="100" t="s">
        <v>234</v>
      </c>
      <c r="V58" s="103" t="s">
        <v>235</v>
      </c>
      <c r="W58" s="104">
        <v>20</v>
      </c>
      <c r="X58" s="97" t="s">
        <v>256</v>
      </c>
      <c r="Y58" s="97" t="s">
        <v>256</v>
      </c>
      <c r="Z58" s="100" t="s">
        <v>236</v>
      </c>
      <c r="AB58" s="100">
        <v>7</v>
      </c>
      <c r="AJ58" s="86" t="s">
        <v>237</v>
      </c>
      <c r="AK58" s="86" t="s">
        <v>145</v>
      </c>
    </row>
    <row r="59" spans="1:37" ht="25.5">
      <c r="A59" s="95">
        <v>44</v>
      </c>
      <c r="B59" s="96" t="s">
        <v>231</v>
      </c>
      <c r="C59" s="97" t="s">
        <v>258</v>
      </c>
      <c r="D59" s="98" t="s">
        <v>259</v>
      </c>
      <c r="E59" s="99">
        <v>15</v>
      </c>
      <c r="F59" s="100" t="s">
        <v>247</v>
      </c>
      <c r="O59" s="100">
        <v>20</v>
      </c>
      <c r="P59" s="100" t="s">
        <v>234</v>
      </c>
      <c r="V59" s="103" t="s">
        <v>235</v>
      </c>
      <c r="W59" s="104">
        <v>15</v>
      </c>
      <c r="X59" s="97" t="s">
        <v>258</v>
      </c>
      <c r="Y59" s="97" t="s">
        <v>258</v>
      </c>
      <c r="Z59" s="100" t="s">
        <v>236</v>
      </c>
      <c r="AB59" s="100">
        <v>7</v>
      </c>
      <c r="AJ59" s="86" t="s">
        <v>237</v>
      </c>
      <c r="AK59" s="86" t="s">
        <v>145</v>
      </c>
    </row>
    <row r="60" spans="1:37" ht="25.5">
      <c r="A60" s="95">
        <v>45</v>
      </c>
      <c r="B60" s="96" t="s">
        <v>231</v>
      </c>
      <c r="C60" s="97" t="s">
        <v>260</v>
      </c>
      <c r="D60" s="98" t="s">
        <v>261</v>
      </c>
      <c r="E60" s="99">
        <v>10</v>
      </c>
      <c r="F60" s="100" t="s">
        <v>247</v>
      </c>
      <c r="O60" s="100">
        <v>20</v>
      </c>
      <c r="P60" s="100" t="s">
        <v>234</v>
      </c>
      <c r="V60" s="103" t="s">
        <v>235</v>
      </c>
      <c r="W60" s="104">
        <v>10</v>
      </c>
      <c r="X60" s="97" t="s">
        <v>260</v>
      </c>
      <c r="Y60" s="97" t="s">
        <v>260</v>
      </c>
      <c r="Z60" s="100" t="s">
        <v>236</v>
      </c>
      <c r="AB60" s="100">
        <v>7</v>
      </c>
      <c r="AJ60" s="86" t="s">
        <v>237</v>
      </c>
      <c r="AK60" s="86" t="s">
        <v>145</v>
      </c>
    </row>
    <row r="61" spans="1:37" ht="25.5">
      <c r="A61" s="95">
        <v>46</v>
      </c>
      <c r="B61" s="96" t="s">
        <v>231</v>
      </c>
      <c r="C61" s="97" t="s">
        <v>262</v>
      </c>
      <c r="D61" s="98" t="s">
        <v>263</v>
      </c>
      <c r="E61" s="99">
        <v>20</v>
      </c>
      <c r="F61" s="100" t="s">
        <v>247</v>
      </c>
      <c r="O61" s="100">
        <v>20</v>
      </c>
      <c r="P61" s="100" t="s">
        <v>234</v>
      </c>
      <c r="V61" s="103" t="s">
        <v>235</v>
      </c>
      <c r="W61" s="104">
        <v>20</v>
      </c>
      <c r="X61" s="97" t="s">
        <v>262</v>
      </c>
      <c r="Y61" s="97" t="s">
        <v>262</v>
      </c>
      <c r="Z61" s="100" t="s">
        <v>236</v>
      </c>
      <c r="AB61" s="100">
        <v>7</v>
      </c>
      <c r="AJ61" s="86" t="s">
        <v>237</v>
      </c>
      <c r="AK61" s="86" t="s">
        <v>145</v>
      </c>
    </row>
    <row r="62" spans="1:37">
      <c r="D62" s="146" t="s">
        <v>264</v>
      </c>
      <c r="E62" s="101"/>
      <c r="W62" s="104">
        <v>229</v>
      </c>
    </row>
    <row r="63" spans="1:37">
      <c r="D63" s="146" t="s">
        <v>265</v>
      </c>
      <c r="E63" s="101"/>
      <c r="W63" s="104">
        <v>229</v>
      </c>
    </row>
    <row r="64" spans="1:37">
      <c r="D64" s="146" t="s">
        <v>266</v>
      </c>
      <c r="E64" s="101"/>
      <c r="L64" s="102">
        <v>5.2990000000000002E-2</v>
      </c>
      <c r="W64" s="104">
        <v>229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4</v>
      </c>
      <c r="C1" s="86"/>
      <c r="E1" s="90" t="s">
        <v>113</v>
      </c>
      <c r="F1" s="86"/>
      <c r="G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1:30">
      <c r="A2" s="90" t="s">
        <v>12</v>
      </c>
      <c r="C2" s="86"/>
      <c r="E2" s="90" t="s">
        <v>114</v>
      </c>
      <c r="F2" s="86"/>
      <c r="G2" s="86"/>
      <c r="Z2" s="83" t="s">
        <v>13</v>
      </c>
      <c r="AA2" s="84" t="s">
        <v>68</v>
      </c>
      <c r="AB2" s="84" t="s">
        <v>15</v>
      </c>
      <c r="AC2" s="84"/>
      <c r="AD2" s="85"/>
    </row>
    <row r="3" spans="1:30">
      <c r="A3" s="90" t="s">
        <v>16</v>
      </c>
      <c r="C3" s="86"/>
      <c r="E3" s="90" t="s">
        <v>115</v>
      </c>
      <c r="F3" s="86"/>
      <c r="G3" s="86"/>
      <c r="Z3" s="83" t="s">
        <v>17</v>
      </c>
      <c r="AA3" s="84" t="s">
        <v>69</v>
      </c>
      <c r="AB3" s="84" t="s">
        <v>15</v>
      </c>
      <c r="AC3" s="84" t="s">
        <v>19</v>
      </c>
      <c r="AD3" s="85" t="s">
        <v>20</v>
      </c>
    </row>
    <row r="4" spans="1:30">
      <c r="B4" s="86"/>
      <c r="C4" s="86"/>
      <c r="D4" s="86"/>
      <c r="E4" s="86"/>
      <c r="F4" s="86"/>
      <c r="G4" s="86"/>
      <c r="Z4" s="83" t="s">
        <v>21</v>
      </c>
      <c r="AA4" s="84" t="s">
        <v>70</v>
      </c>
      <c r="AB4" s="84" t="s">
        <v>15</v>
      </c>
      <c r="AC4" s="84"/>
      <c r="AD4" s="85"/>
    </row>
    <row r="5" spans="1:30">
      <c r="A5" s="90" t="s">
        <v>116</v>
      </c>
      <c r="B5" s="86"/>
      <c r="C5" s="86"/>
      <c r="D5" s="86"/>
      <c r="E5" s="86"/>
      <c r="F5" s="86"/>
      <c r="G5" s="86"/>
      <c r="Z5" s="83" t="s">
        <v>23</v>
      </c>
      <c r="AA5" s="84" t="s">
        <v>69</v>
      </c>
      <c r="AB5" s="84" t="s">
        <v>15</v>
      </c>
      <c r="AC5" s="84" t="s">
        <v>19</v>
      </c>
      <c r="AD5" s="85" t="s">
        <v>20</v>
      </c>
    </row>
    <row r="6" spans="1:30">
      <c r="A6" s="90"/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117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71</v>
      </c>
      <c r="B9" s="92" t="s">
        <v>32</v>
      </c>
      <c r="C9" s="92" t="s">
        <v>33</v>
      </c>
      <c r="D9" s="92" t="s">
        <v>34</v>
      </c>
      <c r="E9" s="93" t="s">
        <v>72</v>
      </c>
      <c r="F9" s="93" t="s">
        <v>36</v>
      </c>
      <c r="G9" s="93" t="s">
        <v>41</v>
      </c>
    </row>
    <row r="10" spans="1:30">
      <c r="A10" s="94"/>
      <c r="B10" s="94"/>
      <c r="C10" s="94" t="s">
        <v>58</v>
      </c>
      <c r="D10" s="94"/>
      <c r="E10" s="94" t="s">
        <v>34</v>
      </c>
      <c r="F10" s="94" t="s">
        <v>34</v>
      </c>
      <c r="G10" s="94" t="s">
        <v>34</v>
      </c>
    </row>
    <row r="12" spans="1:30">
      <c r="A12" s="86" t="s">
        <v>228</v>
      </c>
      <c r="B12" s="87">
        <f>Prehlad!H46</f>
        <v>0</v>
      </c>
      <c r="C12" s="87">
        <f>Prehlad!I46</f>
        <v>0</v>
      </c>
      <c r="D12" s="87">
        <f>Prehlad!J46</f>
        <v>0</v>
      </c>
      <c r="E12" s="88">
        <f>Prehlad!L46</f>
        <v>5.2990000000000002E-2</v>
      </c>
      <c r="F12" s="89">
        <f>Prehlad!N46</f>
        <v>0</v>
      </c>
      <c r="G12" s="89">
        <f>Prehlad!W46</f>
        <v>0</v>
      </c>
    </row>
    <row r="13" spans="1:30">
      <c r="A13" s="86" t="s">
        <v>264</v>
      </c>
      <c r="B13" s="87">
        <f>Prehlad!H62</f>
        <v>0</v>
      </c>
      <c r="C13" s="87">
        <f>Prehlad!I62</f>
        <v>0</v>
      </c>
      <c r="D13" s="87">
        <f>Prehlad!J62</f>
        <v>0</v>
      </c>
      <c r="E13" s="88">
        <f>Prehlad!L62</f>
        <v>0</v>
      </c>
      <c r="F13" s="89">
        <f>Prehlad!N62</f>
        <v>0</v>
      </c>
      <c r="G13" s="89">
        <f>Prehlad!W62</f>
        <v>229</v>
      </c>
    </row>
    <row r="14" spans="1:30">
      <c r="A14" s="86" t="s">
        <v>265</v>
      </c>
      <c r="B14" s="87">
        <f>Prehlad!H63</f>
        <v>0</v>
      </c>
      <c r="C14" s="87">
        <f>Prehlad!I63</f>
        <v>0</v>
      </c>
      <c r="D14" s="87">
        <f>Prehlad!J63</f>
        <v>0</v>
      </c>
      <c r="E14" s="88">
        <f>Prehlad!L63</f>
        <v>0</v>
      </c>
      <c r="F14" s="89">
        <f>Prehlad!N63</f>
        <v>0</v>
      </c>
      <c r="G14" s="89">
        <f>Prehlad!W63</f>
        <v>229</v>
      </c>
    </row>
    <row r="15" spans="1:30">
      <c r="A15" s="86" t="s">
        <v>266</v>
      </c>
      <c r="B15" s="87">
        <f>Prehlad!H64</f>
        <v>0</v>
      </c>
      <c r="C15" s="87">
        <f>Prehlad!I64</f>
        <v>0</v>
      </c>
      <c r="D15" s="87">
        <f>Prehlad!J64</f>
        <v>0</v>
      </c>
      <c r="E15" s="88">
        <f>Prehlad!L64</f>
        <v>5.2990000000000002E-2</v>
      </c>
      <c r="F15" s="89">
        <f>Prehlad!N64</f>
        <v>0</v>
      </c>
      <c r="G15" s="89">
        <f>Prehlad!W64</f>
        <v>229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E8" sqref="E8"/>
    </sheetView>
  </sheetViews>
  <sheetFormatPr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118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2:30" ht="18" customHeight="1">
      <c r="B2" s="4"/>
      <c r="C2" s="5" t="s">
        <v>116</v>
      </c>
      <c r="D2" s="5"/>
      <c r="E2" s="5"/>
      <c r="F2" s="5"/>
      <c r="G2" s="6"/>
      <c r="H2" s="5"/>
      <c r="I2" s="5"/>
      <c r="J2" s="66"/>
      <c r="Z2" s="83" t="s">
        <v>13</v>
      </c>
      <c r="AA2" s="84" t="s">
        <v>73</v>
      </c>
      <c r="AB2" s="84" t="s">
        <v>15</v>
      </c>
      <c r="AC2" s="84"/>
      <c r="AD2" s="85"/>
    </row>
    <row r="3" spans="2:30" ht="18" customHeight="1">
      <c r="B3" s="7"/>
      <c r="C3" s="8" t="s">
        <v>267</v>
      </c>
      <c r="D3" s="8"/>
      <c r="E3" s="8"/>
      <c r="F3" s="8"/>
      <c r="G3" s="9" t="s">
        <v>119</v>
      </c>
      <c r="H3" s="8"/>
      <c r="I3" s="8"/>
      <c r="J3" s="67"/>
      <c r="Z3" s="83" t="s">
        <v>17</v>
      </c>
      <c r="AA3" s="84" t="s">
        <v>74</v>
      </c>
      <c r="AB3" s="84" t="s">
        <v>15</v>
      </c>
      <c r="AC3" s="84" t="s">
        <v>19</v>
      </c>
      <c r="AD3" s="85" t="s">
        <v>20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21</v>
      </c>
      <c r="AA4" s="84" t="s">
        <v>75</v>
      </c>
      <c r="AB4" s="84" t="s">
        <v>15</v>
      </c>
      <c r="AC4" s="84"/>
      <c r="AD4" s="85"/>
    </row>
    <row r="5" spans="2:30" ht="18" customHeight="1">
      <c r="B5" s="13"/>
      <c r="C5" s="14" t="s">
        <v>76</v>
      </c>
      <c r="D5" s="14"/>
      <c r="E5" s="14" t="s">
        <v>77</v>
      </c>
      <c r="F5" s="15"/>
      <c r="G5" s="15" t="s">
        <v>78</v>
      </c>
      <c r="H5" s="14"/>
      <c r="I5" s="15" t="s">
        <v>79</v>
      </c>
      <c r="J5" s="69" t="s">
        <v>120</v>
      </c>
      <c r="Z5" s="83" t="s">
        <v>23</v>
      </c>
      <c r="AA5" s="84" t="s">
        <v>74</v>
      </c>
      <c r="AB5" s="84" t="s">
        <v>15</v>
      </c>
      <c r="AC5" s="84" t="s">
        <v>19</v>
      </c>
      <c r="AD5" s="85" t="s">
        <v>20</v>
      </c>
    </row>
    <row r="6" spans="2:30" ht="18" customHeight="1">
      <c r="B6" s="4"/>
      <c r="C6" s="5" t="s">
        <v>1</v>
      </c>
      <c r="D6" s="5"/>
      <c r="E6" s="5"/>
      <c r="F6" s="5"/>
      <c r="G6" s="5" t="s">
        <v>80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81</v>
      </c>
      <c r="H7" s="18"/>
      <c r="I7" s="18"/>
      <c r="J7" s="70"/>
    </row>
    <row r="8" spans="2:30" ht="18" customHeight="1">
      <c r="B8" s="7"/>
      <c r="C8" s="8" t="s">
        <v>0</v>
      </c>
      <c r="D8" s="8"/>
      <c r="E8" s="8"/>
      <c r="F8" s="8"/>
      <c r="G8" s="8" t="s">
        <v>80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81</v>
      </c>
      <c r="H9" s="11"/>
      <c r="I9" s="11"/>
      <c r="J9" s="68"/>
    </row>
    <row r="10" spans="2:30" ht="18" customHeight="1">
      <c r="B10" s="7"/>
      <c r="C10" s="8" t="s">
        <v>82</v>
      </c>
      <c r="D10" s="8"/>
      <c r="E10" s="8"/>
      <c r="F10" s="8"/>
      <c r="G10" s="8" t="s">
        <v>80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81</v>
      </c>
      <c r="H11" s="20"/>
      <c r="I11" s="20"/>
      <c r="J11" s="71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2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83</v>
      </c>
      <c r="C15" s="29" t="s">
        <v>84</v>
      </c>
      <c r="D15" s="30" t="s">
        <v>32</v>
      </c>
      <c r="E15" s="30" t="s">
        <v>85</v>
      </c>
      <c r="F15" s="31" t="s">
        <v>86</v>
      </c>
      <c r="G15" s="28" t="s">
        <v>87</v>
      </c>
      <c r="H15" s="32" t="s">
        <v>88</v>
      </c>
      <c r="I15" s="43"/>
      <c r="J15" s="44"/>
    </row>
    <row r="16" spans="2:30" ht="18" customHeight="1">
      <c r="B16" s="33">
        <v>1</v>
      </c>
      <c r="C16" s="34" t="s">
        <v>89</v>
      </c>
      <c r="D16" s="135">
        <v>0</v>
      </c>
      <c r="E16" s="135">
        <v>0</v>
      </c>
      <c r="F16" s="136">
        <f>D16+E16</f>
        <v>0</v>
      </c>
      <c r="G16" s="33">
        <v>6</v>
      </c>
      <c r="H16" s="35" t="s">
        <v>121</v>
      </c>
      <c r="I16" s="75"/>
      <c r="J16" s="136">
        <v>0</v>
      </c>
    </row>
    <row r="17" spans="2:10" ht="18" customHeight="1">
      <c r="B17" s="36">
        <v>2</v>
      </c>
      <c r="C17" s="37" t="s">
        <v>90</v>
      </c>
      <c r="D17" s="137">
        <v>0</v>
      </c>
      <c r="E17" s="137">
        <v>0</v>
      </c>
      <c r="F17" s="136">
        <f>D17+E17</f>
        <v>0</v>
      </c>
      <c r="G17" s="36">
        <v>7</v>
      </c>
      <c r="H17" s="38" t="s">
        <v>122</v>
      </c>
      <c r="I17" s="8"/>
      <c r="J17" s="138">
        <v>0</v>
      </c>
    </row>
    <row r="18" spans="2:10" ht="18" customHeight="1">
      <c r="B18" s="36">
        <v>3</v>
      </c>
      <c r="C18" s="37" t="s">
        <v>91</v>
      </c>
      <c r="D18" s="137">
        <v>5121.03</v>
      </c>
      <c r="E18" s="137">
        <v>0</v>
      </c>
      <c r="F18" s="136">
        <f>D18+E18</f>
        <v>5121.03</v>
      </c>
      <c r="G18" s="36">
        <v>8</v>
      </c>
      <c r="H18" s="38" t="s">
        <v>123</v>
      </c>
      <c r="I18" s="8"/>
      <c r="J18" s="138">
        <v>0</v>
      </c>
    </row>
    <row r="19" spans="2:10" ht="18" customHeight="1">
      <c r="B19" s="36">
        <v>4</v>
      </c>
      <c r="C19" s="37" t="s">
        <v>92</v>
      </c>
      <c r="D19" s="137">
        <v>0</v>
      </c>
      <c r="E19" s="137">
        <v>3718.67</v>
      </c>
      <c r="F19" s="139">
        <f>D19+E19</f>
        <v>3718.67</v>
      </c>
      <c r="G19" s="36">
        <v>9</v>
      </c>
      <c r="H19" s="38" t="s">
        <v>2</v>
      </c>
      <c r="I19" s="8"/>
      <c r="J19" s="138">
        <v>0</v>
      </c>
    </row>
    <row r="20" spans="2:10" ht="18" customHeight="1">
      <c r="B20" s="39">
        <v>5</v>
      </c>
      <c r="C20" s="40" t="s">
        <v>93</v>
      </c>
      <c r="D20" s="140">
        <f>SUM(D16:D19)</f>
        <v>5121.03</v>
      </c>
      <c r="E20" s="141">
        <f>SUM(E16:E19)</f>
        <v>3718.67</v>
      </c>
      <c r="F20" s="142">
        <f>SUM(F16:F19)</f>
        <v>8839.7000000000007</v>
      </c>
      <c r="G20" s="41">
        <v>10</v>
      </c>
      <c r="I20" s="76" t="s">
        <v>94</v>
      </c>
      <c r="J20" s="142">
        <f>SUM(J16:J19)</f>
        <v>0</v>
      </c>
    </row>
    <row r="21" spans="2:10" ht="18" customHeight="1">
      <c r="B21" s="28" t="s">
        <v>95</v>
      </c>
      <c r="C21" s="42"/>
      <c r="D21" s="43" t="s">
        <v>96</v>
      </c>
      <c r="E21" s="43"/>
      <c r="F21" s="44"/>
      <c r="G21" s="28" t="s">
        <v>97</v>
      </c>
      <c r="H21" s="32" t="s">
        <v>98</v>
      </c>
      <c r="I21" s="43"/>
      <c r="J21" s="44"/>
    </row>
    <row r="22" spans="2:10" ht="18" customHeight="1">
      <c r="B22" s="33">
        <v>11</v>
      </c>
      <c r="C22" s="35" t="s">
        <v>124</v>
      </c>
      <c r="D22" s="45"/>
      <c r="E22" s="46">
        <v>0</v>
      </c>
      <c r="F22" s="136">
        <v>0</v>
      </c>
      <c r="G22" s="36">
        <v>16</v>
      </c>
      <c r="H22" s="38" t="s">
        <v>99</v>
      </c>
      <c r="I22" s="77"/>
      <c r="J22" s="138">
        <v>0</v>
      </c>
    </row>
    <row r="23" spans="2:10" ht="18" customHeight="1">
      <c r="B23" s="36">
        <v>12</v>
      </c>
      <c r="C23" s="38" t="s">
        <v>125</v>
      </c>
      <c r="D23" s="47"/>
      <c r="E23" s="48">
        <v>0</v>
      </c>
      <c r="F23" s="138">
        <v>0</v>
      </c>
      <c r="G23" s="36">
        <v>17</v>
      </c>
      <c r="H23" s="38" t="s">
        <v>127</v>
      </c>
      <c r="I23" s="77"/>
      <c r="J23" s="138">
        <v>0</v>
      </c>
    </row>
    <row r="24" spans="2:10" ht="18" customHeight="1">
      <c r="B24" s="36">
        <v>13</v>
      </c>
      <c r="C24" s="38" t="s">
        <v>126</v>
      </c>
      <c r="D24" s="47"/>
      <c r="E24" s="48">
        <v>0</v>
      </c>
      <c r="F24" s="138">
        <v>0</v>
      </c>
      <c r="G24" s="36">
        <v>18</v>
      </c>
      <c r="H24" s="38" t="s">
        <v>128</v>
      </c>
      <c r="I24" s="77"/>
      <c r="J24" s="138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8">
        <v>0</v>
      </c>
      <c r="G25" s="36">
        <v>19</v>
      </c>
      <c r="H25" s="38" t="s">
        <v>2</v>
      </c>
      <c r="I25" s="77"/>
      <c r="J25" s="138">
        <v>0</v>
      </c>
    </row>
    <row r="26" spans="2:10" ht="18" customHeight="1">
      <c r="B26" s="39">
        <v>15</v>
      </c>
      <c r="C26" s="49"/>
      <c r="D26" s="50"/>
      <c r="E26" s="50" t="s">
        <v>100</v>
      </c>
      <c r="F26" s="142">
        <f>SUM(F22:F25)</f>
        <v>0</v>
      </c>
      <c r="G26" s="39">
        <v>20</v>
      </c>
      <c r="H26" s="49"/>
      <c r="I26" s="50" t="s">
        <v>101</v>
      </c>
      <c r="J26" s="142">
        <f>SUM(J22:J25)</f>
        <v>0</v>
      </c>
    </row>
    <row r="27" spans="2:10" ht="18" customHeight="1">
      <c r="B27" s="51"/>
      <c r="C27" s="52" t="s">
        <v>102</v>
      </c>
      <c r="D27" s="53"/>
      <c r="E27" s="54" t="s">
        <v>103</v>
      </c>
      <c r="F27" s="55"/>
      <c r="G27" s="28" t="s">
        <v>104</v>
      </c>
      <c r="H27" s="32" t="s">
        <v>105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106</v>
      </c>
      <c r="J28" s="136">
        <f>ROUND(F20,2)+J20+F26+J26</f>
        <v>8839.7000000000007</v>
      </c>
    </row>
    <row r="29" spans="2:10" ht="18" customHeight="1">
      <c r="B29" s="56"/>
      <c r="C29" s="58" t="s">
        <v>107</v>
      </c>
      <c r="D29" s="58"/>
      <c r="E29" s="60"/>
      <c r="F29" s="55"/>
      <c r="G29" s="36">
        <v>22</v>
      </c>
      <c r="H29" s="38" t="s">
        <v>129</v>
      </c>
      <c r="I29" s="143">
        <f>J28-I30</f>
        <v>8839.7000000000007</v>
      </c>
      <c r="J29" s="138">
        <f>ROUND((I29*20)/100,2)</f>
        <v>1767.94</v>
      </c>
    </row>
    <row r="30" spans="2:10" ht="18" customHeight="1">
      <c r="B30" s="7"/>
      <c r="C30" s="8" t="s">
        <v>108</v>
      </c>
      <c r="D30" s="8"/>
      <c r="E30" s="60"/>
      <c r="F30" s="55"/>
      <c r="G30" s="36">
        <v>23</v>
      </c>
      <c r="H30" s="38" t="s">
        <v>130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109</v>
      </c>
      <c r="J31" s="142">
        <f>SUM(J28:J30)</f>
        <v>10607.640000000001</v>
      </c>
    </row>
    <row r="32" spans="2:10" ht="18" customHeight="1">
      <c r="B32" s="51"/>
      <c r="C32" s="58"/>
      <c r="D32" s="55"/>
      <c r="E32" s="61"/>
      <c r="F32" s="55"/>
      <c r="G32" s="62" t="s">
        <v>110</v>
      </c>
      <c r="H32" s="63" t="s">
        <v>131</v>
      </c>
      <c r="I32" s="79"/>
      <c r="J32" s="80">
        <v>0</v>
      </c>
    </row>
    <row r="33" spans="2:10" ht="18" customHeight="1">
      <c r="B33" s="64"/>
      <c r="C33" s="65"/>
      <c r="D33" s="52" t="s">
        <v>111</v>
      </c>
      <c r="E33" s="65"/>
      <c r="F33" s="65"/>
      <c r="G33" s="65"/>
      <c r="H33" s="65" t="s">
        <v>112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107</v>
      </c>
      <c r="D35" s="58"/>
      <c r="E35" s="58"/>
      <c r="F35" s="57"/>
      <c r="G35" s="58" t="s">
        <v>107</v>
      </c>
      <c r="H35" s="58"/>
      <c r="I35" s="58"/>
      <c r="J35" s="82"/>
    </row>
    <row r="36" spans="2:10" ht="18" customHeight="1">
      <c r="B36" s="7"/>
      <c r="C36" s="8" t="s">
        <v>108</v>
      </c>
      <c r="D36" s="8"/>
      <c r="E36" s="8"/>
      <c r="F36" s="9"/>
      <c r="G36" s="8" t="s">
        <v>108</v>
      </c>
      <c r="H36" s="8"/>
      <c r="I36" s="8"/>
      <c r="J36" s="67"/>
    </row>
    <row r="37" spans="2:10" ht="18" customHeight="1">
      <c r="B37" s="56"/>
      <c r="C37" s="58" t="s">
        <v>103</v>
      </c>
      <c r="D37" s="58"/>
      <c r="E37" s="58"/>
      <c r="F37" s="57"/>
      <c r="G37" s="58" t="s">
        <v>103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Elport</cp:lastModifiedBy>
  <cp:revision>0</cp:revision>
  <cp:lastPrinted>2016-04-18T11:45:00Z</cp:lastPrinted>
  <dcterms:created xsi:type="dcterms:W3CDTF">1999-04-06T07:39:00Z</dcterms:created>
  <dcterms:modified xsi:type="dcterms:W3CDTF">2023-02-03T21:38:02Z</dcterms:modified>
</cp:coreProperties>
</file>