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lonline.sharepoint.com/sites/PTDCmazivBTO365GRP/Megosztott dokumentumok/General/MV SR/ministerstvo vnutra SR/tender 2023/ostry tender/"/>
    </mc:Choice>
  </mc:AlternateContent>
  <xr:revisionPtr revIDLastSave="13" documentId="8_{B68831E6-48CF-4666-80B5-D452574CDF2B}" xr6:coauthVersionLast="47" xr6:coauthVersionMax="47" xr10:uidLastSave="{4AFAC473-5B6A-47E5-BCB7-D988D643D685}"/>
  <bookViews>
    <workbookView xWindow="-120" yWindow="-120" windowWidth="29040" windowHeight="15840" xr2:uid="{9A6C8F61-DCE0-4B09-B077-67AFA6EF8B9E}"/>
  </bookViews>
  <sheets>
    <sheet name="rozpočet SLOVNAFT" sheetId="1" r:id="rId1"/>
  </sheets>
  <definedNames>
    <definedName name="_xlnm._FilterDatabase" localSheetId="0" hidden="1">'rozpočet SLOVNAFT'!$A$6:$O$53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6" i="1" l="1"/>
  <c r="N126" i="1" s="1"/>
  <c r="L125" i="1"/>
  <c r="L123" i="1"/>
  <c r="L122" i="1"/>
  <c r="N122" i="1" s="1"/>
  <c r="O122" i="1" s="1"/>
  <c r="L121" i="1"/>
  <c r="N121" i="1" s="1"/>
  <c r="O121" i="1" s="1"/>
  <c r="L120" i="1"/>
  <c r="N120" i="1" s="1"/>
  <c r="O120" i="1" s="1"/>
  <c r="L119" i="1"/>
  <c r="L118" i="1"/>
  <c r="N118" i="1" s="1"/>
  <c r="O118" i="1" s="1"/>
  <c r="L117" i="1"/>
  <c r="L116" i="1"/>
  <c r="N116" i="1" s="1"/>
  <c r="L115" i="1"/>
  <c r="L112" i="1"/>
  <c r="L111" i="1"/>
  <c r="N111" i="1" s="1"/>
  <c r="L108" i="1"/>
  <c r="L107" i="1"/>
  <c r="L106" i="1"/>
  <c r="L105" i="1"/>
  <c r="N105" i="1" s="1"/>
  <c r="O105" i="1" s="1"/>
  <c r="L104" i="1"/>
  <c r="N103" i="1"/>
  <c r="L103" i="1"/>
  <c r="L102" i="1"/>
  <c r="L101" i="1"/>
  <c r="N101" i="1" s="1"/>
  <c r="O101" i="1" s="1"/>
  <c r="L98" i="1"/>
  <c r="L97" i="1"/>
  <c r="L96" i="1"/>
  <c r="L95" i="1"/>
  <c r="N95" i="1" s="1"/>
  <c r="O95" i="1" s="1"/>
  <c r="L94" i="1"/>
  <c r="L93" i="1"/>
  <c r="L92" i="1"/>
  <c r="N92" i="1" s="1"/>
  <c r="O92" i="1" s="1"/>
  <c r="L91" i="1"/>
  <c r="N91" i="1" s="1"/>
  <c r="O91" i="1" s="1"/>
  <c r="L90" i="1"/>
  <c r="L89" i="1"/>
  <c r="L88" i="1"/>
  <c r="L87" i="1"/>
  <c r="N87" i="1" s="1"/>
  <c r="O87" i="1" s="1"/>
  <c r="L86" i="1"/>
  <c r="L85" i="1"/>
  <c r="N85" i="1" s="1"/>
  <c r="O85" i="1" s="1"/>
  <c r="L84" i="1"/>
  <c r="N84" i="1" s="1"/>
  <c r="O84" i="1" s="1"/>
  <c r="L83" i="1"/>
  <c r="N83" i="1" s="1"/>
  <c r="L82" i="1"/>
  <c r="L81" i="1"/>
  <c r="L80" i="1"/>
  <c r="L79" i="1"/>
  <c r="L78" i="1"/>
  <c r="N78" i="1" s="1"/>
  <c r="O78" i="1" s="1"/>
  <c r="L75" i="1"/>
  <c r="N75" i="1" s="1"/>
  <c r="O75" i="1" s="1"/>
  <c r="L74" i="1"/>
  <c r="L73" i="1"/>
  <c r="L72" i="1"/>
  <c r="N72" i="1" s="1"/>
  <c r="O72" i="1" s="1"/>
  <c r="L71" i="1"/>
  <c r="N71" i="1" s="1"/>
  <c r="O71" i="1" s="1"/>
  <c r="L70" i="1"/>
  <c r="L69" i="1"/>
  <c r="N69" i="1" s="1"/>
  <c r="L68" i="1"/>
  <c r="N68" i="1" s="1"/>
  <c r="O68" i="1" s="1"/>
  <c r="L67" i="1"/>
  <c r="L66" i="1"/>
  <c r="L63" i="1"/>
  <c r="L62" i="1"/>
  <c r="N62" i="1" s="1"/>
  <c r="O62" i="1" s="1"/>
  <c r="L61" i="1"/>
  <c r="N61" i="1" s="1"/>
  <c r="O61" i="1" s="1"/>
  <c r="L60" i="1"/>
  <c r="L59" i="1"/>
  <c r="L58" i="1"/>
  <c r="N57" i="1"/>
  <c r="O57" i="1" s="1"/>
  <c r="L57" i="1"/>
  <c r="L56" i="1"/>
  <c r="L53" i="1"/>
  <c r="L52" i="1"/>
  <c r="N52" i="1" s="1"/>
  <c r="O52" i="1" s="1"/>
  <c r="L51" i="1"/>
  <c r="N51" i="1" s="1"/>
  <c r="L50" i="1"/>
  <c r="N50" i="1" s="1"/>
  <c r="L49" i="1"/>
  <c r="N49" i="1" s="1"/>
  <c r="O49" i="1" s="1"/>
  <c r="L48" i="1"/>
  <c r="N48" i="1" s="1"/>
  <c r="L47" i="1"/>
  <c r="N47" i="1" s="1"/>
  <c r="L46" i="1"/>
  <c r="N46" i="1" s="1"/>
  <c r="L45" i="1"/>
  <c r="N45" i="1" s="1"/>
  <c r="O45" i="1" s="1"/>
  <c r="L44" i="1"/>
  <c r="N44" i="1" s="1"/>
  <c r="O44" i="1" s="1"/>
  <c r="L43" i="1"/>
  <c r="N43" i="1" s="1"/>
  <c r="L42" i="1"/>
  <c r="N42" i="1" s="1"/>
  <c r="L41" i="1"/>
  <c r="N41" i="1" s="1"/>
  <c r="O41" i="1" s="1"/>
  <c r="L40" i="1"/>
  <c r="L39" i="1"/>
  <c r="N39" i="1" s="1"/>
  <c r="L38" i="1"/>
  <c r="N38" i="1" s="1"/>
  <c r="L37" i="1"/>
  <c r="N37" i="1" s="1"/>
  <c r="O37" i="1" s="1"/>
  <c r="L36" i="1"/>
  <c r="N36" i="1" s="1"/>
  <c r="O36" i="1" s="1"/>
  <c r="L35" i="1"/>
  <c r="N35" i="1" s="1"/>
  <c r="L34" i="1"/>
  <c r="N34" i="1" s="1"/>
  <c r="L33" i="1"/>
  <c r="N33" i="1" s="1"/>
  <c r="O33" i="1" s="1"/>
  <c r="L32" i="1"/>
  <c r="L31" i="1"/>
  <c r="N31" i="1" s="1"/>
  <c r="L30" i="1"/>
  <c r="N30" i="1" s="1"/>
  <c r="L29" i="1"/>
  <c r="N29" i="1" s="1"/>
  <c r="O29" i="1" s="1"/>
  <c r="L28" i="1"/>
  <c r="N28" i="1" s="1"/>
  <c r="O28" i="1" s="1"/>
  <c r="L27" i="1"/>
  <c r="L26" i="1"/>
  <c r="L25" i="1"/>
  <c r="N25" i="1" s="1"/>
  <c r="O25" i="1" s="1"/>
  <c r="L24" i="1"/>
  <c r="N24" i="1" s="1"/>
  <c r="O24" i="1" s="1"/>
  <c r="L23" i="1"/>
  <c r="L22" i="1"/>
  <c r="L21" i="1"/>
  <c r="N21" i="1" s="1"/>
  <c r="O21" i="1" s="1"/>
  <c r="L20" i="1"/>
  <c r="N20" i="1" s="1"/>
  <c r="O20" i="1" s="1"/>
  <c r="L19" i="1"/>
  <c r="L18" i="1"/>
  <c r="L17" i="1"/>
  <c r="N17" i="1" s="1"/>
  <c r="O17" i="1" s="1"/>
  <c r="L16" i="1"/>
  <c r="N16" i="1" s="1"/>
  <c r="O16" i="1" s="1"/>
  <c r="L15" i="1"/>
  <c r="L14" i="1"/>
  <c r="L13" i="1"/>
  <c r="N13" i="1" s="1"/>
  <c r="O13" i="1" s="1"/>
  <c r="L12" i="1"/>
  <c r="N12" i="1" s="1"/>
  <c r="O12" i="1" s="1"/>
  <c r="L11" i="1"/>
  <c r="L10" i="1"/>
  <c r="L9" i="1"/>
  <c r="N9" i="1" s="1"/>
  <c r="O9" i="1" s="1"/>
  <c r="L8" i="1"/>
  <c r="N8" i="1" s="1"/>
  <c r="O8" i="1" s="1"/>
  <c r="L7" i="1"/>
  <c r="O103" i="1" l="1"/>
  <c r="N32" i="1"/>
  <c r="O32" i="1" s="1"/>
  <c r="O48" i="1"/>
  <c r="N67" i="1"/>
  <c r="O67" i="1" s="1"/>
  <c r="N40" i="1"/>
  <c r="O40" i="1" s="1"/>
  <c r="N58" i="1"/>
  <c r="O58" i="1" s="1"/>
  <c r="N73" i="1"/>
  <c r="O73" i="1" s="1"/>
  <c r="N79" i="1"/>
  <c r="O79" i="1" s="1"/>
  <c r="O111" i="1"/>
  <c r="N88" i="1"/>
  <c r="O88" i="1" s="1"/>
  <c r="N94" i="1"/>
  <c r="O94" i="1" s="1"/>
  <c r="N96" i="1"/>
  <c r="O96" i="1" s="1"/>
  <c r="N80" i="1"/>
  <c r="O80" i="1" s="1"/>
  <c r="N86" i="1"/>
  <c r="O86" i="1" s="1"/>
  <c r="N107" i="1"/>
  <c r="O107" i="1" s="1"/>
  <c r="N115" i="1"/>
  <c r="O115" i="1" s="1"/>
  <c r="N119" i="1"/>
  <c r="O119" i="1" s="1"/>
  <c r="N125" i="1"/>
  <c r="O125" i="1" s="1"/>
  <c r="O69" i="1"/>
  <c r="O116" i="1"/>
  <c r="O59" i="1"/>
  <c r="O19" i="1"/>
  <c r="O30" i="1"/>
  <c r="O34" i="1"/>
  <c r="O38" i="1"/>
  <c r="O42" i="1"/>
  <c r="O46" i="1"/>
  <c r="O50" i="1"/>
  <c r="N7" i="1"/>
  <c r="O7" i="1" s="1"/>
  <c r="N11" i="1"/>
  <c r="O11" i="1" s="1"/>
  <c r="N15" i="1"/>
  <c r="O15" i="1" s="1"/>
  <c r="N19" i="1"/>
  <c r="N23" i="1"/>
  <c r="O23" i="1" s="1"/>
  <c r="N27" i="1"/>
  <c r="O27" i="1" s="1"/>
  <c r="O83" i="1"/>
  <c r="O126" i="1"/>
  <c r="N53" i="1"/>
  <c r="O53" i="1" s="1"/>
  <c r="N93" i="1"/>
  <c r="O93" i="1" s="1"/>
  <c r="N102" i="1"/>
  <c r="O102" i="1" s="1"/>
  <c r="N106" i="1"/>
  <c r="O106" i="1" s="1"/>
  <c r="N112" i="1"/>
  <c r="O112" i="1" s="1"/>
  <c r="N59" i="1"/>
  <c r="N63" i="1"/>
  <c r="O63" i="1" s="1"/>
  <c r="N81" i="1"/>
  <c r="O81" i="1" s="1"/>
  <c r="N89" i="1"/>
  <c r="O89" i="1" s="1"/>
  <c r="N97" i="1"/>
  <c r="O97" i="1" s="1"/>
  <c r="N104" i="1"/>
  <c r="O104" i="1" s="1"/>
  <c r="N108" i="1"/>
  <c r="O108" i="1" s="1"/>
  <c r="N117" i="1"/>
  <c r="O117" i="1" s="1"/>
  <c r="N123" i="1"/>
  <c r="O123" i="1" s="1"/>
  <c r="N10" i="1"/>
  <c r="O10" i="1" s="1"/>
  <c r="N14" i="1"/>
  <c r="O14" i="1" s="1"/>
  <c r="N18" i="1"/>
  <c r="O18" i="1" s="1"/>
  <c r="N22" i="1"/>
  <c r="O22" i="1" s="1"/>
  <c r="N26" i="1"/>
  <c r="O26" i="1" s="1"/>
  <c r="O31" i="1"/>
  <c r="O35" i="1"/>
  <c r="O39" i="1"/>
  <c r="O43" i="1"/>
  <c r="O47" i="1"/>
  <c r="O51" i="1"/>
  <c r="N56" i="1"/>
  <c r="O56" i="1" s="1"/>
  <c r="N60" i="1"/>
  <c r="O60" i="1" s="1"/>
  <c r="N66" i="1"/>
  <c r="O66" i="1" s="1"/>
  <c r="N70" i="1"/>
  <c r="O70" i="1" s="1"/>
  <c r="N74" i="1"/>
  <c r="O74" i="1" s="1"/>
  <c r="N82" i="1"/>
  <c r="O82" i="1" s="1"/>
  <c r="N90" i="1"/>
  <c r="O90" i="1" s="1"/>
  <c r="N98" i="1"/>
  <c r="O98" i="1" s="1"/>
  <c r="O127" i="1" l="1"/>
</calcChain>
</file>

<file path=xl/sharedStrings.xml><?xml version="1.0" encoding="utf-8"?>
<sst xmlns="http://schemas.openxmlformats.org/spreadsheetml/2006/main" count="534" uniqueCount="345">
  <si>
    <t>ROZPOČET</t>
  </si>
  <si>
    <t>P.č.</t>
  </si>
  <si>
    <t>Predmet</t>
  </si>
  <si>
    <t>Veľkosť nevratného obalu v merných jednotkách</t>
  </si>
  <si>
    <t>Merná jednotka</t>
  </si>
  <si>
    <t>Predpokladané množstvo počas trvania rámcovej dohody
v litroch / kilogramoch</t>
  </si>
  <si>
    <t>Výrobná značka a typ</t>
  </si>
  <si>
    <t>JC v EUR bez DPH</t>
  </si>
  <si>
    <t>Maximálna cena celkom za položku v EUR bez DPH</t>
  </si>
  <si>
    <t>Sadzba DPH v %</t>
  </si>
  <si>
    <t>Výška DPH v EUR</t>
  </si>
  <si>
    <t>Maximálna cena celkom za položku v EUR s DPH</t>
  </si>
  <si>
    <t>Uchádzač vyplní názov ponúkaného produktu</t>
  </si>
  <si>
    <t>Motorové oleje</t>
  </si>
  <si>
    <t>SAE</t>
  </si>
  <si>
    <t>ACEA</t>
  </si>
  <si>
    <t>API</t>
  </si>
  <si>
    <t>Doplňujúce informácie</t>
  </si>
  <si>
    <t>Olej motorový pre osobné automobily</t>
  </si>
  <si>
    <t>0W-30</t>
  </si>
  <si>
    <t>C3-12</t>
  </si>
  <si>
    <t xml:space="preserve"> -</t>
  </si>
  <si>
    <t>VW 504 00/ 507 00</t>
  </si>
  <si>
    <t>liter</t>
  </si>
  <si>
    <t xml:space="preserve">MOL Dynamic Gold Longlife 0W-30 </t>
  </si>
  <si>
    <t>2a</t>
  </si>
  <si>
    <t>5W-30</t>
  </si>
  <si>
    <t>API SN</t>
  </si>
  <si>
    <t xml:space="preserve">MOL Dynamic Gold Longlife 5W-30 </t>
  </si>
  <si>
    <t>2b</t>
  </si>
  <si>
    <t>MB-Approval 229.51</t>
  </si>
  <si>
    <t>v intervale  4 - 5</t>
  </si>
  <si>
    <t>2c</t>
  </si>
  <si>
    <t>BMW Longlife -04</t>
  </si>
  <si>
    <t>v intervale              50 - 60</t>
  </si>
  <si>
    <t>3a</t>
  </si>
  <si>
    <t>OV 040 1547-D30
MB-Approval 229.52</t>
  </si>
  <si>
    <t xml:space="preserve">MOL Dynamic Gold  5W-30 </t>
  </si>
  <si>
    <t>3b</t>
  </si>
  <si>
    <t>3c</t>
  </si>
  <si>
    <t>v intervale                 50 - 60</t>
  </si>
  <si>
    <t>4a</t>
  </si>
  <si>
    <t>5W-40</t>
  </si>
  <si>
    <t>API SN/ CF</t>
  </si>
  <si>
    <t>VW 502 00/505 00/505 01</t>
  </si>
  <si>
    <t>MOL Dynamic Prima 5W-40</t>
  </si>
  <si>
    <t>4b</t>
  </si>
  <si>
    <t>Renault RN0700/ 0710</t>
  </si>
  <si>
    <t>4c</t>
  </si>
  <si>
    <t>4d</t>
  </si>
  <si>
    <t>v intervale                200 - 216,5</t>
  </si>
  <si>
    <t>5a</t>
  </si>
  <si>
    <t>10W-40</t>
  </si>
  <si>
    <t>A3/B4-08</t>
  </si>
  <si>
    <t>API SL</t>
  </si>
  <si>
    <t>VW 505 00/ 505 01</t>
  </si>
  <si>
    <t>MOL Dynamic Max 10W-40</t>
  </si>
  <si>
    <t>5b</t>
  </si>
  <si>
    <t>5c</t>
  </si>
  <si>
    <t>C2-12</t>
  </si>
  <si>
    <t>PSA B71 2290</t>
  </si>
  <si>
    <t>MOL Dynamic Star PC 5W-30 1L</t>
  </si>
  <si>
    <t>A1/B1, A5/B5-12</t>
  </si>
  <si>
    <t>API SL/ CF</t>
  </si>
  <si>
    <t xml:space="preserve">MOL Dynamic Star 5W-30 </t>
  </si>
  <si>
    <t>Motorový olej pre staré vozidlá</t>
  </si>
  <si>
    <t>15W-40</t>
  </si>
  <si>
    <t>API SF/CC</t>
  </si>
  <si>
    <t xml:space="preserve">Madit Uniol </t>
  </si>
  <si>
    <t>API SD/CB</t>
  </si>
  <si>
    <t xml:space="preserve">Madit Super </t>
  </si>
  <si>
    <t>10a</t>
  </si>
  <si>
    <t>Olej motorový pre staré vozidlá</t>
  </si>
  <si>
    <t>-</t>
  </si>
  <si>
    <t>API CB/SC</t>
  </si>
  <si>
    <t>Madit M6AD</t>
  </si>
  <si>
    <t>10c</t>
  </si>
  <si>
    <t>11a</t>
  </si>
  <si>
    <t>Olej motorový pre nákladné vozidlá</t>
  </si>
  <si>
    <t>API CF/SF</t>
  </si>
  <si>
    <t>v intervale             4 - 10</t>
  </si>
  <si>
    <t>MOL Turbo Diesel 15W-40</t>
  </si>
  <si>
    <t>11b</t>
  </si>
  <si>
    <t>12a</t>
  </si>
  <si>
    <t>Olej motorový pre staršie vozidlá</t>
  </si>
  <si>
    <t>E2/E3/E5</t>
  </si>
  <si>
    <t>API CG-4/SL</t>
  </si>
  <si>
    <t>Tatra TDS 30/12</t>
  </si>
  <si>
    <t>v intervale                4 - 5</t>
  </si>
  <si>
    <t>MOL Super Diesel 15W-40</t>
  </si>
  <si>
    <t>12b</t>
  </si>
  <si>
    <t>v intervale          10 - 20</t>
  </si>
  <si>
    <t>13a</t>
  </si>
  <si>
    <t>E7-12</t>
  </si>
  <si>
    <t>API CI-4/SL</t>
  </si>
  <si>
    <t>MB-Approval 228.3</t>
  </si>
  <si>
    <t>MOL Dynamic Transit 15W-40</t>
  </si>
  <si>
    <t>13b</t>
  </si>
  <si>
    <t>VOLVO VDS-3</t>
  </si>
  <si>
    <t>v intervale               4 - 5</t>
  </si>
  <si>
    <t>13c</t>
  </si>
  <si>
    <t>MAN M 3275-1</t>
  </si>
  <si>
    <t>13d</t>
  </si>
  <si>
    <t>13e</t>
  </si>
  <si>
    <t>v intervale        200 - 216,5</t>
  </si>
  <si>
    <t>14a</t>
  </si>
  <si>
    <t>API CI-4</t>
  </si>
  <si>
    <t>v intervale            1 - 20</t>
  </si>
  <si>
    <t>MOL Dynamic Transit 10W-40</t>
  </si>
  <si>
    <t>14b</t>
  </si>
  <si>
    <t>v intervale            4 - 208</t>
  </si>
  <si>
    <t>15a</t>
  </si>
  <si>
    <t>E4-12</t>
  </si>
  <si>
    <t>MAN M 3477</t>
  </si>
  <si>
    <t>v intervale            4 - 20</t>
  </si>
  <si>
    <t>MOL Dynamic Mistral 10W-40</t>
  </si>
  <si>
    <t>15b</t>
  </si>
  <si>
    <t>E6-12</t>
  </si>
  <si>
    <t>Tatra TDS 40/16</t>
  </si>
  <si>
    <t>v intervale          20 - 60</t>
  </si>
  <si>
    <t>E6-12
 E7-12</t>
  </si>
  <si>
    <t xml:space="preserve"> - </t>
  </si>
  <si>
    <t xml:space="preserve">MOL Dynamic Mistral XT 5W-30 </t>
  </si>
  <si>
    <t>17a</t>
  </si>
  <si>
    <t>Olej motorový pre vozidlá s motorom Euro V a VI</t>
  </si>
  <si>
    <t>E9-12</t>
  </si>
  <si>
    <t>API CJ-4/SM</t>
  </si>
  <si>
    <t>Volvo VDS-4.5</t>
  </si>
  <si>
    <t>v intervale            5 - 20</t>
  </si>
  <si>
    <t>MOL Dynamic Global Diesel 15W-40</t>
  </si>
  <si>
    <t>17b</t>
  </si>
  <si>
    <t>Renault RLD -3</t>
  </si>
  <si>
    <t>10W-30</t>
  </si>
  <si>
    <t>API CK-4</t>
  </si>
  <si>
    <t xml:space="preserve">MOL Dynamic Global Diesel 10W-30 </t>
  </si>
  <si>
    <t>Olej motorový pre motocykle 4T</t>
  </si>
  <si>
    <t>10W-50</t>
  </si>
  <si>
    <t>JASO MA2</t>
  </si>
  <si>
    <t xml:space="preserve">MOL Dynamic Moto 4T Racing 10W-50 </t>
  </si>
  <si>
    <t xml:space="preserve">MOL Dynamic Moto 4T Street 10W-40 </t>
  </si>
  <si>
    <t>Olej motorový pre 2T motory</t>
  </si>
  <si>
    <t>API TA</t>
  </si>
  <si>
    <t xml:space="preserve">Madit M2T </t>
  </si>
  <si>
    <t>Olej motorový pre malé 2T motory</t>
  </si>
  <si>
    <t>API TC</t>
  </si>
  <si>
    <t>JASO FD</t>
  </si>
  <si>
    <t xml:space="preserve">MOL Dynamic Moto 2T </t>
  </si>
  <si>
    <t>Olej motorový pre malé 4T motory</t>
  </si>
  <si>
    <t>API SL/CF</t>
  </si>
  <si>
    <t>v intervale             0,6 - 1</t>
  </si>
  <si>
    <t xml:space="preserve">MOL Dynamic Garden 4T 10W-30 </t>
  </si>
  <si>
    <t>Olej pre 2T motory člnov a vodných skútrov</t>
  </si>
  <si>
    <t>NMMA TC-W3</t>
  </si>
  <si>
    <t xml:space="preserve">MOL Outboard 2T </t>
  </si>
  <si>
    <t xml:space="preserve">Sprej na mazanie reťazí motocyklov </t>
  </si>
  <si>
    <t xml:space="preserve">MOL Dynamic Moto Chain O-X   </t>
  </si>
  <si>
    <t>25a</t>
  </si>
  <si>
    <t>0W – 20</t>
  </si>
  <si>
    <t>API SN PLUS/SP</t>
  </si>
  <si>
    <t>ILSAC GF-6</t>
  </si>
  <si>
    <t xml:space="preserve">MOL Dynamic Gold NG 0W-20 </t>
  </si>
  <si>
    <t>25b</t>
  </si>
  <si>
    <t>ACEA A5/B5</t>
  </si>
  <si>
    <t>MOL Dynamic Gold NG 0W-20</t>
  </si>
  <si>
    <t>25c</t>
  </si>
  <si>
    <t>0W-16</t>
  </si>
  <si>
    <t>vhodný pre vozidlo Toyota RAV4  plug-in hybrid modelová rada 2023</t>
  </si>
  <si>
    <t xml:space="preserve">MOL Dynamic Gold NG 0W-16 </t>
  </si>
  <si>
    <t>Oleje prevodové</t>
  </si>
  <si>
    <t>26a</t>
  </si>
  <si>
    <t>Olej prevodový</t>
  </si>
  <si>
    <t>80W</t>
  </si>
  <si>
    <t>GL-4</t>
  </si>
  <si>
    <t>MOL Hykomol 80W</t>
  </si>
  <si>
    <t>26b</t>
  </si>
  <si>
    <t>v intervale          10 - 60</t>
  </si>
  <si>
    <t>27a</t>
  </si>
  <si>
    <t>Madit PP 90</t>
  </si>
  <si>
    <t>27b</t>
  </si>
  <si>
    <t>28a</t>
  </si>
  <si>
    <t>Olej prevodový viacstupňový</t>
  </si>
  <si>
    <t>80W/90</t>
  </si>
  <si>
    <t>v intervale             1 - 4</t>
  </si>
  <si>
    <t>MOL Hykomol 80W-90</t>
  </si>
  <si>
    <t>28b</t>
  </si>
  <si>
    <t>75W/90</t>
  </si>
  <si>
    <t>GL-5</t>
  </si>
  <si>
    <t>ZF (TE-ML) 07A; 17B</t>
  </si>
  <si>
    <t xml:space="preserve">MOL Hykomol Synt 75W-90 </t>
  </si>
  <si>
    <t>75W/80</t>
  </si>
  <si>
    <t>Volvo 97307</t>
  </si>
  <si>
    <t xml:space="preserve">MOL Hykomol Syntrans 75W-80 </t>
  </si>
  <si>
    <t>Oleje hydraulické</t>
  </si>
  <si>
    <t>ISO VG</t>
  </si>
  <si>
    <t>Minimálna technická špecifikácia a certifikácie</t>
  </si>
  <si>
    <t>31a</t>
  </si>
  <si>
    <t>Olej pre hydrodynamické prevody</t>
  </si>
  <si>
    <t>GM Typ C2</t>
  </si>
  <si>
    <t>Madit OT-HP 32</t>
  </si>
  <si>
    <t>31b</t>
  </si>
  <si>
    <t>v intervale          10 - 208</t>
  </si>
  <si>
    <t xml:space="preserve">Olej hydraulický </t>
  </si>
  <si>
    <t>DIN 51524-2 (HLP)</t>
  </si>
  <si>
    <t xml:space="preserve">MOL Hydro HM 46 </t>
  </si>
  <si>
    <t>33a</t>
  </si>
  <si>
    <t>Olej hydraulický viacstupňový</t>
  </si>
  <si>
    <t>DIN 51524-3 (HVLP)</t>
  </si>
  <si>
    <t>Mol Hydro HV 32</t>
  </si>
  <si>
    <t>33b</t>
  </si>
  <si>
    <t>v intervale          60 - 208</t>
  </si>
  <si>
    <t>34a</t>
  </si>
  <si>
    <t>MOL Hydro HV 46</t>
  </si>
  <si>
    <t>34b</t>
  </si>
  <si>
    <t xml:space="preserve">MOL Hydro HV 68 </t>
  </si>
  <si>
    <t>36a</t>
  </si>
  <si>
    <t>Olej na reťaze motorových píl</t>
  </si>
  <si>
    <t xml:space="preserve">v intervale          0,6 - 1 </t>
  </si>
  <si>
    <t xml:space="preserve">MOL Dynamic Forest </t>
  </si>
  <si>
    <t>36b</t>
  </si>
  <si>
    <t>Plastické mazivá</t>
  </si>
  <si>
    <t>NLGl</t>
  </si>
  <si>
    <t>Mazivo pre centrálne mazanie podvozkov automobilov</t>
  </si>
  <si>
    <t>NLGI 00</t>
  </si>
  <si>
    <t>DIN 51 502: KHCP00K-40</t>
  </si>
  <si>
    <t>Vogel</t>
  </si>
  <si>
    <t>kg</t>
  </si>
  <si>
    <t xml:space="preserve">MOL Liton 00 </t>
  </si>
  <si>
    <t>38a</t>
  </si>
  <si>
    <t>Lítiové mazivo</t>
  </si>
  <si>
    <t>NLGI 2</t>
  </si>
  <si>
    <t>DIN 51 502: KP2K-30</t>
  </si>
  <si>
    <t>MOL Liton LT 2EP</t>
  </si>
  <si>
    <t>38b</t>
  </si>
  <si>
    <t>NLGI 1</t>
  </si>
  <si>
    <t>DIN 51502: KP1K-30</t>
  </si>
  <si>
    <t>MOL Liton 1EP</t>
  </si>
  <si>
    <t>NLGI 0</t>
  </si>
  <si>
    <t>DIN 51502: KP0K-30</t>
  </si>
  <si>
    <t xml:space="preserve">MOL Liton 0EP </t>
  </si>
  <si>
    <t>Lítiové mazivo s molykou a grafitom</t>
  </si>
  <si>
    <t>DIN 51 502: KPF2N-25</t>
  </si>
  <si>
    <t xml:space="preserve">MOL Liton 2MG </t>
  </si>
  <si>
    <t>42a</t>
  </si>
  <si>
    <t>Lítiové mazivo s molykou</t>
  </si>
  <si>
    <t>DIN 51 502: KPF2N-30</t>
  </si>
  <si>
    <t xml:space="preserve">MOL Liton 2M </t>
  </si>
  <si>
    <t>42b</t>
  </si>
  <si>
    <t>43a</t>
  </si>
  <si>
    <t>Lítiové komplexné mazivo</t>
  </si>
  <si>
    <t>DIN 51502: KP2N-30</t>
  </si>
  <si>
    <t xml:space="preserve">MOL Favorit 2 </t>
  </si>
  <si>
    <t>43b</t>
  </si>
  <si>
    <t>44a</t>
  </si>
  <si>
    <t>Hlinité komplexné mazivo</t>
  </si>
  <si>
    <t>DIN 51502: GP00N-20</t>
  </si>
  <si>
    <t xml:space="preserve">MOL Alubia AK 00EP </t>
  </si>
  <si>
    <t>44b</t>
  </si>
  <si>
    <t>45a</t>
  </si>
  <si>
    <t>NLGI 1/2</t>
  </si>
  <si>
    <t>DIN 51502: K1/2N-30</t>
  </si>
  <si>
    <t>MOL Alubia AK 2</t>
  </si>
  <si>
    <t>45b</t>
  </si>
  <si>
    <t>DIN 51502: KP2N-25</t>
  </si>
  <si>
    <t xml:space="preserve">MOL Alubia AK 2EP </t>
  </si>
  <si>
    <t>47a</t>
  </si>
  <si>
    <t>Hlinité komplexné mazivo s grafitom</t>
  </si>
  <si>
    <t>DIN 51502: KPF2N-25</t>
  </si>
  <si>
    <t xml:space="preserve">MOL Alubia AK 2G </t>
  </si>
  <si>
    <t>47b</t>
  </si>
  <si>
    <t>Vápenaté mazivo</t>
  </si>
  <si>
    <t>DIN 51502: K1C-30</t>
  </si>
  <si>
    <t xml:space="preserve">MOL Calton C 1 </t>
  </si>
  <si>
    <t>NLGI 3</t>
  </si>
  <si>
    <t>DIN 51502: K3C-20</t>
  </si>
  <si>
    <t xml:space="preserve">MOL Calton C 3 </t>
  </si>
  <si>
    <t>Vápenaté mazivo s grafitom</t>
  </si>
  <si>
    <t>DIN 51502: KF3C-20</t>
  </si>
  <si>
    <t xml:space="preserve">MOL Calton G 3 </t>
  </si>
  <si>
    <t>Vápenaté komplexné mazivo</t>
  </si>
  <si>
    <t xml:space="preserve">MOL Neoma NH 2 </t>
  </si>
  <si>
    <t>Chladiace kvapaliny</t>
  </si>
  <si>
    <t>52a</t>
  </si>
  <si>
    <t>Koncentrát chladiacej kvapaliny</t>
  </si>
  <si>
    <t xml:space="preserve">Alycol Cool concentrate </t>
  </si>
  <si>
    <t>52b</t>
  </si>
  <si>
    <t>BS 6580:2010</t>
  </si>
  <si>
    <t>v intervale             4 - 25</t>
  </si>
  <si>
    <t>53a</t>
  </si>
  <si>
    <t xml:space="preserve">EVOX Extra concentrate </t>
  </si>
  <si>
    <t>53b</t>
  </si>
  <si>
    <t>VW TL 774-C (G11)</t>
  </si>
  <si>
    <t>v intervale         10 - 25</t>
  </si>
  <si>
    <t>54a</t>
  </si>
  <si>
    <t xml:space="preserve">EVOX Premium concentrate </t>
  </si>
  <si>
    <t>54b</t>
  </si>
  <si>
    <t>VW TL 774-F (G12+)</t>
  </si>
  <si>
    <t>MB-Approval 325.3</t>
  </si>
  <si>
    <t>54c</t>
  </si>
  <si>
    <t>VW TL 774-G (G12++)</t>
  </si>
  <si>
    <t xml:space="preserve">EVOX Ultra concentrate </t>
  </si>
  <si>
    <t>Brzdové kvapaliny</t>
  </si>
  <si>
    <t>Brzdová kvapalina</t>
  </si>
  <si>
    <t>DOT 4; FMVSS 116</t>
  </si>
  <si>
    <t>v intervale                  0,5 - 1</t>
  </si>
  <si>
    <t>MOL DOT 4+</t>
  </si>
  <si>
    <t>DOT 5.1; FMVSS 116</t>
  </si>
  <si>
    <t>v intervale                   0,5 - 1</t>
  </si>
  <si>
    <t xml:space="preserve">MOL DOT 5.1 </t>
  </si>
  <si>
    <t>Kvapalina do ostrekovačov</t>
  </si>
  <si>
    <t>58a</t>
  </si>
  <si>
    <t>Zimná kvapalina do ostrekovačov</t>
  </si>
  <si>
    <t>- 40 ˚C</t>
  </si>
  <si>
    <t>v intervale                     1 - 2</t>
  </si>
  <si>
    <t xml:space="preserve">EVOX Winter Citrus Breeze </t>
  </si>
  <si>
    <t>58b</t>
  </si>
  <si>
    <t>v intervale                       4 - 25</t>
  </si>
  <si>
    <t>59a</t>
  </si>
  <si>
    <t>Letná kvapalina do ostrekovačov</t>
  </si>
  <si>
    <t xml:space="preserve">EVOX Summer Citrus Breeze </t>
  </si>
  <si>
    <t>59b</t>
  </si>
  <si>
    <t>v intervale               4 - 25</t>
  </si>
  <si>
    <t>60a</t>
  </si>
  <si>
    <t>Demineralizovaná voda</t>
  </si>
  <si>
    <t xml:space="preserve">Demineralizovaná voda Bonus </t>
  </si>
  <si>
    <t>60b</t>
  </si>
  <si>
    <t>60c</t>
  </si>
  <si>
    <t>v intervale                    5 - 10</t>
  </si>
  <si>
    <t>60d</t>
  </si>
  <si>
    <t>Rozmrazovač na sklá</t>
  </si>
  <si>
    <t>Redukčné činidlo</t>
  </si>
  <si>
    <t>62a</t>
  </si>
  <si>
    <t>AdBlue</t>
  </si>
  <si>
    <t>DIN 70070</t>
  </si>
  <si>
    <t>v intervale                          1 - 10</t>
  </si>
  <si>
    <t xml:space="preserve">AdBlue </t>
  </si>
  <si>
    <t>62b</t>
  </si>
  <si>
    <t>Celková cena za predmet zákazky v eur s DPH</t>
  </si>
  <si>
    <t xml:space="preserve">      Mgr. Martin Rudinský</t>
  </si>
  <si>
    <t xml:space="preserve">      Ing. Ján Bucko</t>
  </si>
  <si>
    <t xml:space="preserve">manažér – Mazivá SEP         </t>
  </si>
  <si>
    <t xml:space="preserve">  vedúci útvaru Predaj mazív</t>
  </si>
  <si>
    <t xml:space="preserve">SLOVNAFT, a.s.               </t>
  </si>
  <si>
    <t xml:space="preserve"> SLOVNAFT, a.s.</t>
  </si>
  <si>
    <t>V Bratislave , dňa 04.07.2023</t>
  </si>
  <si>
    <t xml:space="preserve">Evox Ice Spray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</si>
</sst>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8"/>
      <color rgb="FFFF0000"/>
      <name val="Arial"/>
      <family val="2"/>
      <charset val="238"/>
    </font>
    <font>
      <b/>
      <i/>
      <sz val="9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9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>
      <alignment horizontal="center" vertical="center" wrapText="1"/>
    </xf>
    <xf numFmtId="2" fontId="14" fillId="2" borderId="11" xfId="0" applyNumberFormat="1" applyFont="1" applyFill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" fontId="14" fillId="0" borderId="11" xfId="0" applyNumberFormat="1" applyFont="1" applyBorder="1"/>
    <xf numFmtId="0" fontId="10" fillId="3" borderId="11" xfId="0" applyFont="1" applyFill="1" applyBorder="1" applyAlignment="1">
      <alignment horizontal="center" vertical="center" wrapText="1"/>
    </xf>
    <xf numFmtId="2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11" xfId="0" applyNumberFormat="1" applyFont="1" applyBorder="1" applyAlignment="1">
      <alignment horizontal="center" vertical="center" wrapText="1"/>
    </xf>
    <xf numFmtId="9" fontId="14" fillId="0" borderId="11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4" fillId="0" borderId="5" xfId="0" applyNumberFormat="1" applyFont="1" applyBorder="1"/>
    <xf numFmtId="2" fontId="14" fillId="0" borderId="5" xfId="0" applyNumberFormat="1" applyFont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3" fontId="14" fillId="0" borderId="13" xfId="0" applyNumberFormat="1" applyFont="1" applyBorder="1"/>
    <xf numFmtId="2" fontId="14" fillId="0" borderId="13" xfId="0" applyNumberFormat="1" applyFont="1" applyBorder="1" applyAlignment="1">
      <alignment horizontal="center" vertical="center" wrapText="1"/>
    </xf>
    <xf numFmtId="9" fontId="14" fillId="0" borderId="13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" fontId="14" fillId="0" borderId="8" xfId="0" applyNumberFormat="1" applyFont="1" applyBorder="1"/>
    <xf numFmtId="2" fontId="14" fillId="0" borderId="8" xfId="0" applyNumberFormat="1" applyFont="1" applyBorder="1" applyAlignment="1">
      <alignment horizontal="center" vertical="center" wrapText="1"/>
    </xf>
    <xf numFmtId="9" fontId="14" fillId="0" borderId="8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9" fontId="17" fillId="0" borderId="13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3" fontId="14" fillId="0" borderId="19" xfId="0" applyNumberFormat="1" applyFont="1" applyBorder="1"/>
    <xf numFmtId="2" fontId="14" fillId="0" borderId="19" xfId="0" applyNumberFormat="1" applyFont="1" applyBorder="1" applyAlignment="1">
      <alignment horizontal="center" vertical="center" wrapText="1"/>
    </xf>
    <xf numFmtId="9" fontId="14" fillId="0" borderId="19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14" fillId="0" borderId="20" xfId="0" applyNumberFormat="1" applyFont="1" applyBorder="1"/>
    <xf numFmtId="2" fontId="14" fillId="0" borderId="20" xfId="0" applyNumberFormat="1" applyFont="1" applyBorder="1" applyAlignment="1">
      <alignment horizontal="center" vertical="center" wrapText="1"/>
    </xf>
    <xf numFmtId="9" fontId="14" fillId="0" borderId="20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15" fillId="0" borderId="11" xfId="0" applyFont="1" applyBorder="1" applyAlignment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  <protection locked="0"/>
    </xf>
    <xf numFmtId="2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19" fillId="0" borderId="11" xfId="0" applyNumberFormat="1" applyFont="1" applyBorder="1"/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2" fontId="19" fillId="0" borderId="11" xfId="0" applyNumberFormat="1" applyFont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3" fontId="14" fillId="2" borderId="20" xfId="0" applyNumberFormat="1" applyFont="1" applyFill="1" applyBorder="1"/>
    <xf numFmtId="2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4" fillId="2" borderId="20" xfId="0" applyNumberFormat="1" applyFont="1" applyFill="1" applyBorder="1" applyAlignment="1">
      <alignment horizontal="center" vertical="center" wrapText="1"/>
    </xf>
    <xf numFmtId="9" fontId="14" fillId="2" borderId="20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top" wrapText="1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 wrapText="1"/>
      <protection locked="0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2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3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3" borderId="11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2" fontId="28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4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4" fillId="2" borderId="16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0" fillId="0" borderId="0" xfId="0" applyAlignment="1"/>
    <xf numFmtId="0" fontId="3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" fontId="27" fillId="3" borderId="14" xfId="0" applyNumberFormat="1" applyFont="1" applyFill="1" applyBorder="1" applyAlignment="1" applyProtection="1">
      <alignment horizontal="center" vertical="center"/>
      <protection locked="0"/>
    </xf>
    <xf numFmtId="0" fontId="27" fillId="3" borderId="18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27" fillId="3" borderId="5" xfId="0" applyNumberFormat="1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 applyProtection="1">
      <alignment horizontal="center" vertical="center" wrapText="1"/>
      <protection locked="0"/>
    </xf>
    <xf numFmtId="3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77D6-3811-46BD-B1D8-C3975806D613}">
  <sheetPr>
    <pageSetUpPr fitToPage="1"/>
  </sheetPr>
  <dimension ref="A1:O140"/>
  <sheetViews>
    <sheetView tabSelected="1" topLeftCell="A97" zoomScale="60" zoomScaleNormal="60" workbookViewId="0">
      <selection activeCell="P130" sqref="P130"/>
    </sheetView>
  </sheetViews>
  <sheetFormatPr defaultColWidth="8.875" defaultRowHeight="15.75" x14ac:dyDescent="0.25"/>
  <cols>
    <col min="1" max="1" width="4" bestFit="1" customWidth="1"/>
    <col min="2" max="2" width="34.5" bestFit="1" customWidth="1"/>
    <col min="3" max="3" width="6.875" bestFit="1" customWidth="1"/>
    <col min="4" max="4" width="10.375" customWidth="1"/>
    <col min="5" max="5" width="9.875" bestFit="1" customWidth="1"/>
    <col min="6" max="6" width="19.875" bestFit="1" customWidth="1"/>
    <col min="7" max="7" width="11" style="4" customWidth="1"/>
    <col min="8" max="8" width="12.875" style="4" customWidth="1"/>
    <col min="9" max="9" width="14.625" customWidth="1"/>
    <col min="10" max="10" width="27.5" style="5" bestFit="1" customWidth="1"/>
    <col min="11" max="11" width="13.125" style="4" bestFit="1" customWidth="1"/>
    <col min="12" max="12" width="12.5" customWidth="1"/>
    <col min="13" max="13" width="6.5" customWidth="1"/>
    <col min="15" max="15" width="19.875" customWidth="1"/>
  </cols>
  <sheetData>
    <row r="1" spans="1:15" ht="17.2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8.35" customHeight="1" thickBot="1" x14ac:dyDescent="0.3">
      <c r="A2" s="175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</row>
    <row r="3" spans="1:15" ht="17.25" thickBot="1" x14ac:dyDescent="0.3">
      <c r="A3" s="3"/>
    </row>
    <row r="4" spans="1:15" ht="54" customHeight="1" x14ac:dyDescent="0.25">
      <c r="A4" s="178" t="s">
        <v>1</v>
      </c>
      <c r="B4" s="180" t="s">
        <v>2</v>
      </c>
      <c r="C4" s="180"/>
      <c r="D4" s="180"/>
      <c r="E4" s="180"/>
      <c r="F4" s="180"/>
      <c r="G4" s="182" t="s">
        <v>3</v>
      </c>
      <c r="H4" s="182" t="s">
        <v>4</v>
      </c>
      <c r="I4" s="184" t="s">
        <v>5</v>
      </c>
      <c r="J4" s="6" t="s">
        <v>6</v>
      </c>
      <c r="K4" s="182" t="s">
        <v>7</v>
      </c>
      <c r="L4" s="182" t="s">
        <v>8</v>
      </c>
      <c r="M4" s="182" t="s">
        <v>9</v>
      </c>
      <c r="N4" s="182" t="s">
        <v>10</v>
      </c>
      <c r="O4" s="173" t="s">
        <v>11</v>
      </c>
    </row>
    <row r="5" spans="1:15" ht="23.25" thickBot="1" x14ac:dyDescent="0.3">
      <c r="A5" s="179"/>
      <c r="B5" s="181"/>
      <c r="C5" s="181"/>
      <c r="D5" s="181"/>
      <c r="E5" s="181"/>
      <c r="F5" s="181"/>
      <c r="G5" s="183"/>
      <c r="H5" s="183"/>
      <c r="I5" s="185"/>
      <c r="J5" s="7" t="s">
        <v>12</v>
      </c>
      <c r="K5" s="183"/>
      <c r="L5" s="183"/>
      <c r="M5" s="183"/>
      <c r="N5" s="183"/>
      <c r="O5" s="174"/>
    </row>
    <row r="6" spans="1:15" ht="16.5" thickBot="1" x14ac:dyDescent="0.3">
      <c r="A6" s="8"/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10"/>
      <c r="H6" s="11"/>
      <c r="I6" s="9"/>
      <c r="J6" s="12"/>
      <c r="K6" s="12"/>
      <c r="L6" s="10"/>
      <c r="M6" s="13"/>
      <c r="N6" s="14"/>
      <c r="O6" s="15"/>
    </row>
    <row r="7" spans="1:15" ht="16.5" thickBot="1" x14ac:dyDescent="0.3">
      <c r="A7" s="16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22</v>
      </c>
      <c r="G7" s="18">
        <v>1</v>
      </c>
      <c r="H7" s="17" t="s">
        <v>23</v>
      </c>
      <c r="I7" s="19">
        <v>1100</v>
      </c>
      <c r="J7" s="20" t="s">
        <v>24</v>
      </c>
      <c r="K7" s="21">
        <v>6.2531941600000005</v>
      </c>
      <c r="L7" s="22">
        <f t="shared" ref="L7:L53" si="0">K7*I7</f>
        <v>6878.5135760000003</v>
      </c>
      <c r="M7" s="23">
        <v>0.2</v>
      </c>
      <c r="N7" s="22">
        <f>+L7*M7</f>
        <v>1375.7027152000001</v>
      </c>
      <c r="O7" s="24">
        <f>L7+N7</f>
        <v>8254.2162912000003</v>
      </c>
    </row>
    <row r="8" spans="1:15" ht="16.5" thickBot="1" x14ac:dyDescent="0.3">
      <c r="A8" s="25" t="s">
        <v>25</v>
      </c>
      <c r="B8" s="122" t="s">
        <v>18</v>
      </c>
      <c r="C8" s="122" t="s">
        <v>26</v>
      </c>
      <c r="D8" s="122" t="s">
        <v>20</v>
      </c>
      <c r="E8" s="122" t="s">
        <v>27</v>
      </c>
      <c r="F8" s="26" t="s">
        <v>22</v>
      </c>
      <c r="G8" s="27">
        <v>1</v>
      </c>
      <c r="H8" s="122" t="s">
        <v>23</v>
      </c>
      <c r="I8" s="28">
        <v>20000</v>
      </c>
      <c r="J8" s="160" t="s">
        <v>28</v>
      </c>
      <c r="K8" s="21">
        <v>4.6688100480000001</v>
      </c>
      <c r="L8" s="29">
        <f t="shared" si="0"/>
        <v>93376.200960000002</v>
      </c>
      <c r="M8" s="30">
        <v>0.2</v>
      </c>
      <c r="N8" s="29">
        <f t="shared" ref="N8:N74" si="1">+L8*M8</f>
        <v>18675.240192000001</v>
      </c>
      <c r="O8" s="31">
        <f>L8+N8</f>
        <v>112051.441152</v>
      </c>
    </row>
    <row r="9" spans="1:15" ht="26.25" thickBot="1" x14ac:dyDescent="0.3">
      <c r="A9" s="32" t="s">
        <v>29</v>
      </c>
      <c r="B9" s="137"/>
      <c r="C9" s="137"/>
      <c r="D9" s="137"/>
      <c r="E9" s="137"/>
      <c r="F9" s="33" t="s">
        <v>30</v>
      </c>
      <c r="G9" s="34" t="s">
        <v>31</v>
      </c>
      <c r="H9" s="137"/>
      <c r="I9" s="35">
        <v>500</v>
      </c>
      <c r="J9" s="172"/>
      <c r="K9" s="21">
        <v>4.5547692799999995</v>
      </c>
      <c r="L9" s="36">
        <f t="shared" si="0"/>
        <v>2277.3846399999998</v>
      </c>
      <c r="M9" s="37">
        <v>0.2</v>
      </c>
      <c r="N9" s="36">
        <f t="shared" si="1"/>
        <v>455.47692799999999</v>
      </c>
      <c r="O9" s="38">
        <f t="shared" ref="O9:O63" si="2">L9+N9</f>
        <v>2732.8615679999998</v>
      </c>
    </row>
    <row r="10" spans="1:15" ht="26.25" thickBot="1" x14ac:dyDescent="0.3">
      <c r="A10" s="39" t="s">
        <v>32</v>
      </c>
      <c r="B10" s="123"/>
      <c r="C10" s="123"/>
      <c r="D10" s="123"/>
      <c r="E10" s="123"/>
      <c r="F10" s="40" t="s">
        <v>33</v>
      </c>
      <c r="G10" s="34" t="s">
        <v>34</v>
      </c>
      <c r="H10" s="123"/>
      <c r="I10" s="41">
        <v>22500</v>
      </c>
      <c r="J10" s="151"/>
      <c r="K10" s="21">
        <v>4.1269880319999999</v>
      </c>
      <c r="L10" s="42">
        <f t="shared" si="0"/>
        <v>92857.230719999992</v>
      </c>
      <c r="M10" s="43">
        <v>0.2</v>
      </c>
      <c r="N10" s="42">
        <f t="shared" si="1"/>
        <v>18571.446143999998</v>
      </c>
      <c r="O10" s="44">
        <f t="shared" si="2"/>
        <v>111428.67686399999</v>
      </c>
    </row>
    <row r="11" spans="1:15" ht="16.5" thickBot="1" x14ac:dyDescent="0.3">
      <c r="A11" s="25" t="s">
        <v>35</v>
      </c>
      <c r="B11" s="122" t="s">
        <v>18</v>
      </c>
      <c r="C11" s="122" t="s">
        <v>26</v>
      </c>
      <c r="D11" s="122" t="s">
        <v>20</v>
      </c>
      <c r="E11" s="122" t="s">
        <v>27</v>
      </c>
      <c r="F11" s="122" t="s">
        <v>36</v>
      </c>
      <c r="G11" s="45">
        <v>1</v>
      </c>
      <c r="H11" s="122" t="s">
        <v>23</v>
      </c>
      <c r="I11" s="28">
        <v>3000</v>
      </c>
      <c r="J11" s="160" t="s">
        <v>37</v>
      </c>
      <c r="K11" s="21">
        <v>3.9064601706666671</v>
      </c>
      <c r="L11" s="29">
        <f t="shared" si="0"/>
        <v>11719.380512000002</v>
      </c>
      <c r="M11" s="30">
        <v>0.2</v>
      </c>
      <c r="N11" s="29">
        <f t="shared" si="1"/>
        <v>2343.8761024000005</v>
      </c>
      <c r="O11" s="31">
        <f t="shared" si="2"/>
        <v>14063.256614400001</v>
      </c>
    </row>
    <row r="12" spans="1:15" ht="26.25" thickBot="1" x14ac:dyDescent="0.3">
      <c r="A12" s="32" t="s">
        <v>38</v>
      </c>
      <c r="B12" s="137"/>
      <c r="C12" s="137"/>
      <c r="D12" s="137"/>
      <c r="E12" s="137"/>
      <c r="F12" s="137"/>
      <c r="G12" s="34" t="s">
        <v>31</v>
      </c>
      <c r="H12" s="137"/>
      <c r="I12" s="35">
        <v>550</v>
      </c>
      <c r="J12" s="172"/>
      <c r="K12" s="21">
        <v>3.7948753920000002</v>
      </c>
      <c r="L12" s="36">
        <f t="shared" si="0"/>
        <v>2087.1814656000001</v>
      </c>
      <c r="M12" s="37">
        <v>0.2</v>
      </c>
      <c r="N12" s="36">
        <f t="shared" si="1"/>
        <v>417.43629312000007</v>
      </c>
      <c r="O12" s="38">
        <f t="shared" si="2"/>
        <v>2504.61775872</v>
      </c>
    </row>
    <row r="13" spans="1:15" ht="26.25" thickBot="1" x14ac:dyDescent="0.3">
      <c r="A13" s="39" t="s">
        <v>39</v>
      </c>
      <c r="B13" s="123"/>
      <c r="C13" s="123"/>
      <c r="D13" s="123"/>
      <c r="E13" s="123"/>
      <c r="F13" s="123"/>
      <c r="G13" s="34" t="s">
        <v>40</v>
      </c>
      <c r="H13" s="123"/>
      <c r="I13" s="41">
        <v>9000</v>
      </c>
      <c r="J13" s="151"/>
      <c r="K13" s="21">
        <v>3.3632956746666665</v>
      </c>
      <c r="L13" s="42">
        <f t="shared" si="0"/>
        <v>30269.661071999999</v>
      </c>
      <c r="M13" s="43">
        <v>0.2</v>
      </c>
      <c r="N13" s="42">
        <f t="shared" si="1"/>
        <v>6053.9322143999998</v>
      </c>
      <c r="O13" s="44">
        <f t="shared" si="2"/>
        <v>36323.593286399999</v>
      </c>
    </row>
    <row r="14" spans="1:15" ht="16.5" thickBot="1" x14ac:dyDescent="0.3">
      <c r="A14" s="25" t="s">
        <v>41</v>
      </c>
      <c r="B14" s="122" t="s">
        <v>18</v>
      </c>
      <c r="C14" s="122" t="s">
        <v>42</v>
      </c>
      <c r="D14" s="122" t="s">
        <v>20</v>
      </c>
      <c r="E14" s="46" t="s">
        <v>43</v>
      </c>
      <c r="F14" s="47" t="s">
        <v>44</v>
      </c>
      <c r="G14" s="45">
        <v>1</v>
      </c>
      <c r="H14" s="122" t="s">
        <v>23</v>
      </c>
      <c r="I14" s="28">
        <v>4100</v>
      </c>
      <c r="J14" s="160" t="s">
        <v>45</v>
      </c>
      <c r="K14" s="21">
        <v>3.8579028693333335</v>
      </c>
      <c r="L14" s="29">
        <f t="shared" si="0"/>
        <v>15817.401764266668</v>
      </c>
      <c r="M14" s="30">
        <v>0.2</v>
      </c>
      <c r="N14" s="29">
        <f t="shared" si="1"/>
        <v>3163.4803528533339</v>
      </c>
      <c r="O14" s="31">
        <f t="shared" si="2"/>
        <v>18980.882117120003</v>
      </c>
    </row>
    <row r="15" spans="1:15" ht="26.25" thickBot="1" x14ac:dyDescent="0.3">
      <c r="A15" s="32" t="s">
        <v>46</v>
      </c>
      <c r="B15" s="137"/>
      <c r="C15" s="137"/>
      <c r="D15" s="137"/>
      <c r="E15" s="48"/>
      <c r="F15" s="33" t="s">
        <v>47</v>
      </c>
      <c r="G15" s="34" t="s">
        <v>31</v>
      </c>
      <c r="H15" s="137"/>
      <c r="I15" s="35">
        <v>900</v>
      </c>
      <c r="J15" s="172"/>
      <c r="K15" s="21">
        <v>3.7457510346666663</v>
      </c>
      <c r="L15" s="36">
        <f t="shared" si="0"/>
        <v>3371.1759311999995</v>
      </c>
      <c r="M15" s="37">
        <v>0.2</v>
      </c>
      <c r="N15" s="36">
        <f t="shared" si="1"/>
        <v>674.23518623999996</v>
      </c>
      <c r="O15" s="38">
        <f t="shared" si="2"/>
        <v>4045.4111174399995</v>
      </c>
    </row>
    <row r="16" spans="1:15" ht="26.25" thickBot="1" x14ac:dyDescent="0.3">
      <c r="A16" s="32" t="s">
        <v>48</v>
      </c>
      <c r="B16" s="137"/>
      <c r="C16" s="137"/>
      <c r="D16" s="137"/>
      <c r="E16" s="48"/>
      <c r="F16" s="33" t="s">
        <v>33</v>
      </c>
      <c r="G16" s="34" t="s">
        <v>40</v>
      </c>
      <c r="H16" s="137"/>
      <c r="I16" s="35">
        <v>9000</v>
      </c>
      <c r="J16" s="172"/>
      <c r="K16" s="21">
        <v>3.3304132586666664</v>
      </c>
      <c r="L16" s="36">
        <f t="shared" si="0"/>
        <v>29973.719327999996</v>
      </c>
      <c r="M16" s="49">
        <v>0.2</v>
      </c>
      <c r="N16" s="36">
        <f t="shared" si="1"/>
        <v>5994.7438655999995</v>
      </c>
      <c r="O16" s="38">
        <f t="shared" si="2"/>
        <v>35968.463193599993</v>
      </c>
    </row>
    <row r="17" spans="1:15" ht="26.25" thickBot="1" x14ac:dyDescent="0.3">
      <c r="A17" s="39" t="s">
        <v>49</v>
      </c>
      <c r="B17" s="123"/>
      <c r="C17" s="123"/>
      <c r="D17" s="123"/>
      <c r="E17" s="50"/>
      <c r="F17" s="40"/>
      <c r="G17" s="34" t="s">
        <v>50</v>
      </c>
      <c r="H17" s="123"/>
      <c r="I17" s="41">
        <v>3300</v>
      </c>
      <c r="J17" s="151"/>
      <c r="K17" s="21">
        <v>3.2409322773333336</v>
      </c>
      <c r="L17" s="42">
        <f t="shared" si="0"/>
        <v>10695.0765152</v>
      </c>
      <c r="M17" s="43">
        <v>0.2</v>
      </c>
      <c r="N17" s="42">
        <f t="shared" si="1"/>
        <v>2139.0153030400002</v>
      </c>
      <c r="O17" s="44">
        <f t="shared" si="2"/>
        <v>12834.09181824</v>
      </c>
    </row>
    <row r="18" spans="1:15" ht="16.5" thickBot="1" x14ac:dyDescent="0.3">
      <c r="A18" s="25" t="s">
        <v>51</v>
      </c>
      <c r="B18" s="122" t="s">
        <v>18</v>
      </c>
      <c r="C18" s="122" t="s">
        <v>52</v>
      </c>
      <c r="D18" s="122" t="s">
        <v>53</v>
      </c>
      <c r="E18" s="122" t="s">
        <v>54</v>
      </c>
      <c r="F18" s="26" t="s">
        <v>55</v>
      </c>
      <c r="G18" s="45">
        <v>1</v>
      </c>
      <c r="H18" s="122" t="s">
        <v>23</v>
      </c>
      <c r="I18" s="28">
        <v>1800</v>
      </c>
      <c r="J18" s="169" t="s">
        <v>56</v>
      </c>
      <c r="K18" s="21">
        <v>3.1201749066666666</v>
      </c>
      <c r="L18" s="29">
        <f t="shared" si="0"/>
        <v>5616.314832</v>
      </c>
      <c r="M18" s="30">
        <v>0.2</v>
      </c>
      <c r="N18" s="29">
        <f t="shared" si="1"/>
        <v>1123.2629664000001</v>
      </c>
      <c r="O18" s="31">
        <f t="shared" si="2"/>
        <v>6739.5777983999997</v>
      </c>
    </row>
    <row r="19" spans="1:15" ht="26.25" thickBot="1" x14ac:dyDescent="0.3">
      <c r="A19" s="32" t="s">
        <v>57</v>
      </c>
      <c r="B19" s="137"/>
      <c r="C19" s="137"/>
      <c r="D19" s="137"/>
      <c r="E19" s="137"/>
      <c r="F19" s="33" t="s">
        <v>47</v>
      </c>
      <c r="G19" s="34" t="s">
        <v>31</v>
      </c>
      <c r="H19" s="137"/>
      <c r="I19" s="35">
        <v>2000</v>
      </c>
      <c r="J19" s="148"/>
      <c r="K19" s="21">
        <v>3.0124652906666665</v>
      </c>
      <c r="L19" s="36">
        <f t="shared" si="0"/>
        <v>6024.9305813333331</v>
      </c>
      <c r="M19" s="37">
        <v>0.2</v>
      </c>
      <c r="N19" s="36">
        <f t="shared" si="1"/>
        <v>1204.9861162666666</v>
      </c>
      <c r="O19" s="38">
        <f t="shared" si="2"/>
        <v>7229.9166975999997</v>
      </c>
    </row>
    <row r="20" spans="1:15" ht="26.25" thickBot="1" x14ac:dyDescent="0.3">
      <c r="A20" s="39" t="s">
        <v>58</v>
      </c>
      <c r="B20" s="123"/>
      <c r="C20" s="123"/>
      <c r="D20" s="123"/>
      <c r="E20" s="123"/>
      <c r="F20" s="40"/>
      <c r="G20" s="34" t="s">
        <v>40</v>
      </c>
      <c r="H20" s="123"/>
      <c r="I20" s="41">
        <v>3300</v>
      </c>
      <c r="J20" s="149"/>
      <c r="K20" s="21">
        <v>2.5901782879999997</v>
      </c>
      <c r="L20" s="42">
        <f t="shared" si="0"/>
        <v>8547.5883503999994</v>
      </c>
      <c r="M20" s="43">
        <v>0.2</v>
      </c>
      <c r="N20" s="42">
        <f t="shared" si="1"/>
        <v>1709.51767008</v>
      </c>
      <c r="O20" s="44">
        <f t="shared" si="2"/>
        <v>10257.10602048</v>
      </c>
    </row>
    <row r="21" spans="1:15" ht="16.5" thickBot="1" x14ac:dyDescent="0.3">
      <c r="A21" s="16">
        <v>6</v>
      </c>
      <c r="B21" s="17" t="s">
        <v>18</v>
      </c>
      <c r="C21" s="17" t="s">
        <v>26</v>
      </c>
      <c r="D21" s="17" t="s">
        <v>59</v>
      </c>
      <c r="E21" s="51" t="s">
        <v>43</v>
      </c>
      <c r="F21" s="17" t="s">
        <v>60</v>
      </c>
      <c r="G21" s="18">
        <v>1</v>
      </c>
      <c r="H21" s="17" t="s">
        <v>23</v>
      </c>
      <c r="I21" s="19">
        <v>200</v>
      </c>
      <c r="J21" s="52" t="s">
        <v>61</v>
      </c>
      <c r="K21" s="21">
        <v>3.9797219839999993</v>
      </c>
      <c r="L21" s="22">
        <f t="shared" si="0"/>
        <v>795.94439679999982</v>
      </c>
      <c r="M21" s="23">
        <v>0.2</v>
      </c>
      <c r="N21" s="22">
        <f t="shared" si="1"/>
        <v>159.18887935999999</v>
      </c>
      <c r="O21" s="24">
        <f t="shared" si="2"/>
        <v>955.13327615999981</v>
      </c>
    </row>
    <row r="22" spans="1:15" ht="26.25" thickBot="1" x14ac:dyDescent="0.3">
      <c r="A22" s="16">
        <v>7</v>
      </c>
      <c r="B22" s="17" t="s">
        <v>18</v>
      </c>
      <c r="C22" s="17" t="s">
        <v>26</v>
      </c>
      <c r="D22" s="17" t="s">
        <v>62</v>
      </c>
      <c r="E22" s="51" t="s">
        <v>63</v>
      </c>
      <c r="F22" s="17"/>
      <c r="G22" s="18">
        <v>1</v>
      </c>
      <c r="H22" s="17" t="s">
        <v>23</v>
      </c>
      <c r="I22" s="19">
        <v>100</v>
      </c>
      <c r="J22" s="52" t="s">
        <v>64</v>
      </c>
      <c r="K22" s="21">
        <v>4.1041943999999999</v>
      </c>
      <c r="L22" s="22">
        <f t="shared" si="0"/>
        <v>410.41944000000001</v>
      </c>
      <c r="M22" s="23">
        <v>0.2</v>
      </c>
      <c r="N22" s="22">
        <f t="shared" si="1"/>
        <v>82.083888000000002</v>
      </c>
      <c r="O22" s="24">
        <f t="shared" si="2"/>
        <v>492.50332800000001</v>
      </c>
    </row>
    <row r="23" spans="1:15" ht="26.25" thickBot="1" x14ac:dyDescent="0.3">
      <c r="A23" s="16">
        <v>8</v>
      </c>
      <c r="B23" s="17" t="s">
        <v>65</v>
      </c>
      <c r="C23" s="17" t="s">
        <v>66</v>
      </c>
      <c r="D23" s="17" t="s">
        <v>21</v>
      </c>
      <c r="E23" s="17" t="s">
        <v>67</v>
      </c>
      <c r="F23" s="17"/>
      <c r="G23" s="34" t="s">
        <v>31</v>
      </c>
      <c r="H23" s="17" t="s">
        <v>23</v>
      </c>
      <c r="I23" s="19">
        <v>500</v>
      </c>
      <c r="J23" s="52" t="s">
        <v>68</v>
      </c>
      <c r="K23" s="21">
        <v>2.1097500000000005</v>
      </c>
      <c r="L23" s="22">
        <f t="shared" si="0"/>
        <v>1054.8750000000002</v>
      </c>
      <c r="M23" s="23">
        <v>0.2</v>
      </c>
      <c r="N23" s="22">
        <f t="shared" si="1"/>
        <v>210.97500000000005</v>
      </c>
      <c r="O23" s="24">
        <f t="shared" si="2"/>
        <v>1265.8500000000004</v>
      </c>
    </row>
    <row r="24" spans="1:15" ht="26.25" thickBot="1" x14ac:dyDescent="0.3">
      <c r="A24" s="16">
        <v>9</v>
      </c>
      <c r="B24" s="17" t="s">
        <v>65</v>
      </c>
      <c r="C24" s="17" t="s">
        <v>52</v>
      </c>
      <c r="D24" s="17" t="s">
        <v>21</v>
      </c>
      <c r="E24" s="17" t="s">
        <v>69</v>
      </c>
      <c r="F24" s="17"/>
      <c r="G24" s="34" t="s">
        <v>31</v>
      </c>
      <c r="H24" s="17" t="s">
        <v>23</v>
      </c>
      <c r="I24" s="19">
        <v>100</v>
      </c>
      <c r="J24" s="52" t="s">
        <v>70</v>
      </c>
      <c r="K24" s="21">
        <v>2.028</v>
      </c>
      <c r="L24" s="22">
        <f t="shared" si="0"/>
        <v>202.8</v>
      </c>
      <c r="M24" s="23">
        <v>0.2</v>
      </c>
      <c r="N24" s="22">
        <f t="shared" si="1"/>
        <v>40.56</v>
      </c>
      <c r="O24" s="24">
        <f t="shared" si="2"/>
        <v>243.36</v>
      </c>
    </row>
    <row r="25" spans="1:15" ht="16.5" thickBot="1" x14ac:dyDescent="0.3">
      <c r="A25" s="25" t="s">
        <v>71</v>
      </c>
      <c r="B25" s="122" t="s">
        <v>72</v>
      </c>
      <c r="C25" s="161">
        <v>30</v>
      </c>
      <c r="D25" s="53" t="s">
        <v>73</v>
      </c>
      <c r="E25" s="46" t="s">
        <v>74</v>
      </c>
      <c r="F25" s="53" t="s">
        <v>73</v>
      </c>
      <c r="G25" s="27">
        <v>1</v>
      </c>
      <c r="H25" s="122" t="s">
        <v>23</v>
      </c>
      <c r="I25" s="28">
        <v>200</v>
      </c>
      <c r="J25" s="169" t="s">
        <v>75</v>
      </c>
      <c r="K25" s="21">
        <v>2.0922499999999999</v>
      </c>
      <c r="L25" s="29">
        <f t="shared" si="0"/>
        <v>418.45</v>
      </c>
      <c r="M25" s="30">
        <v>0.2</v>
      </c>
      <c r="N25" s="29">
        <f t="shared" si="1"/>
        <v>83.69</v>
      </c>
      <c r="O25" s="31">
        <f t="shared" si="2"/>
        <v>502.14</v>
      </c>
    </row>
    <row r="26" spans="1:15" ht="16.5" thickBot="1" x14ac:dyDescent="0.3">
      <c r="A26" s="39" t="s">
        <v>76</v>
      </c>
      <c r="B26" s="123"/>
      <c r="C26" s="162"/>
      <c r="D26" s="40"/>
      <c r="E26" s="40"/>
      <c r="F26" s="40"/>
      <c r="G26" s="34">
        <v>10</v>
      </c>
      <c r="H26" s="123"/>
      <c r="I26" s="41">
        <v>500</v>
      </c>
      <c r="J26" s="149"/>
      <c r="K26" s="21">
        <v>1.76125</v>
      </c>
      <c r="L26" s="42">
        <f t="shared" si="0"/>
        <v>880.625</v>
      </c>
      <c r="M26" s="43">
        <v>0.2</v>
      </c>
      <c r="N26" s="42">
        <f t="shared" si="1"/>
        <v>176.125</v>
      </c>
      <c r="O26" s="44">
        <f t="shared" si="2"/>
        <v>1056.75</v>
      </c>
    </row>
    <row r="27" spans="1:15" ht="26.25" thickBot="1" x14ac:dyDescent="0.3">
      <c r="A27" s="25" t="s">
        <v>77</v>
      </c>
      <c r="B27" s="122" t="s">
        <v>78</v>
      </c>
      <c r="C27" s="122" t="s">
        <v>66</v>
      </c>
      <c r="D27" s="122" t="s">
        <v>73</v>
      </c>
      <c r="E27" s="122" t="s">
        <v>79</v>
      </c>
      <c r="F27" s="122" t="s">
        <v>73</v>
      </c>
      <c r="G27" s="45" t="s">
        <v>80</v>
      </c>
      <c r="H27" s="122" t="s">
        <v>23</v>
      </c>
      <c r="I27" s="28">
        <v>2000</v>
      </c>
      <c r="J27" s="169" t="s">
        <v>81</v>
      </c>
      <c r="K27" s="21">
        <v>2.1782500000000002</v>
      </c>
      <c r="L27" s="29">
        <f t="shared" si="0"/>
        <v>4356.5000000000009</v>
      </c>
      <c r="M27" s="30">
        <v>0.2</v>
      </c>
      <c r="N27" s="29">
        <f t="shared" si="1"/>
        <v>871.30000000000018</v>
      </c>
      <c r="O27" s="31">
        <f t="shared" si="2"/>
        <v>5227.8000000000011</v>
      </c>
    </row>
    <row r="28" spans="1:15" ht="26.25" thickBot="1" x14ac:dyDescent="0.3">
      <c r="A28" s="39" t="s">
        <v>82</v>
      </c>
      <c r="B28" s="123"/>
      <c r="C28" s="123"/>
      <c r="D28" s="123"/>
      <c r="E28" s="123"/>
      <c r="F28" s="123"/>
      <c r="G28" s="34" t="s">
        <v>40</v>
      </c>
      <c r="H28" s="123"/>
      <c r="I28" s="41">
        <v>1000</v>
      </c>
      <c r="J28" s="149"/>
      <c r="K28" s="21">
        <v>1.8709004000000002</v>
      </c>
      <c r="L28" s="42">
        <f t="shared" si="0"/>
        <v>1870.9004000000002</v>
      </c>
      <c r="M28" s="43">
        <v>0.2</v>
      </c>
      <c r="N28" s="42">
        <f t="shared" si="1"/>
        <v>374.18008000000009</v>
      </c>
      <c r="O28" s="44">
        <f t="shared" si="2"/>
        <v>2245.0804800000005</v>
      </c>
    </row>
    <row r="29" spans="1:15" ht="26.25" thickBot="1" x14ac:dyDescent="0.3">
      <c r="A29" s="54" t="s">
        <v>83</v>
      </c>
      <c r="B29" s="170" t="s">
        <v>84</v>
      </c>
      <c r="C29" s="161" t="s">
        <v>66</v>
      </c>
      <c r="D29" s="161" t="s">
        <v>85</v>
      </c>
      <c r="E29" s="170" t="s">
        <v>86</v>
      </c>
      <c r="F29" s="161" t="s">
        <v>87</v>
      </c>
      <c r="G29" s="55" t="s">
        <v>88</v>
      </c>
      <c r="H29" s="170" t="s">
        <v>23</v>
      </c>
      <c r="I29" s="56">
        <v>350</v>
      </c>
      <c r="J29" s="169" t="s">
        <v>89</v>
      </c>
      <c r="K29" s="21">
        <v>2.2879999999999998</v>
      </c>
      <c r="L29" s="57">
        <f t="shared" si="0"/>
        <v>800.8</v>
      </c>
      <c r="M29" s="58">
        <v>0.2</v>
      </c>
      <c r="N29" s="57">
        <f t="shared" si="1"/>
        <v>160.16</v>
      </c>
      <c r="O29" s="57">
        <f t="shared" si="2"/>
        <v>960.95999999999992</v>
      </c>
    </row>
    <row r="30" spans="1:15" ht="26.25" thickBot="1" x14ac:dyDescent="0.3">
      <c r="A30" s="59" t="s">
        <v>90</v>
      </c>
      <c r="B30" s="171"/>
      <c r="C30" s="162"/>
      <c r="D30" s="162"/>
      <c r="E30" s="171"/>
      <c r="F30" s="162"/>
      <c r="G30" s="60" t="s">
        <v>91</v>
      </c>
      <c r="H30" s="171"/>
      <c r="I30" s="61">
        <v>150</v>
      </c>
      <c r="J30" s="149"/>
      <c r="K30" s="21">
        <v>1.9884999999999999</v>
      </c>
      <c r="L30" s="62">
        <f t="shared" si="0"/>
        <v>298.27499999999998</v>
      </c>
      <c r="M30" s="63">
        <v>0.2</v>
      </c>
      <c r="N30" s="62">
        <f t="shared" si="1"/>
        <v>59.655000000000001</v>
      </c>
      <c r="O30" s="62">
        <f t="shared" si="2"/>
        <v>357.92999999999995</v>
      </c>
    </row>
    <row r="31" spans="1:15" ht="16.5" thickBot="1" x14ac:dyDescent="0.3">
      <c r="A31" s="25" t="s">
        <v>92</v>
      </c>
      <c r="B31" s="122" t="s">
        <v>78</v>
      </c>
      <c r="C31" s="122" t="s">
        <v>66</v>
      </c>
      <c r="D31" s="122" t="s">
        <v>93</v>
      </c>
      <c r="E31" s="122" t="s">
        <v>94</v>
      </c>
      <c r="F31" s="26" t="s">
        <v>95</v>
      </c>
      <c r="G31" s="45">
        <v>1</v>
      </c>
      <c r="H31" s="122" t="s">
        <v>23</v>
      </c>
      <c r="I31" s="28">
        <v>300</v>
      </c>
      <c r="J31" s="169" t="s">
        <v>96</v>
      </c>
      <c r="K31" s="21">
        <v>2.55125</v>
      </c>
      <c r="L31" s="29">
        <f t="shared" si="0"/>
        <v>765.375</v>
      </c>
      <c r="M31" s="30">
        <v>0.2</v>
      </c>
      <c r="N31" s="29">
        <f t="shared" si="1"/>
        <v>153.07500000000002</v>
      </c>
      <c r="O31" s="31">
        <f t="shared" si="2"/>
        <v>918.45</v>
      </c>
    </row>
    <row r="32" spans="1:15" ht="26.25" thickBot="1" x14ac:dyDescent="0.3">
      <c r="A32" s="32" t="s">
        <v>97</v>
      </c>
      <c r="B32" s="137"/>
      <c r="C32" s="137"/>
      <c r="D32" s="137"/>
      <c r="E32" s="137"/>
      <c r="F32" s="33" t="s">
        <v>98</v>
      </c>
      <c r="G32" s="64" t="s">
        <v>99</v>
      </c>
      <c r="H32" s="137"/>
      <c r="I32" s="35">
        <v>250</v>
      </c>
      <c r="J32" s="148"/>
      <c r="K32" s="21">
        <v>2.36375</v>
      </c>
      <c r="L32" s="36">
        <f t="shared" si="0"/>
        <v>590.9375</v>
      </c>
      <c r="M32" s="37">
        <v>0.2</v>
      </c>
      <c r="N32" s="36">
        <f t="shared" si="1"/>
        <v>118.1875</v>
      </c>
      <c r="O32" s="38">
        <f t="shared" si="2"/>
        <v>709.125</v>
      </c>
    </row>
    <row r="33" spans="1:15" ht="26.25" thickBot="1" x14ac:dyDescent="0.3">
      <c r="A33" s="32" t="s">
        <v>100</v>
      </c>
      <c r="B33" s="137"/>
      <c r="C33" s="137"/>
      <c r="D33" s="137"/>
      <c r="E33" s="137"/>
      <c r="F33" s="33" t="s">
        <v>101</v>
      </c>
      <c r="G33" s="64" t="s">
        <v>91</v>
      </c>
      <c r="H33" s="137"/>
      <c r="I33" s="35">
        <v>500</v>
      </c>
      <c r="J33" s="148"/>
      <c r="K33" s="21">
        <v>2.0412500000000002</v>
      </c>
      <c r="L33" s="36">
        <f t="shared" si="0"/>
        <v>1020.6250000000001</v>
      </c>
      <c r="M33" s="37">
        <v>0.2</v>
      </c>
      <c r="N33" s="36">
        <f t="shared" si="1"/>
        <v>204.12500000000003</v>
      </c>
      <c r="O33" s="38">
        <f t="shared" si="2"/>
        <v>1224.7500000000002</v>
      </c>
    </row>
    <row r="34" spans="1:15" ht="26.25" thickBot="1" x14ac:dyDescent="0.3">
      <c r="A34" s="32" t="s">
        <v>102</v>
      </c>
      <c r="B34" s="137"/>
      <c r="C34" s="137"/>
      <c r="D34" s="137"/>
      <c r="E34" s="137"/>
      <c r="F34" s="33"/>
      <c r="G34" s="34" t="s">
        <v>40</v>
      </c>
      <c r="H34" s="137"/>
      <c r="I34" s="35">
        <v>500</v>
      </c>
      <c r="J34" s="148"/>
      <c r="K34" s="21">
        <v>2.0016929999999999</v>
      </c>
      <c r="L34" s="36">
        <f t="shared" si="0"/>
        <v>1000.8465</v>
      </c>
      <c r="M34" s="37">
        <v>0.2</v>
      </c>
      <c r="N34" s="36">
        <f t="shared" si="1"/>
        <v>200.16930000000002</v>
      </c>
      <c r="O34" s="38">
        <f t="shared" si="2"/>
        <v>1201.0158000000001</v>
      </c>
    </row>
    <row r="35" spans="1:15" ht="26.25" thickBot="1" x14ac:dyDescent="0.3">
      <c r="A35" s="39" t="s">
        <v>103</v>
      </c>
      <c r="B35" s="123"/>
      <c r="C35" s="123"/>
      <c r="D35" s="123"/>
      <c r="E35" s="123"/>
      <c r="F35" s="65"/>
      <c r="G35" s="34" t="s">
        <v>104</v>
      </c>
      <c r="H35" s="123"/>
      <c r="I35" s="41">
        <v>250</v>
      </c>
      <c r="J35" s="149"/>
      <c r="K35" s="21">
        <v>1.9197125000000002</v>
      </c>
      <c r="L35" s="42">
        <f t="shared" si="0"/>
        <v>479.92812500000002</v>
      </c>
      <c r="M35" s="43">
        <v>0.2</v>
      </c>
      <c r="N35" s="42">
        <f t="shared" si="1"/>
        <v>95.985625000000013</v>
      </c>
      <c r="O35" s="44">
        <f t="shared" si="2"/>
        <v>575.91375000000005</v>
      </c>
    </row>
    <row r="36" spans="1:15" ht="26.25" thickBot="1" x14ac:dyDescent="0.3">
      <c r="A36" s="25" t="s">
        <v>105</v>
      </c>
      <c r="B36" s="122" t="s">
        <v>78</v>
      </c>
      <c r="C36" s="122" t="s">
        <v>52</v>
      </c>
      <c r="D36" s="122" t="s">
        <v>93</v>
      </c>
      <c r="E36" s="122" t="s">
        <v>106</v>
      </c>
      <c r="F36" s="26" t="s">
        <v>98</v>
      </c>
      <c r="G36" s="45" t="s">
        <v>107</v>
      </c>
      <c r="H36" s="122" t="s">
        <v>23</v>
      </c>
      <c r="I36" s="28">
        <v>250</v>
      </c>
      <c r="J36" s="160" t="s">
        <v>108</v>
      </c>
      <c r="K36" s="21">
        <v>2.4380000000000002</v>
      </c>
      <c r="L36" s="29">
        <f t="shared" si="0"/>
        <v>609.5</v>
      </c>
      <c r="M36" s="30">
        <v>0.2</v>
      </c>
      <c r="N36" s="29">
        <f t="shared" si="1"/>
        <v>121.9</v>
      </c>
      <c r="O36" s="31">
        <f t="shared" si="2"/>
        <v>731.4</v>
      </c>
    </row>
    <row r="37" spans="1:15" ht="26.25" thickBot="1" x14ac:dyDescent="0.3">
      <c r="A37" s="39" t="s">
        <v>109</v>
      </c>
      <c r="B37" s="123"/>
      <c r="C37" s="123"/>
      <c r="D37" s="123"/>
      <c r="E37" s="123"/>
      <c r="F37" s="40" t="s">
        <v>101</v>
      </c>
      <c r="G37" s="34" t="s">
        <v>110</v>
      </c>
      <c r="H37" s="123"/>
      <c r="I37" s="41">
        <v>1000</v>
      </c>
      <c r="J37" s="151"/>
      <c r="K37" s="21">
        <v>2.3120595555555554</v>
      </c>
      <c r="L37" s="42">
        <f t="shared" si="0"/>
        <v>2312.0595555555556</v>
      </c>
      <c r="M37" s="43">
        <v>0.2</v>
      </c>
      <c r="N37" s="42">
        <f t="shared" si="1"/>
        <v>462.41191111111112</v>
      </c>
      <c r="O37" s="44">
        <f t="shared" si="2"/>
        <v>2774.4714666666669</v>
      </c>
    </row>
    <row r="38" spans="1:15" ht="26.25" thickBot="1" x14ac:dyDescent="0.3">
      <c r="A38" s="25" t="s">
        <v>111</v>
      </c>
      <c r="B38" s="122" t="s">
        <v>78</v>
      </c>
      <c r="C38" s="122" t="s">
        <v>52</v>
      </c>
      <c r="D38" s="26" t="s">
        <v>112</v>
      </c>
      <c r="E38" s="122" t="s">
        <v>106</v>
      </c>
      <c r="F38" s="26" t="s">
        <v>113</v>
      </c>
      <c r="G38" s="45" t="s">
        <v>114</v>
      </c>
      <c r="H38" s="122" t="s">
        <v>23</v>
      </c>
      <c r="I38" s="28">
        <v>150</v>
      </c>
      <c r="J38" s="160" t="s">
        <v>115</v>
      </c>
      <c r="K38" s="21">
        <v>2.9777499999999995</v>
      </c>
      <c r="L38" s="29">
        <f t="shared" si="0"/>
        <v>446.66249999999991</v>
      </c>
      <c r="M38" s="30">
        <v>0.2</v>
      </c>
      <c r="N38" s="29">
        <f t="shared" si="1"/>
        <v>89.332499999999982</v>
      </c>
      <c r="O38" s="31">
        <f t="shared" si="2"/>
        <v>535.99499999999989</v>
      </c>
    </row>
    <row r="39" spans="1:15" ht="26.25" thickBot="1" x14ac:dyDescent="0.3">
      <c r="A39" s="39" t="s">
        <v>116</v>
      </c>
      <c r="B39" s="123"/>
      <c r="C39" s="123"/>
      <c r="D39" s="40" t="s">
        <v>117</v>
      </c>
      <c r="E39" s="123"/>
      <c r="F39" s="40" t="s">
        <v>118</v>
      </c>
      <c r="G39" s="34" t="s">
        <v>119</v>
      </c>
      <c r="H39" s="123"/>
      <c r="I39" s="41">
        <v>150</v>
      </c>
      <c r="J39" s="151"/>
      <c r="K39" s="21">
        <v>2.9413610638297869</v>
      </c>
      <c r="L39" s="42">
        <f t="shared" si="0"/>
        <v>441.20415957446801</v>
      </c>
      <c r="M39" s="43">
        <v>0.2</v>
      </c>
      <c r="N39" s="42">
        <f t="shared" si="1"/>
        <v>88.240831914893604</v>
      </c>
      <c r="O39" s="44">
        <f t="shared" si="2"/>
        <v>529.44499148936166</v>
      </c>
    </row>
    <row r="40" spans="1:15" ht="26.25" thickBot="1" x14ac:dyDescent="0.3">
      <c r="A40" s="16">
        <v>16</v>
      </c>
      <c r="B40" s="17" t="s">
        <v>78</v>
      </c>
      <c r="C40" s="17" t="s">
        <v>26</v>
      </c>
      <c r="D40" s="17" t="s">
        <v>120</v>
      </c>
      <c r="E40" s="17" t="s">
        <v>121</v>
      </c>
      <c r="F40" s="17" t="s">
        <v>113</v>
      </c>
      <c r="G40" s="66" t="s">
        <v>91</v>
      </c>
      <c r="H40" s="17" t="s">
        <v>23</v>
      </c>
      <c r="I40" s="19">
        <v>500</v>
      </c>
      <c r="J40" s="67" t="s">
        <v>122</v>
      </c>
      <c r="K40" s="21">
        <v>3.6646165573333334</v>
      </c>
      <c r="L40" s="22">
        <f t="shared" si="0"/>
        <v>1832.3082786666666</v>
      </c>
      <c r="M40" s="23">
        <v>0.2</v>
      </c>
      <c r="N40" s="22">
        <f t="shared" si="1"/>
        <v>366.46165573333337</v>
      </c>
      <c r="O40" s="24">
        <f t="shared" si="2"/>
        <v>2198.7699344000002</v>
      </c>
    </row>
    <row r="41" spans="1:15" ht="26.25" thickBot="1" x14ac:dyDescent="0.3">
      <c r="A41" s="25" t="s">
        <v>123</v>
      </c>
      <c r="B41" s="122" t="s">
        <v>124</v>
      </c>
      <c r="C41" s="122" t="s">
        <v>66</v>
      </c>
      <c r="D41" s="122" t="s">
        <v>125</v>
      </c>
      <c r="E41" s="122" t="s">
        <v>126</v>
      </c>
      <c r="F41" s="26" t="s">
        <v>127</v>
      </c>
      <c r="G41" s="45" t="s">
        <v>128</v>
      </c>
      <c r="H41" s="122" t="s">
        <v>23</v>
      </c>
      <c r="I41" s="28">
        <v>200</v>
      </c>
      <c r="J41" s="159" t="s">
        <v>129</v>
      </c>
      <c r="K41" s="21">
        <v>3.1375000000000002</v>
      </c>
      <c r="L41" s="29">
        <f t="shared" si="0"/>
        <v>627.5</v>
      </c>
      <c r="M41" s="30">
        <v>0.2</v>
      </c>
      <c r="N41" s="29">
        <f t="shared" si="1"/>
        <v>125.5</v>
      </c>
      <c r="O41" s="31">
        <f t="shared" si="2"/>
        <v>753</v>
      </c>
    </row>
    <row r="42" spans="1:15" ht="26.25" thickBot="1" x14ac:dyDescent="0.3">
      <c r="A42" s="39" t="s">
        <v>130</v>
      </c>
      <c r="B42" s="123"/>
      <c r="C42" s="123"/>
      <c r="D42" s="123"/>
      <c r="E42" s="123"/>
      <c r="F42" s="40" t="s">
        <v>131</v>
      </c>
      <c r="G42" s="34" t="s">
        <v>119</v>
      </c>
      <c r="H42" s="123"/>
      <c r="I42" s="41">
        <v>120</v>
      </c>
      <c r="J42" s="125"/>
      <c r="K42" s="21">
        <v>3.005328</v>
      </c>
      <c r="L42" s="42">
        <f t="shared" si="0"/>
        <v>360.63936000000001</v>
      </c>
      <c r="M42" s="43">
        <v>0.2</v>
      </c>
      <c r="N42" s="42">
        <f t="shared" si="1"/>
        <v>72.127872000000011</v>
      </c>
      <c r="O42" s="44">
        <f t="shared" si="2"/>
        <v>432.76723200000004</v>
      </c>
    </row>
    <row r="43" spans="1:15" ht="26.25" thickBot="1" x14ac:dyDescent="0.3">
      <c r="A43" s="16">
        <v>18</v>
      </c>
      <c r="B43" s="17" t="s">
        <v>124</v>
      </c>
      <c r="C43" s="17" t="s">
        <v>132</v>
      </c>
      <c r="D43" s="17" t="s">
        <v>125</v>
      </c>
      <c r="E43" s="17" t="s">
        <v>133</v>
      </c>
      <c r="F43" s="17" t="s">
        <v>127</v>
      </c>
      <c r="G43" s="66" t="s">
        <v>119</v>
      </c>
      <c r="H43" s="17" t="s">
        <v>23</v>
      </c>
      <c r="I43" s="19">
        <v>60</v>
      </c>
      <c r="J43" s="52" t="s">
        <v>134</v>
      </c>
      <c r="K43" s="21">
        <v>3.1188975999999999</v>
      </c>
      <c r="L43" s="22">
        <f t="shared" si="0"/>
        <v>187.13385600000001</v>
      </c>
      <c r="M43" s="23">
        <v>0.2</v>
      </c>
      <c r="N43" s="22">
        <f t="shared" si="1"/>
        <v>37.426771200000005</v>
      </c>
      <c r="O43" s="24">
        <f t="shared" si="2"/>
        <v>224.5606272</v>
      </c>
    </row>
    <row r="44" spans="1:15" ht="16.5" thickBot="1" x14ac:dyDescent="0.3">
      <c r="A44" s="16">
        <v>19</v>
      </c>
      <c r="B44" s="17" t="s">
        <v>135</v>
      </c>
      <c r="C44" s="17" t="s">
        <v>136</v>
      </c>
      <c r="D44" s="17" t="s">
        <v>73</v>
      </c>
      <c r="E44" s="17" t="s">
        <v>27</v>
      </c>
      <c r="F44" s="17" t="s">
        <v>137</v>
      </c>
      <c r="G44" s="18">
        <v>1</v>
      </c>
      <c r="H44" s="17" t="s">
        <v>23</v>
      </c>
      <c r="I44" s="19">
        <v>150</v>
      </c>
      <c r="J44" s="52" t="s">
        <v>138</v>
      </c>
      <c r="K44" s="21">
        <v>3.4520859306666662</v>
      </c>
      <c r="L44" s="22">
        <f t="shared" si="0"/>
        <v>517.81288959999995</v>
      </c>
      <c r="M44" s="23">
        <v>0.2</v>
      </c>
      <c r="N44" s="22">
        <f t="shared" si="1"/>
        <v>103.56257792</v>
      </c>
      <c r="O44" s="24">
        <f t="shared" si="2"/>
        <v>621.37546751999992</v>
      </c>
    </row>
    <row r="45" spans="1:15" ht="16.5" thickBot="1" x14ac:dyDescent="0.3">
      <c r="A45" s="16">
        <v>20</v>
      </c>
      <c r="B45" s="17" t="s">
        <v>135</v>
      </c>
      <c r="C45" s="17" t="s">
        <v>52</v>
      </c>
      <c r="D45" s="17" t="s">
        <v>73</v>
      </c>
      <c r="E45" s="17" t="s">
        <v>27</v>
      </c>
      <c r="F45" s="17" t="s">
        <v>137</v>
      </c>
      <c r="G45" s="18">
        <v>1</v>
      </c>
      <c r="H45" s="17" t="s">
        <v>23</v>
      </c>
      <c r="I45" s="19">
        <v>170</v>
      </c>
      <c r="J45" s="52" t="s">
        <v>139</v>
      </c>
      <c r="K45" s="21">
        <v>2.7913971653333336</v>
      </c>
      <c r="L45" s="22">
        <f t="shared" si="0"/>
        <v>474.53751810666671</v>
      </c>
      <c r="M45" s="23">
        <v>0.2</v>
      </c>
      <c r="N45" s="22">
        <f t="shared" si="1"/>
        <v>94.907503621333348</v>
      </c>
      <c r="O45" s="24">
        <f t="shared" si="2"/>
        <v>569.44502172800003</v>
      </c>
    </row>
    <row r="46" spans="1:15" ht="16.5" thickBot="1" x14ac:dyDescent="0.3">
      <c r="A46" s="16">
        <v>21</v>
      </c>
      <c r="B46" s="17" t="s">
        <v>140</v>
      </c>
      <c r="C46" s="17"/>
      <c r="D46" s="17"/>
      <c r="E46" s="17" t="s">
        <v>141</v>
      </c>
      <c r="F46" s="17"/>
      <c r="G46" s="18">
        <v>1</v>
      </c>
      <c r="H46" s="17" t="s">
        <v>23</v>
      </c>
      <c r="I46" s="19">
        <v>350</v>
      </c>
      <c r="J46" s="52" t="s">
        <v>142</v>
      </c>
      <c r="K46" s="21">
        <v>2.2432500000000002</v>
      </c>
      <c r="L46" s="22">
        <f t="shared" si="0"/>
        <v>785.13750000000005</v>
      </c>
      <c r="M46" s="23">
        <v>0.2</v>
      </c>
      <c r="N46" s="22">
        <f t="shared" si="1"/>
        <v>157.02750000000003</v>
      </c>
      <c r="O46" s="24">
        <f t="shared" si="2"/>
        <v>942.16500000000008</v>
      </c>
    </row>
    <row r="47" spans="1:15" ht="16.5" thickBot="1" x14ac:dyDescent="0.3">
      <c r="A47" s="16">
        <v>22</v>
      </c>
      <c r="B47" s="17" t="s">
        <v>143</v>
      </c>
      <c r="C47" s="17"/>
      <c r="D47" s="17"/>
      <c r="E47" s="17" t="s">
        <v>144</v>
      </c>
      <c r="F47" s="17" t="s">
        <v>145</v>
      </c>
      <c r="G47" s="18">
        <v>1</v>
      </c>
      <c r="H47" s="17" t="s">
        <v>23</v>
      </c>
      <c r="I47" s="19">
        <v>1800</v>
      </c>
      <c r="J47" s="52" t="s">
        <v>146</v>
      </c>
      <c r="K47" s="21">
        <v>3.2810361733333333</v>
      </c>
      <c r="L47" s="22">
        <f t="shared" si="0"/>
        <v>5905.8651119999995</v>
      </c>
      <c r="M47" s="23">
        <v>0.2</v>
      </c>
      <c r="N47" s="22">
        <f t="shared" si="1"/>
        <v>1181.1730224</v>
      </c>
      <c r="O47" s="24">
        <f t="shared" si="2"/>
        <v>7087.0381343999998</v>
      </c>
    </row>
    <row r="48" spans="1:15" ht="26.25" thickBot="1" x14ac:dyDescent="0.3">
      <c r="A48" s="16">
        <v>23</v>
      </c>
      <c r="B48" s="51" t="s">
        <v>147</v>
      </c>
      <c r="C48" s="17" t="s">
        <v>132</v>
      </c>
      <c r="D48" s="17" t="s">
        <v>53</v>
      </c>
      <c r="E48" s="17" t="s">
        <v>148</v>
      </c>
      <c r="F48" s="17"/>
      <c r="G48" s="66" t="s">
        <v>149</v>
      </c>
      <c r="H48" s="17" t="s">
        <v>23</v>
      </c>
      <c r="I48" s="19">
        <v>1600</v>
      </c>
      <c r="J48" s="52" t="s">
        <v>150</v>
      </c>
      <c r="K48" s="21">
        <v>3.1340339119999996</v>
      </c>
      <c r="L48" s="22">
        <f t="shared" si="0"/>
        <v>5014.4542591999998</v>
      </c>
      <c r="M48" s="23">
        <v>0.2</v>
      </c>
      <c r="N48" s="22">
        <f t="shared" si="1"/>
        <v>1002.89085184</v>
      </c>
      <c r="O48" s="24">
        <f t="shared" si="2"/>
        <v>6017.3451110400001</v>
      </c>
    </row>
    <row r="49" spans="1:15" ht="16.5" thickBot="1" x14ac:dyDescent="0.3">
      <c r="A49" s="16">
        <v>24</v>
      </c>
      <c r="B49" s="51" t="s">
        <v>151</v>
      </c>
      <c r="C49" s="17"/>
      <c r="D49" s="17"/>
      <c r="E49" s="17"/>
      <c r="F49" s="17" t="s">
        <v>152</v>
      </c>
      <c r="G49" s="66">
        <v>1</v>
      </c>
      <c r="H49" s="17" t="s">
        <v>23</v>
      </c>
      <c r="I49" s="19">
        <v>230</v>
      </c>
      <c r="J49" s="52" t="s">
        <v>153</v>
      </c>
      <c r="K49" s="21">
        <v>3.3184103520000003</v>
      </c>
      <c r="L49" s="22">
        <f t="shared" si="0"/>
        <v>763.23438096000007</v>
      </c>
      <c r="M49" s="23">
        <v>0.2</v>
      </c>
      <c r="N49" s="22">
        <f t="shared" si="1"/>
        <v>152.64687619200001</v>
      </c>
      <c r="O49" s="24">
        <f t="shared" si="2"/>
        <v>915.8812571520001</v>
      </c>
    </row>
    <row r="50" spans="1:15" ht="16.5" thickBot="1" x14ac:dyDescent="0.3">
      <c r="A50" s="16">
        <v>25</v>
      </c>
      <c r="B50" s="51" t="s">
        <v>154</v>
      </c>
      <c r="C50" s="17"/>
      <c r="D50" s="17"/>
      <c r="E50" s="17"/>
      <c r="F50" s="17"/>
      <c r="G50" s="66">
        <v>0.4</v>
      </c>
      <c r="H50" s="17" t="s">
        <v>23</v>
      </c>
      <c r="I50" s="19">
        <v>40</v>
      </c>
      <c r="J50" s="52" t="s">
        <v>155</v>
      </c>
      <c r="K50" s="68">
        <v>9</v>
      </c>
      <c r="L50" s="22">
        <f t="shared" si="0"/>
        <v>360</v>
      </c>
      <c r="M50" s="23">
        <v>0.2</v>
      </c>
      <c r="N50" s="22">
        <f t="shared" si="1"/>
        <v>72</v>
      </c>
      <c r="O50" s="24">
        <f t="shared" si="2"/>
        <v>432</v>
      </c>
    </row>
    <row r="51" spans="1:15" ht="26.25" thickBot="1" x14ac:dyDescent="0.3">
      <c r="A51" s="69" t="s">
        <v>156</v>
      </c>
      <c r="B51" s="70" t="s">
        <v>18</v>
      </c>
      <c r="C51" s="71" t="s">
        <v>157</v>
      </c>
      <c r="D51" s="71"/>
      <c r="E51" s="71" t="s">
        <v>158</v>
      </c>
      <c r="F51" s="71" t="s">
        <v>159</v>
      </c>
      <c r="G51" s="72">
        <v>1</v>
      </c>
      <c r="H51" s="71" t="s">
        <v>23</v>
      </c>
      <c r="I51" s="73">
        <v>1000</v>
      </c>
      <c r="J51" s="74" t="s">
        <v>160</v>
      </c>
      <c r="K51" s="21">
        <v>4.8522626533333337</v>
      </c>
      <c r="L51" s="75">
        <f t="shared" si="0"/>
        <v>4852.2626533333341</v>
      </c>
      <c r="M51" s="76">
        <v>0.2</v>
      </c>
      <c r="N51" s="75">
        <f t="shared" si="1"/>
        <v>970.45253066666692</v>
      </c>
      <c r="O51" s="77">
        <f t="shared" si="2"/>
        <v>5822.7151840000006</v>
      </c>
    </row>
    <row r="52" spans="1:15" ht="26.25" thickBot="1" x14ac:dyDescent="0.3">
      <c r="A52" s="69" t="s">
        <v>161</v>
      </c>
      <c r="B52" s="70" t="s">
        <v>18</v>
      </c>
      <c r="C52" s="71" t="s">
        <v>157</v>
      </c>
      <c r="D52" s="71" t="s">
        <v>162</v>
      </c>
      <c r="E52" s="71" t="s">
        <v>158</v>
      </c>
      <c r="F52" s="71" t="s">
        <v>159</v>
      </c>
      <c r="G52" s="72">
        <v>1</v>
      </c>
      <c r="H52" s="71" t="s">
        <v>23</v>
      </c>
      <c r="I52" s="73">
        <v>2000</v>
      </c>
      <c r="J52" s="74" t="s">
        <v>163</v>
      </c>
      <c r="K52" s="21">
        <v>4.8522626533333337</v>
      </c>
      <c r="L52" s="75">
        <f t="shared" si="0"/>
        <v>9704.5253066666683</v>
      </c>
      <c r="M52" s="76">
        <v>0.2</v>
      </c>
      <c r="N52" s="75">
        <f t="shared" si="1"/>
        <v>1940.9050613333338</v>
      </c>
      <c r="O52" s="77">
        <f t="shared" si="2"/>
        <v>11645.430368000001</v>
      </c>
    </row>
    <row r="53" spans="1:15" ht="39" thickBot="1" x14ac:dyDescent="0.3">
      <c r="A53" s="69" t="s">
        <v>164</v>
      </c>
      <c r="B53" s="70" t="s">
        <v>18</v>
      </c>
      <c r="C53" s="71" t="s">
        <v>165</v>
      </c>
      <c r="D53" s="71"/>
      <c r="E53" s="71" t="s">
        <v>27</v>
      </c>
      <c r="F53" s="71" t="s">
        <v>166</v>
      </c>
      <c r="G53" s="72">
        <v>1</v>
      </c>
      <c r="H53" s="71" t="s">
        <v>23</v>
      </c>
      <c r="I53" s="73">
        <v>4000</v>
      </c>
      <c r="J53" s="74" t="s">
        <v>167</v>
      </c>
      <c r="K53" s="21">
        <v>4.0137499999999999</v>
      </c>
      <c r="L53" s="75">
        <f t="shared" si="0"/>
        <v>16055</v>
      </c>
      <c r="M53" s="76">
        <v>0.2</v>
      </c>
      <c r="N53" s="75">
        <f t="shared" si="1"/>
        <v>3211</v>
      </c>
      <c r="O53" s="77">
        <f t="shared" si="2"/>
        <v>19266</v>
      </c>
    </row>
    <row r="54" spans="1:15" ht="20.100000000000001" customHeight="1" x14ac:dyDescent="0.25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6"/>
    </row>
    <row r="55" spans="1:15" ht="16.5" thickBot="1" x14ac:dyDescent="0.3">
      <c r="A55" s="78"/>
      <c r="B55" s="78" t="s">
        <v>168</v>
      </c>
      <c r="C55" s="78" t="s">
        <v>14</v>
      </c>
      <c r="D55" s="78"/>
      <c r="E55" s="78" t="s">
        <v>16</v>
      </c>
      <c r="F55" s="79" t="s">
        <v>17</v>
      </c>
      <c r="G55" s="80"/>
      <c r="H55" s="81"/>
      <c r="I55" s="82"/>
      <c r="J55" s="83"/>
      <c r="K55" s="83"/>
      <c r="L55" s="84"/>
      <c r="M55" s="85"/>
      <c r="N55" s="84"/>
      <c r="O55" s="84"/>
    </row>
    <row r="56" spans="1:15" ht="16.5" thickBot="1" x14ac:dyDescent="0.3">
      <c r="A56" s="25" t="s">
        <v>169</v>
      </c>
      <c r="B56" s="161" t="s">
        <v>170</v>
      </c>
      <c r="C56" s="161" t="s">
        <v>171</v>
      </c>
      <c r="D56" s="161" t="s">
        <v>73</v>
      </c>
      <c r="E56" s="161" t="s">
        <v>172</v>
      </c>
      <c r="F56" s="161"/>
      <c r="G56" s="45">
        <v>1</v>
      </c>
      <c r="H56" s="122" t="s">
        <v>23</v>
      </c>
      <c r="I56" s="28">
        <v>250</v>
      </c>
      <c r="J56" s="160" t="s">
        <v>173</v>
      </c>
      <c r="K56" s="21">
        <v>2.8227500000000001</v>
      </c>
      <c r="L56" s="29">
        <f t="shared" ref="L56:L63" si="3">K56*I56</f>
        <v>705.6875</v>
      </c>
      <c r="M56" s="30">
        <v>0.2</v>
      </c>
      <c r="N56" s="29">
        <f t="shared" si="1"/>
        <v>141.13750000000002</v>
      </c>
      <c r="O56" s="31">
        <f t="shared" ref="O56:O59" si="4">L56+N56</f>
        <v>846.82500000000005</v>
      </c>
    </row>
    <row r="57" spans="1:15" ht="26.25" thickBot="1" x14ac:dyDescent="0.3">
      <c r="A57" s="39" t="s">
        <v>174</v>
      </c>
      <c r="B57" s="162"/>
      <c r="C57" s="162"/>
      <c r="D57" s="162"/>
      <c r="E57" s="162"/>
      <c r="F57" s="162"/>
      <c r="G57" s="34" t="s">
        <v>175</v>
      </c>
      <c r="H57" s="123"/>
      <c r="I57" s="41">
        <v>700</v>
      </c>
      <c r="J57" s="151"/>
      <c r="K57" s="21">
        <v>2.24532</v>
      </c>
      <c r="L57" s="42">
        <f t="shared" si="3"/>
        <v>1571.7239999999999</v>
      </c>
      <c r="M57" s="43">
        <v>0.2</v>
      </c>
      <c r="N57" s="42">
        <f t="shared" si="1"/>
        <v>314.34480000000002</v>
      </c>
      <c r="O57" s="44">
        <f t="shared" si="4"/>
        <v>1886.0688</v>
      </c>
    </row>
    <row r="58" spans="1:15" ht="16.5" thickBot="1" x14ac:dyDescent="0.3">
      <c r="A58" s="25" t="s">
        <v>176</v>
      </c>
      <c r="B58" s="122" t="s">
        <v>170</v>
      </c>
      <c r="C58" s="122">
        <v>90</v>
      </c>
      <c r="D58" s="161"/>
      <c r="E58" s="122" t="s">
        <v>172</v>
      </c>
      <c r="F58" s="161"/>
      <c r="G58" s="45">
        <v>1</v>
      </c>
      <c r="H58" s="122" t="s">
        <v>23</v>
      </c>
      <c r="I58" s="28">
        <v>100</v>
      </c>
      <c r="J58" s="160" t="s">
        <v>177</v>
      </c>
      <c r="K58" s="21">
        <v>2.1735000000000002</v>
      </c>
      <c r="L58" s="29">
        <f t="shared" si="3"/>
        <v>217.35000000000002</v>
      </c>
      <c r="M58" s="30">
        <v>0.2</v>
      </c>
      <c r="N58" s="29">
        <f t="shared" si="1"/>
        <v>43.470000000000006</v>
      </c>
      <c r="O58" s="31">
        <f t="shared" si="4"/>
        <v>260.82000000000005</v>
      </c>
    </row>
    <row r="59" spans="1:15" ht="16.5" thickBot="1" x14ac:dyDescent="0.3">
      <c r="A59" s="39" t="s">
        <v>178</v>
      </c>
      <c r="B59" s="123"/>
      <c r="C59" s="123"/>
      <c r="D59" s="162"/>
      <c r="E59" s="123"/>
      <c r="F59" s="162"/>
      <c r="G59" s="34">
        <v>10</v>
      </c>
      <c r="H59" s="123"/>
      <c r="I59" s="41">
        <v>500</v>
      </c>
      <c r="J59" s="151"/>
      <c r="K59" s="21">
        <v>1.8465</v>
      </c>
      <c r="L59" s="42">
        <f t="shared" si="3"/>
        <v>923.25</v>
      </c>
      <c r="M59" s="43">
        <v>0.2</v>
      </c>
      <c r="N59" s="42">
        <f t="shared" si="1"/>
        <v>184.65</v>
      </c>
      <c r="O59" s="44">
        <f t="shared" si="4"/>
        <v>1107.9000000000001</v>
      </c>
    </row>
    <row r="60" spans="1:15" ht="26.25" thickBot="1" x14ac:dyDescent="0.3">
      <c r="A60" s="25" t="s">
        <v>179</v>
      </c>
      <c r="B60" s="122" t="s">
        <v>180</v>
      </c>
      <c r="C60" s="161" t="s">
        <v>181</v>
      </c>
      <c r="D60" s="161" t="s">
        <v>73</v>
      </c>
      <c r="E60" s="161" t="s">
        <v>172</v>
      </c>
      <c r="F60" s="161"/>
      <c r="G60" s="45" t="s">
        <v>182</v>
      </c>
      <c r="H60" s="26" t="s">
        <v>23</v>
      </c>
      <c r="I60" s="28">
        <v>150</v>
      </c>
      <c r="J60" s="160" t="s">
        <v>183</v>
      </c>
      <c r="K60" s="21">
        <v>2.2202500000000001</v>
      </c>
      <c r="L60" s="29">
        <f t="shared" si="3"/>
        <v>333.03750000000002</v>
      </c>
      <c r="M60" s="30">
        <v>0.2</v>
      </c>
      <c r="N60" s="29">
        <f t="shared" si="1"/>
        <v>66.607500000000002</v>
      </c>
      <c r="O60" s="31">
        <f t="shared" si="2"/>
        <v>399.64500000000004</v>
      </c>
    </row>
    <row r="61" spans="1:15" ht="16.5" thickBot="1" x14ac:dyDescent="0.3">
      <c r="A61" s="39" t="s">
        <v>184</v>
      </c>
      <c r="B61" s="123"/>
      <c r="C61" s="162"/>
      <c r="D61" s="162"/>
      <c r="E61" s="162"/>
      <c r="F61" s="162"/>
      <c r="G61" s="34">
        <v>60</v>
      </c>
      <c r="H61" s="40" t="s">
        <v>23</v>
      </c>
      <c r="I61" s="41">
        <v>250</v>
      </c>
      <c r="J61" s="151"/>
      <c r="K61" s="21">
        <v>1.8739511999999998</v>
      </c>
      <c r="L61" s="42">
        <f t="shared" si="3"/>
        <v>468.48779999999994</v>
      </c>
      <c r="M61" s="43">
        <v>0.2</v>
      </c>
      <c r="N61" s="42">
        <f t="shared" si="1"/>
        <v>93.697559999999996</v>
      </c>
      <c r="O61" s="44">
        <f t="shared" si="2"/>
        <v>562.18535999999995</v>
      </c>
    </row>
    <row r="62" spans="1:15" ht="26.25" thickBot="1" x14ac:dyDescent="0.3">
      <c r="A62" s="16">
        <v>29</v>
      </c>
      <c r="B62" s="17" t="s">
        <v>180</v>
      </c>
      <c r="C62" s="17" t="s">
        <v>185</v>
      </c>
      <c r="D62" s="17"/>
      <c r="E62" s="17" t="s">
        <v>186</v>
      </c>
      <c r="F62" s="86" t="s">
        <v>187</v>
      </c>
      <c r="G62" s="66" t="s">
        <v>91</v>
      </c>
      <c r="H62" s="17" t="s">
        <v>23</v>
      </c>
      <c r="I62" s="19">
        <v>80</v>
      </c>
      <c r="J62" s="87" t="s">
        <v>188</v>
      </c>
      <c r="K62" s="21">
        <v>3.9867499999999993</v>
      </c>
      <c r="L62" s="22">
        <f t="shared" si="3"/>
        <v>318.93999999999994</v>
      </c>
      <c r="M62" s="23">
        <v>0.2</v>
      </c>
      <c r="N62" s="22">
        <f t="shared" si="1"/>
        <v>63.78799999999999</v>
      </c>
      <c r="O62" s="24">
        <f t="shared" si="2"/>
        <v>382.72799999999995</v>
      </c>
    </row>
    <row r="63" spans="1:15" ht="26.25" thickBot="1" x14ac:dyDescent="0.3">
      <c r="A63" s="16">
        <v>30</v>
      </c>
      <c r="B63" s="17" t="s">
        <v>180</v>
      </c>
      <c r="C63" s="17" t="s">
        <v>189</v>
      </c>
      <c r="D63" s="17"/>
      <c r="E63" s="17" t="s">
        <v>172</v>
      </c>
      <c r="F63" s="86" t="s">
        <v>190</v>
      </c>
      <c r="G63" s="66" t="s">
        <v>91</v>
      </c>
      <c r="H63" s="17" t="s">
        <v>23</v>
      </c>
      <c r="I63" s="19">
        <v>50</v>
      </c>
      <c r="J63" s="88" t="s">
        <v>191</v>
      </c>
      <c r="K63" s="21">
        <v>5.78925</v>
      </c>
      <c r="L63" s="22">
        <f t="shared" si="3"/>
        <v>289.46249999999998</v>
      </c>
      <c r="M63" s="23">
        <v>0.2</v>
      </c>
      <c r="N63" s="22">
        <f t="shared" si="1"/>
        <v>57.892499999999998</v>
      </c>
      <c r="O63" s="24">
        <f t="shared" si="2"/>
        <v>347.35499999999996</v>
      </c>
    </row>
    <row r="64" spans="1:15" ht="20.100000000000001" customHeight="1" x14ac:dyDescent="0.25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6"/>
    </row>
    <row r="65" spans="1:15" ht="16.5" thickBot="1" x14ac:dyDescent="0.3">
      <c r="A65" s="78"/>
      <c r="B65" s="78" t="s">
        <v>192</v>
      </c>
      <c r="C65" s="89" t="s">
        <v>193</v>
      </c>
      <c r="D65" s="142" t="s">
        <v>194</v>
      </c>
      <c r="E65" s="142"/>
      <c r="F65" s="142"/>
      <c r="G65" s="90"/>
      <c r="H65" s="91"/>
      <c r="I65" s="78"/>
      <c r="J65" s="92"/>
      <c r="K65" s="92"/>
      <c r="L65" s="84"/>
      <c r="M65" s="81"/>
      <c r="N65" s="84"/>
      <c r="O65" s="84"/>
    </row>
    <row r="66" spans="1:15" ht="26.25" thickBot="1" x14ac:dyDescent="0.3">
      <c r="A66" s="25" t="s">
        <v>195</v>
      </c>
      <c r="B66" s="122" t="s">
        <v>196</v>
      </c>
      <c r="C66" s="161">
        <v>32</v>
      </c>
      <c r="D66" s="163" t="s">
        <v>197</v>
      </c>
      <c r="E66" s="164"/>
      <c r="F66" s="167"/>
      <c r="G66" s="45" t="s">
        <v>107</v>
      </c>
      <c r="H66" s="122" t="s">
        <v>23</v>
      </c>
      <c r="I66" s="28">
        <v>400</v>
      </c>
      <c r="J66" s="160" t="s">
        <v>198</v>
      </c>
      <c r="K66" s="21">
        <v>1.716</v>
      </c>
      <c r="L66" s="29">
        <f t="shared" ref="L66:L75" si="5">K66*I66</f>
        <v>686.4</v>
      </c>
      <c r="M66" s="30">
        <v>0.2</v>
      </c>
      <c r="N66" s="29">
        <f t="shared" si="1"/>
        <v>137.28</v>
      </c>
      <c r="O66" s="31">
        <f t="shared" ref="O66:O75" si="6">L66+N66</f>
        <v>823.68</v>
      </c>
    </row>
    <row r="67" spans="1:15" ht="26.25" thickBot="1" x14ac:dyDescent="0.3">
      <c r="A67" s="39" t="s">
        <v>199</v>
      </c>
      <c r="B67" s="123"/>
      <c r="C67" s="162"/>
      <c r="D67" s="165"/>
      <c r="E67" s="166"/>
      <c r="F67" s="168"/>
      <c r="G67" s="34" t="s">
        <v>200</v>
      </c>
      <c r="H67" s="123"/>
      <c r="I67" s="41">
        <v>1200</v>
      </c>
      <c r="J67" s="151"/>
      <c r="K67" s="21">
        <v>1.6043703529411766</v>
      </c>
      <c r="L67" s="42">
        <f t="shared" si="5"/>
        <v>1925.244423529412</v>
      </c>
      <c r="M67" s="43">
        <v>0.2</v>
      </c>
      <c r="N67" s="42">
        <f t="shared" si="1"/>
        <v>385.04888470588241</v>
      </c>
      <c r="O67" s="44">
        <f t="shared" si="6"/>
        <v>2310.2933082352943</v>
      </c>
    </row>
    <row r="68" spans="1:15" ht="26.25" thickBot="1" x14ac:dyDescent="0.3">
      <c r="A68" s="16">
        <v>32</v>
      </c>
      <c r="B68" s="17" t="s">
        <v>201</v>
      </c>
      <c r="C68" s="17">
        <v>46</v>
      </c>
      <c r="D68" s="130" t="s">
        <v>202</v>
      </c>
      <c r="E68" s="130"/>
      <c r="F68" s="93"/>
      <c r="G68" s="66" t="s">
        <v>91</v>
      </c>
      <c r="H68" s="17" t="s">
        <v>23</v>
      </c>
      <c r="I68" s="19">
        <v>400</v>
      </c>
      <c r="J68" s="52" t="s">
        <v>203</v>
      </c>
      <c r="K68" s="21">
        <v>1.6637499999999998</v>
      </c>
      <c r="L68" s="22">
        <f t="shared" si="5"/>
        <v>665.49999999999989</v>
      </c>
      <c r="M68" s="23">
        <v>0.2</v>
      </c>
      <c r="N68" s="22">
        <f t="shared" si="1"/>
        <v>133.1</v>
      </c>
      <c r="O68" s="24">
        <f t="shared" si="6"/>
        <v>798.59999999999991</v>
      </c>
    </row>
    <row r="69" spans="1:15" ht="26.25" thickBot="1" x14ac:dyDescent="0.3">
      <c r="A69" s="25" t="s">
        <v>204</v>
      </c>
      <c r="B69" s="161" t="s">
        <v>205</v>
      </c>
      <c r="C69" s="161">
        <v>32</v>
      </c>
      <c r="D69" s="163" t="s">
        <v>206</v>
      </c>
      <c r="E69" s="164"/>
      <c r="F69" s="94"/>
      <c r="G69" s="45" t="s">
        <v>91</v>
      </c>
      <c r="H69" s="161" t="s">
        <v>23</v>
      </c>
      <c r="I69" s="28">
        <v>250</v>
      </c>
      <c r="J69" s="160" t="s">
        <v>207</v>
      </c>
      <c r="K69" s="21">
        <v>1.8880000000000001</v>
      </c>
      <c r="L69" s="29">
        <f t="shared" si="5"/>
        <v>472.00000000000006</v>
      </c>
      <c r="M69" s="30">
        <v>0.2</v>
      </c>
      <c r="N69" s="29">
        <f t="shared" si="1"/>
        <v>94.40000000000002</v>
      </c>
      <c r="O69" s="31">
        <f t="shared" si="6"/>
        <v>566.40000000000009</v>
      </c>
    </row>
    <row r="70" spans="1:15" ht="26.25" thickBot="1" x14ac:dyDescent="0.3">
      <c r="A70" s="39" t="s">
        <v>208</v>
      </c>
      <c r="B70" s="162"/>
      <c r="C70" s="162"/>
      <c r="D70" s="165"/>
      <c r="E70" s="166"/>
      <c r="F70" s="95"/>
      <c r="G70" s="34" t="s">
        <v>209</v>
      </c>
      <c r="H70" s="162"/>
      <c r="I70" s="41">
        <v>150</v>
      </c>
      <c r="J70" s="151"/>
      <c r="K70" s="21">
        <v>1.7499988235294117</v>
      </c>
      <c r="L70" s="42">
        <f t="shared" si="5"/>
        <v>262.49982352941174</v>
      </c>
      <c r="M70" s="43">
        <v>0.2</v>
      </c>
      <c r="N70" s="42">
        <f t="shared" si="1"/>
        <v>52.499964705882348</v>
      </c>
      <c r="O70" s="44">
        <f t="shared" si="6"/>
        <v>314.99978823529409</v>
      </c>
    </row>
    <row r="71" spans="1:15" ht="26.1" customHeight="1" thickBot="1" x14ac:dyDescent="0.3">
      <c r="A71" s="25" t="s">
        <v>210</v>
      </c>
      <c r="B71" s="122" t="s">
        <v>205</v>
      </c>
      <c r="C71" s="122">
        <v>46</v>
      </c>
      <c r="D71" s="122" t="s">
        <v>206</v>
      </c>
      <c r="E71" s="122"/>
      <c r="F71" s="94"/>
      <c r="G71" s="45" t="s">
        <v>91</v>
      </c>
      <c r="H71" s="122" t="s">
        <v>23</v>
      </c>
      <c r="I71" s="28">
        <v>1350</v>
      </c>
      <c r="J71" s="160" t="s">
        <v>211</v>
      </c>
      <c r="K71" s="21">
        <v>2.0267499999999998</v>
      </c>
      <c r="L71" s="29">
        <f t="shared" si="5"/>
        <v>2736.1124999999997</v>
      </c>
      <c r="M71" s="30">
        <v>0.2</v>
      </c>
      <c r="N71" s="29">
        <f t="shared" si="1"/>
        <v>547.22249999999997</v>
      </c>
      <c r="O71" s="31">
        <f t="shared" si="6"/>
        <v>3283.3349999999996</v>
      </c>
    </row>
    <row r="72" spans="1:15" ht="28.35" customHeight="1" thickBot="1" x14ac:dyDescent="0.3">
      <c r="A72" s="39" t="s">
        <v>212</v>
      </c>
      <c r="B72" s="123"/>
      <c r="C72" s="123"/>
      <c r="D72" s="123"/>
      <c r="E72" s="123"/>
      <c r="F72" s="95"/>
      <c r="G72" s="34" t="s">
        <v>209</v>
      </c>
      <c r="H72" s="123"/>
      <c r="I72" s="41">
        <v>300</v>
      </c>
      <c r="J72" s="151"/>
      <c r="K72" s="21">
        <v>1.8177720588235295</v>
      </c>
      <c r="L72" s="42">
        <f t="shared" si="5"/>
        <v>545.33161764705892</v>
      </c>
      <c r="M72" s="43">
        <v>0.2</v>
      </c>
      <c r="N72" s="42">
        <f t="shared" si="1"/>
        <v>109.06632352941179</v>
      </c>
      <c r="O72" s="44">
        <f t="shared" si="6"/>
        <v>654.39794117647068</v>
      </c>
    </row>
    <row r="73" spans="1:15" ht="26.25" thickBot="1" x14ac:dyDescent="0.3">
      <c r="A73" s="16">
        <v>35</v>
      </c>
      <c r="B73" s="17" t="s">
        <v>205</v>
      </c>
      <c r="C73" s="17">
        <v>68</v>
      </c>
      <c r="D73" s="130" t="s">
        <v>206</v>
      </c>
      <c r="E73" s="130"/>
      <c r="F73" s="93"/>
      <c r="G73" s="66" t="s">
        <v>91</v>
      </c>
      <c r="H73" s="17" t="s">
        <v>23</v>
      </c>
      <c r="I73" s="19">
        <v>150</v>
      </c>
      <c r="J73" s="52" t="s">
        <v>213</v>
      </c>
      <c r="K73" s="21">
        <v>2.036</v>
      </c>
      <c r="L73" s="22">
        <f t="shared" si="5"/>
        <v>305.39999999999998</v>
      </c>
      <c r="M73" s="23">
        <v>0.2</v>
      </c>
      <c r="N73" s="22">
        <f t="shared" si="1"/>
        <v>61.08</v>
      </c>
      <c r="O73" s="24">
        <f t="shared" si="6"/>
        <v>366.47999999999996</v>
      </c>
    </row>
    <row r="74" spans="1:15" ht="26.25" thickBot="1" x14ac:dyDescent="0.3">
      <c r="A74" s="25" t="s">
        <v>214</v>
      </c>
      <c r="B74" s="122" t="s">
        <v>215</v>
      </c>
      <c r="C74" s="122">
        <v>100</v>
      </c>
      <c r="D74" s="122"/>
      <c r="E74" s="122"/>
      <c r="F74" s="94"/>
      <c r="G74" s="45" t="s">
        <v>216</v>
      </c>
      <c r="H74" s="122" t="s">
        <v>23</v>
      </c>
      <c r="I74" s="28">
        <v>250</v>
      </c>
      <c r="J74" s="160" t="s">
        <v>217</v>
      </c>
      <c r="K74" s="21">
        <v>2.8376848030018764</v>
      </c>
      <c r="L74" s="29">
        <f t="shared" si="5"/>
        <v>709.4212007504691</v>
      </c>
      <c r="M74" s="30">
        <v>0.2</v>
      </c>
      <c r="N74" s="29">
        <f t="shared" si="1"/>
        <v>141.88424015009383</v>
      </c>
      <c r="O74" s="31">
        <f t="shared" si="6"/>
        <v>851.30544090056287</v>
      </c>
    </row>
    <row r="75" spans="1:15" ht="16.5" thickBot="1" x14ac:dyDescent="0.3">
      <c r="A75" s="39" t="s">
        <v>218</v>
      </c>
      <c r="B75" s="123"/>
      <c r="C75" s="123"/>
      <c r="D75" s="123"/>
      <c r="E75" s="123"/>
      <c r="F75" s="40"/>
      <c r="G75" s="96">
        <v>4</v>
      </c>
      <c r="H75" s="123"/>
      <c r="I75" s="41">
        <v>1800</v>
      </c>
      <c r="J75" s="151"/>
      <c r="K75" s="21">
        <v>2.1294999999999997</v>
      </c>
      <c r="L75" s="42">
        <f t="shared" si="5"/>
        <v>3833.0999999999995</v>
      </c>
      <c r="M75" s="43">
        <v>0.2</v>
      </c>
      <c r="N75" s="42">
        <f t="shared" ref="N75:N126" si="7">+L75*M75</f>
        <v>766.61999999999989</v>
      </c>
      <c r="O75" s="44">
        <f t="shared" si="6"/>
        <v>4599.7199999999993</v>
      </c>
    </row>
    <row r="76" spans="1:15" ht="20.100000000000001" customHeight="1" x14ac:dyDescent="0.25">
      <c r="A76" s="144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6"/>
    </row>
    <row r="77" spans="1:15" ht="16.5" thickBot="1" x14ac:dyDescent="0.3">
      <c r="A77" s="78"/>
      <c r="B77" s="78" t="s">
        <v>219</v>
      </c>
      <c r="C77" s="78" t="s">
        <v>220</v>
      </c>
      <c r="D77" s="142" t="s">
        <v>194</v>
      </c>
      <c r="E77" s="142"/>
      <c r="F77" s="142"/>
      <c r="G77" s="97"/>
      <c r="H77" s="81"/>
      <c r="I77" s="78"/>
      <c r="J77" s="83"/>
      <c r="K77" s="83"/>
      <c r="L77" s="84"/>
      <c r="M77" s="81"/>
      <c r="N77" s="84"/>
      <c r="O77" s="84"/>
    </row>
    <row r="78" spans="1:15" ht="16.5" thickBot="1" x14ac:dyDescent="0.3">
      <c r="A78" s="16">
        <v>37</v>
      </c>
      <c r="B78" s="17" t="s">
        <v>221</v>
      </c>
      <c r="C78" s="17" t="s">
        <v>222</v>
      </c>
      <c r="D78" s="130" t="s">
        <v>223</v>
      </c>
      <c r="E78" s="130"/>
      <c r="F78" s="17" t="s">
        <v>224</v>
      </c>
      <c r="G78" s="18">
        <v>7</v>
      </c>
      <c r="H78" s="17" t="s">
        <v>225</v>
      </c>
      <c r="I78" s="19">
        <v>50</v>
      </c>
      <c r="J78" s="52" t="s">
        <v>226</v>
      </c>
      <c r="K78" s="21">
        <v>5.5</v>
      </c>
      <c r="L78" s="22">
        <f t="shared" ref="L78:L98" si="8">K78*I78</f>
        <v>275</v>
      </c>
      <c r="M78" s="23">
        <v>0.2</v>
      </c>
      <c r="N78" s="22">
        <f t="shared" si="7"/>
        <v>55</v>
      </c>
      <c r="O78" s="24">
        <f t="shared" ref="O78:O98" si="9">L78+N78</f>
        <v>330</v>
      </c>
    </row>
    <row r="79" spans="1:15" ht="16.5" thickBot="1" x14ac:dyDescent="0.3">
      <c r="A79" s="98" t="s">
        <v>227</v>
      </c>
      <c r="B79" s="122" t="s">
        <v>228</v>
      </c>
      <c r="C79" s="122" t="s">
        <v>229</v>
      </c>
      <c r="D79" s="122" t="s">
        <v>230</v>
      </c>
      <c r="E79" s="122"/>
      <c r="F79" s="26"/>
      <c r="G79" s="27">
        <v>0.4</v>
      </c>
      <c r="H79" s="122" t="s">
        <v>225</v>
      </c>
      <c r="I79" s="28">
        <v>50</v>
      </c>
      <c r="J79" s="159" t="s">
        <v>231</v>
      </c>
      <c r="K79" s="21">
        <v>5.25</v>
      </c>
      <c r="L79" s="29">
        <f t="shared" si="8"/>
        <v>262.5</v>
      </c>
      <c r="M79" s="30">
        <v>0.2</v>
      </c>
      <c r="N79" s="29">
        <f t="shared" si="7"/>
        <v>52.5</v>
      </c>
      <c r="O79" s="31">
        <f t="shared" si="9"/>
        <v>315</v>
      </c>
    </row>
    <row r="80" spans="1:15" ht="16.5" thickBot="1" x14ac:dyDescent="0.3">
      <c r="A80" s="99" t="s">
        <v>232</v>
      </c>
      <c r="B80" s="123"/>
      <c r="C80" s="123"/>
      <c r="D80" s="123"/>
      <c r="E80" s="123"/>
      <c r="F80" s="40"/>
      <c r="G80" s="96">
        <v>8</v>
      </c>
      <c r="H80" s="123"/>
      <c r="I80" s="41">
        <v>150</v>
      </c>
      <c r="J80" s="125"/>
      <c r="K80" s="21">
        <v>4.1087499999999997</v>
      </c>
      <c r="L80" s="42">
        <f t="shared" si="8"/>
        <v>616.3125</v>
      </c>
      <c r="M80" s="43">
        <v>0.2</v>
      </c>
      <c r="N80" s="42">
        <f t="shared" si="7"/>
        <v>123.2625</v>
      </c>
      <c r="O80" s="44">
        <f t="shared" si="9"/>
        <v>739.57500000000005</v>
      </c>
    </row>
    <row r="81" spans="1:15" ht="16.5" thickBot="1" x14ac:dyDescent="0.3">
      <c r="A81" s="16">
        <v>39</v>
      </c>
      <c r="B81" s="17" t="s">
        <v>228</v>
      </c>
      <c r="C81" s="17" t="s">
        <v>233</v>
      </c>
      <c r="D81" s="152" t="s">
        <v>234</v>
      </c>
      <c r="E81" s="152"/>
      <c r="F81" s="100"/>
      <c r="G81" s="18">
        <v>8</v>
      </c>
      <c r="H81" s="17" t="s">
        <v>225</v>
      </c>
      <c r="I81" s="19">
        <v>150</v>
      </c>
      <c r="J81" s="52" t="s">
        <v>235</v>
      </c>
      <c r="K81" s="21">
        <v>3.8</v>
      </c>
      <c r="L81" s="22">
        <f t="shared" si="8"/>
        <v>570</v>
      </c>
      <c r="M81" s="23">
        <v>0.2</v>
      </c>
      <c r="N81" s="22">
        <f t="shared" si="7"/>
        <v>114</v>
      </c>
      <c r="O81" s="24">
        <f t="shared" si="9"/>
        <v>684</v>
      </c>
    </row>
    <row r="82" spans="1:15" ht="16.5" thickBot="1" x14ac:dyDescent="0.3">
      <c r="A82" s="16">
        <v>40</v>
      </c>
      <c r="B82" s="17" t="s">
        <v>228</v>
      </c>
      <c r="C82" s="17" t="s">
        <v>236</v>
      </c>
      <c r="D82" s="152" t="s">
        <v>237</v>
      </c>
      <c r="E82" s="152"/>
      <c r="F82" s="100"/>
      <c r="G82" s="18">
        <v>8</v>
      </c>
      <c r="H82" s="17" t="s">
        <v>225</v>
      </c>
      <c r="I82" s="19">
        <v>100</v>
      </c>
      <c r="J82" s="52" t="s">
        <v>238</v>
      </c>
      <c r="K82" s="21">
        <v>3.6412499999999999</v>
      </c>
      <c r="L82" s="22">
        <f t="shared" si="8"/>
        <v>364.125</v>
      </c>
      <c r="M82" s="23">
        <v>0.2</v>
      </c>
      <c r="N82" s="22">
        <f t="shared" si="7"/>
        <v>72.825000000000003</v>
      </c>
      <c r="O82" s="24">
        <f t="shared" si="9"/>
        <v>436.95</v>
      </c>
    </row>
    <row r="83" spans="1:15" ht="16.5" thickBot="1" x14ac:dyDescent="0.3">
      <c r="A83" s="16">
        <v>41</v>
      </c>
      <c r="B83" s="17" t="s">
        <v>239</v>
      </c>
      <c r="C83" s="17" t="s">
        <v>229</v>
      </c>
      <c r="D83" s="152" t="s">
        <v>240</v>
      </c>
      <c r="E83" s="152"/>
      <c r="F83" s="100"/>
      <c r="G83" s="18">
        <v>8</v>
      </c>
      <c r="H83" s="17" t="s">
        <v>225</v>
      </c>
      <c r="I83" s="19">
        <v>150</v>
      </c>
      <c r="J83" s="101" t="s">
        <v>241</v>
      </c>
      <c r="K83" s="21">
        <v>4.72</v>
      </c>
      <c r="L83" s="22">
        <f t="shared" si="8"/>
        <v>708</v>
      </c>
      <c r="M83" s="23">
        <v>0.2</v>
      </c>
      <c r="N83" s="22">
        <f t="shared" si="7"/>
        <v>141.6</v>
      </c>
      <c r="O83" s="24">
        <f t="shared" si="9"/>
        <v>849.6</v>
      </c>
    </row>
    <row r="84" spans="1:15" ht="15" customHeight="1" thickBot="1" x14ac:dyDescent="0.3">
      <c r="A84" s="98" t="s">
        <v>242</v>
      </c>
      <c r="B84" s="122" t="s">
        <v>243</v>
      </c>
      <c r="C84" s="26"/>
      <c r="D84" s="122" t="s">
        <v>244</v>
      </c>
      <c r="E84" s="122"/>
      <c r="F84" s="26" t="s">
        <v>229</v>
      </c>
      <c r="G84" s="27">
        <v>0.4</v>
      </c>
      <c r="H84" s="122" t="s">
        <v>225</v>
      </c>
      <c r="I84" s="28">
        <v>100</v>
      </c>
      <c r="J84" s="124" t="s">
        <v>245</v>
      </c>
      <c r="K84" s="21">
        <v>6.5249999999999995</v>
      </c>
      <c r="L84" s="29">
        <f t="shared" si="8"/>
        <v>652.5</v>
      </c>
      <c r="M84" s="30">
        <v>0.2</v>
      </c>
      <c r="N84" s="29">
        <f t="shared" si="7"/>
        <v>130.5</v>
      </c>
      <c r="O84" s="31">
        <f t="shared" si="9"/>
        <v>783</v>
      </c>
    </row>
    <row r="85" spans="1:15" ht="15" customHeight="1" thickBot="1" x14ac:dyDescent="0.3">
      <c r="A85" s="99" t="s">
        <v>246</v>
      </c>
      <c r="B85" s="123"/>
      <c r="C85" s="40"/>
      <c r="D85" s="123"/>
      <c r="E85" s="123"/>
      <c r="F85" s="40"/>
      <c r="G85" s="96">
        <v>8</v>
      </c>
      <c r="H85" s="123"/>
      <c r="I85" s="41">
        <v>50</v>
      </c>
      <c r="J85" s="125"/>
      <c r="K85" s="21">
        <v>5.4362500000000002</v>
      </c>
      <c r="L85" s="42">
        <f t="shared" si="8"/>
        <v>271.8125</v>
      </c>
      <c r="M85" s="43">
        <v>0.2</v>
      </c>
      <c r="N85" s="42">
        <f t="shared" si="7"/>
        <v>54.362500000000004</v>
      </c>
      <c r="O85" s="44">
        <f t="shared" si="9"/>
        <v>326.17500000000001</v>
      </c>
    </row>
    <row r="86" spans="1:15" ht="16.5" thickBot="1" x14ac:dyDescent="0.3">
      <c r="A86" s="98" t="s">
        <v>247</v>
      </c>
      <c r="B86" s="122" t="s">
        <v>248</v>
      </c>
      <c r="C86" s="26"/>
      <c r="D86" s="153" t="s">
        <v>249</v>
      </c>
      <c r="E86" s="153"/>
      <c r="F86" s="94"/>
      <c r="G86" s="27">
        <v>0.4</v>
      </c>
      <c r="H86" s="122" t="s">
        <v>225</v>
      </c>
      <c r="I86" s="28">
        <v>50</v>
      </c>
      <c r="J86" s="154" t="s">
        <v>250</v>
      </c>
      <c r="K86" s="21">
        <v>8.3000000000000007</v>
      </c>
      <c r="L86" s="29">
        <f t="shared" si="8"/>
        <v>415.00000000000006</v>
      </c>
      <c r="M86" s="30">
        <v>0.2</v>
      </c>
      <c r="N86" s="29">
        <f t="shared" si="7"/>
        <v>83.000000000000014</v>
      </c>
      <c r="O86" s="31">
        <f t="shared" si="9"/>
        <v>498.00000000000006</v>
      </c>
    </row>
    <row r="87" spans="1:15" ht="16.5" thickBot="1" x14ac:dyDescent="0.3">
      <c r="A87" s="99" t="s">
        <v>251</v>
      </c>
      <c r="B87" s="123"/>
      <c r="C87" s="40" t="s">
        <v>229</v>
      </c>
      <c r="D87" s="156"/>
      <c r="E87" s="156"/>
      <c r="F87" s="95"/>
      <c r="G87" s="96">
        <v>8</v>
      </c>
      <c r="H87" s="123"/>
      <c r="I87" s="41">
        <v>50</v>
      </c>
      <c r="J87" s="155"/>
      <c r="K87" s="21">
        <v>6.6012500000000003</v>
      </c>
      <c r="L87" s="42">
        <f t="shared" si="8"/>
        <v>330.0625</v>
      </c>
      <c r="M87" s="43">
        <v>0.2</v>
      </c>
      <c r="N87" s="42">
        <f t="shared" si="7"/>
        <v>66.012500000000003</v>
      </c>
      <c r="O87" s="44">
        <f t="shared" si="9"/>
        <v>396.07499999999999</v>
      </c>
    </row>
    <row r="88" spans="1:15" ht="16.5" thickBot="1" x14ac:dyDescent="0.3">
      <c r="A88" s="25" t="s">
        <v>252</v>
      </c>
      <c r="B88" s="122" t="s">
        <v>253</v>
      </c>
      <c r="C88" s="26"/>
      <c r="D88" s="157" t="s">
        <v>254</v>
      </c>
      <c r="E88" s="157"/>
      <c r="F88" s="102"/>
      <c r="G88" s="27">
        <v>0.25</v>
      </c>
      <c r="H88" s="122" t="s">
        <v>225</v>
      </c>
      <c r="I88" s="28">
        <v>15</v>
      </c>
      <c r="J88" s="124" t="s">
        <v>255</v>
      </c>
      <c r="K88" s="21">
        <v>3.22</v>
      </c>
      <c r="L88" s="29">
        <f t="shared" si="8"/>
        <v>48.300000000000004</v>
      </c>
      <c r="M88" s="30">
        <v>0.2</v>
      </c>
      <c r="N88" s="29">
        <f t="shared" si="7"/>
        <v>9.6600000000000019</v>
      </c>
      <c r="O88" s="31">
        <f t="shared" si="9"/>
        <v>57.960000000000008</v>
      </c>
    </row>
    <row r="89" spans="1:15" ht="16.5" thickBot="1" x14ac:dyDescent="0.3">
      <c r="A89" s="39" t="s">
        <v>256</v>
      </c>
      <c r="B89" s="123"/>
      <c r="C89" s="40" t="s">
        <v>222</v>
      </c>
      <c r="D89" s="158"/>
      <c r="E89" s="158"/>
      <c r="F89" s="103"/>
      <c r="G89" s="96">
        <v>8</v>
      </c>
      <c r="H89" s="123"/>
      <c r="I89" s="41">
        <v>80</v>
      </c>
      <c r="J89" s="125"/>
      <c r="K89" s="21">
        <v>3.2174999999999998</v>
      </c>
      <c r="L89" s="42">
        <f t="shared" si="8"/>
        <v>257.39999999999998</v>
      </c>
      <c r="M89" s="43">
        <v>0.2</v>
      </c>
      <c r="N89" s="42">
        <f t="shared" si="7"/>
        <v>51.48</v>
      </c>
      <c r="O89" s="44">
        <f t="shared" si="9"/>
        <v>308.88</v>
      </c>
    </row>
    <row r="90" spans="1:15" ht="16.5" thickBot="1" x14ac:dyDescent="0.3">
      <c r="A90" s="25" t="s">
        <v>257</v>
      </c>
      <c r="B90" s="122" t="s">
        <v>253</v>
      </c>
      <c r="C90" s="122" t="s">
        <v>258</v>
      </c>
      <c r="D90" s="153" t="s">
        <v>259</v>
      </c>
      <c r="E90" s="153"/>
      <c r="F90" s="102"/>
      <c r="G90" s="27">
        <v>0.25</v>
      </c>
      <c r="H90" s="122" t="s">
        <v>225</v>
      </c>
      <c r="I90" s="28">
        <v>25</v>
      </c>
      <c r="J90" s="150" t="s">
        <v>260</v>
      </c>
      <c r="K90" s="21">
        <v>5.53</v>
      </c>
      <c r="L90" s="29">
        <f t="shared" si="8"/>
        <v>138.25</v>
      </c>
      <c r="M90" s="30">
        <v>0.2</v>
      </c>
      <c r="N90" s="29">
        <f t="shared" si="7"/>
        <v>27.650000000000002</v>
      </c>
      <c r="O90" s="31">
        <f t="shared" si="9"/>
        <v>165.9</v>
      </c>
    </row>
    <row r="91" spans="1:15" ht="16.5" thickBot="1" x14ac:dyDescent="0.3">
      <c r="A91" s="39" t="s">
        <v>261</v>
      </c>
      <c r="B91" s="123"/>
      <c r="C91" s="123"/>
      <c r="D91" s="123"/>
      <c r="E91" s="123"/>
      <c r="F91" s="103"/>
      <c r="G91" s="96">
        <v>8</v>
      </c>
      <c r="H91" s="123"/>
      <c r="I91" s="41">
        <v>350</v>
      </c>
      <c r="J91" s="151"/>
      <c r="K91" s="21">
        <v>2.91</v>
      </c>
      <c r="L91" s="42">
        <f t="shared" si="8"/>
        <v>1018.5</v>
      </c>
      <c r="M91" s="43">
        <v>0.2</v>
      </c>
      <c r="N91" s="42">
        <f t="shared" si="7"/>
        <v>203.70000000000002</v>
      </c>
      <c r="O91" s="44">
        <f t="shared" si="9"/>
        <v>1222.2</v>
      </c>
    </row>
    <row r="92" spans="1:15" ht="16.5" thickBot="1" x14ac:dyDescent="0.3">
      <c r="A92" s="16">
        <v>56</v>
      </c>
      <c r="B92" s="17" t="s">
        <v>253</v>
      </c>
      <c r="C92" s="17" t="s">
        <v>229</v>
      </c>
      <c r="D92" s="152" t="s">
        <v>262</v>
      </c>
      <c r="E92" s="152"/>
      <c r="F92" s="100"/>
      <c r="G92" s="18">
        <v>8</v>
      </c>
      <c r="H92" s="17" t="s">
        <v>225</v>
      </c>
      <c r="I92" s="19">
        <v>50</v>
      </c>
      <c r="J92" s="101" t="s">
        <v>263</v>
      </c>
      <c r="K92" s="21">
        <v>3.1575000000000002</v>
      </c>
      <c r="L92" s="22">
        <f t="shared" si="8"/>
        <v>157.875</v>
      </c>
      <c r="M92" s="23">
        <v>0.2</v>
      </c>
      <c r="N92" s="22">
        <f t="shared" si="7"/>
        <v>31.575000000000003</v>
      </c>
      <c r="O92" s="24">
        <f t="shared" si="9"/>
        <v>189.45</v>
      </c>
    </row>
    <row r="93" spans="1:15" ht="16.5" thickBot="1" x14ac:dyDescent="0.3">
      <c r="A93" s="25" t="s">
        <v>264</v>
      </c>
      <c r="B93" s="122" t="s">
        <v>265</v>
      </c>
      <c r="C93" s="122" t="s">
        <v>229</v>
      </c>
      <c r="D93" s="153" t="s">
        <v>266</v>
      </c>
      <c r="E93" s="153"/>
      <c r="F93" s="102"/>
      <c r="G93" s="27">
        <v>0.25</v>
      </c>
      <c r="H93" s="122" t="s">
        <v>225</v>
      </c>
      <c r="I93" s="28">
        <v>25</v>
      </c>
      <c r="J93" s="150" t="s">
        <v>267</v>
      </c>
      <c r="K93" s="21">
        <v>6.17</v>
      </c>
      <c r="L93" s="29">
        <f t="shared" si="8"/>
        <v>154.25</v>
      </c>
      <c r="M93" s="30">
        <v>0.2</v>
      </c>
      <c r="N93" s="29">
        <f t="shared" si="7"/>
        <v>30.85</v>
      </c>
      <c r="O93" s="31">
        <f t="shared" si="9"/>
        <v>185.1</v>
      </c>
    </row>
    <row r="94" spans="1:15" ht="16.5" thickBot="1" x14ac:dyDescent="0.3">
      <c r="A94" s="39" t="s">
        <v>268</v>
      </c>
      <c r="B94" s="123"/>
      <c r="C94" s="123"/>
      <c r="D94" s="123"/>
      <c r="E94" s="123"/>
      <c r="F94" s="103"/>
      <c r="G94" s="96">
        <v>8</v>
      </c>
      <c r="H94" s="123"/>
      <c r="I94" s="41">
        <v>40</v>
      </c>
      <c r="J94" s="151"/>
      <c r="K94" s="21">
        <v>3.1524999999999999</v>
      </c>
      <c r="L94" s="42">
        <f t="shared" si="8"/>
        <v>126.1</v>
      </c>
      <c r="M94" s="43">
        <v>0.2</v>
      </c>
      <c r="N94" s="42">
        <f t="shared" si="7"/>
        <v>25.22</v>
      </c>
      <c r="O94" s="44">
        <f t="shared" si="9"/>
        <v>151.32</v>
      </c>
    </row>
    <row r="95" spans="1:15" ht="16.5" thickBot="1" x14ac:dyDescent="0.3">
      <c r="A95" s="16">
        <v>48</v>
      </c>
      <c r="B95" s="17" t="s">
        <v>269</v>
      </c>
      <c r="C95" s="17" t="s">
        <v>233</v>
      </c>
      <c r="D95" s="152" t="s">
        <v>270</v>
      </c>
      <c r="E95" s="152"/>
      <c r="F95" s="100"/>
      <c r="G95" s="18">
        <v>8</v>
      </c>
      <c r="H95" s="17" t="s">
        <v>225</v>
      </c>
      <c r="I95" s="19">
        <v>30</v>
      </c>
      <c r="J95" s="101" t="s">
        <v>271</v>
      </c>
      <c r="K95" s="21">
        <v>2.8387500000000001</v>
      </c>
      <c r="L95" s="22">
        <f t="shared" si="8"/>
        <v>85.162500000000009</v>
      </c>
      <c r="M95" s="23">
        <v>0.2</v>
      </c>
      <c r="N95" s="22">
        <f t="shared" si="7"/>
        <v>17.032500000000002</v>
      </c>
      <c r="O95" s="24">
        <f t="shared" si="9"/>
        <v>102.19500000000001</v>
      </c>
    </row>
    <row r="96" spans="1:15" ht="16.5" thickBot="1" x14ac:dyDescent="0.3">
      <c r="A96" s="16">
        <v>49</v>
      </c>
      <c r="B96" s="17" t="s">
        <v>269</v>
      </c>
      <c r="C96" s="17" t="s">
        <v>272</v>
      </c>
      <c r="D96" s="152" t="s">
        <v>273</v>
      </c>
      <c r="E96" s="152"/>
      <c r="F96" s="100"/>
      <c r="G96" s="18">
        <v>8</v>
      </c>
      <c r="H96" s="17" t="s">
        <v>225</v>
      </c>
      <c r="I96" s="19">
        <v>50</v>
      </c>
      <c r="J96" s="101" t="s">
        <v>274</v>
      </c>
      <c r="K96" s="21">
        <v>2.7949999999999999</v>
      </c>
      <c r="L96" s="22">
        <f t="shared" si="8"/>
        <v>139.75</v>
      </c>
      <c r="M96" s="23">
        <v>0.2</v>
      </c>
      <c r="N96" s="22">
        <f t="shared" si="7"/>
        <v>27.950000000000003</v>
      </c>
      <c r="O96" s="24">
        <f t="shared" si="9"/>
        <v>167.7</v>
      </c>
    </row>
    <row r="97" spans="1:15" ht="16.5" thickBot="1" x14ac:dyDescent="0.3">
      <c r="A97" s="16">
        <v>50</v>
      </c>
      <c r="B97" s="17" t="s">
        <v>275</v>
      </c>
      <c r="C97" s="17" t="s">
        <v>272</v>
      </c>
      <c r="D97" s="152" t="s">
        <v>276</v>
      </c>
      <c r="E97" s="152"/>
      <c r="F97" s="100"/>
      <c r="G97" s="18">
        <v>8</v>
      </c>
      <c r="H97" s="17" t="s">
        <v>225</v>
      </c>
      <c r="I97" s="19">
        <v>50</v>
      </c>
      <c r="J97" s="101" t="s">
        <v>277</v>
      </c>
      <c r="K97" s="21">
        <v>2.8512499999999998</v>
      </c>
      <c r="L97" s="22">
        <f t="shared" si="8"/>
        <v>142.5625</v>
      </c>
      <c r="M97" s="23">
        <v>0.2</v>
      </c>
      <c r="N97" s="22">
        <f t="shared" si="7"/>
        <v>28.512500000000003</v>
      </c>
      <c r="O97" s="24">
        <f t="shared" si="9"/>
        <v>171.07499999999999</v>
      </c>
    </row>
    <row r="98" spans="1:15" ht="16.5" thickBot="1" x14ac:dyDescent="0.3">
      <c r="A98" s="16">
        <v>51</v>
      </c>
      <c r="B98" s="17" t="s">
        <v>278</v>
      </c>
      <c r="C98" s="17" t="s">
        <v>229</v>
      </c>
      <c r="D98" s="152" t="s">
        <v>249</v>
      </c>
      <c r="E98" s="152"/>
      <c r="F98" s="100"/>
      <c r="G98" s="18">
        <v>8</v>
      </c>
      <c r="H98" s="17" t="s">
        <v>225</v>
      </c>
      <c r="I98" s="19">
        <v>380</v>
      </c>
      <c r="J98" s="101" t="s">
        <v>279</v>
      </c>
      <c r="K98" s="21">
        <v>2.9674999999999998</v>
      </c>
      <c r="L98" s="22">
        <f t="shared" si="8"/>
        <v>1127.6499999999999</v>
      </c>
      <c r="M98" s="23">
        <v>0.2</v>
      </c>
      <c r="N98" s="22">
        <f t="shared" si="7"/>
        <v>225.52999999999997</v>
      </c>
      <c r="O98" s="24">
        <f t="shared" si="9"/>
        <v>1353.1799999999998</v>
      </c>
    </row>
    <row r="99" spans="1:15" ht="20.100000000000001" customHeight="1" x14ac:dyDescent="0.25">
      <c r="A99" s="144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6"/>
    </row>
    <row r="100" spans="1:15" ht="16.5" thickBot="1" x14ac:dyDescent="0.3">
      <c r="A100" s="78"/>
      <c r="B100" s="142" t="s">
        <v>280</v>
      </c>
      <c r="C100" s="142"/>
      <c r="D100" s="142" t="s">
        <v>194</v>
      </c>
      <c r="E100" s="142"/>
      <c r="F100" s="142"/>
      <c r="G100" s="97"/>
      <c r="H100" s="81"/>
      <c r="I100" s="78"/>
      <c r="J100" s="83"/>
      <c r="K100" s="83"/>
      <c r="L100" s="84"/>
      <c r="M100" s="81"/>
      <c r="N100" s="84"/>
      <c r="O100" s="84"/>
    </row>
    <row r="101" spans="1:15" ht="16.5" thickBot="1" x14ac:dyDescent="0.3">
      <c r="A101" s="25" t="s">
        <v>281</v>
      </c>
      <c r="B101" s="132" t="s">
        <v>282</v>
      </c>
      <c r="C101" s="132"/>
      <c r="D101" s="104"/>
      <c r="E101" s="104"/>
      <c r="F101" s="104"/>
      <c r="G101" s="27">
        <v>1</v>
      </c>
      <c r="H101" s="122" t="s">
        <v>23</v>
      </c>
      <c r="I101" s="28">
        <v>180</v>
      </c>
      <c r="J101" s="150" t="s">
        <v>283</v>
      </c>
      <c r="K101" s="21">
        <v>1.9384999999999999</v>
      </c>
      <c r="L101" s="29">
        <f t="shared" ref="L101:L108" si="10">K101*I101</f>
        <v>348.93</v>
      </c>
      <c r="M101" s="30">
        <v>0.2</v>
      </c>
      <c r="N101" s="29">
        <f t="shared" si="7"/>
        <v>69.786000000000001</v>
      </c>
      <c r="O101" s="31">
        <f t="shared" ref="O101:O108" si="11">L101+N101</f>
        <v>418.71600000000001</v>
      </c>
    </row>
    <row r="102" spans="1:15" ht="26.25" thickBot="1" x14ac:dyDescent="0.3">
      <c r="A102" s="39" t="s">
        <v>284</v>
      </c>
      <c r="B102" s="133"/>
      <c r="C102" s="133"/>
      <c r="D102" s="123" t="s">
        <v>285</v>
      </c>
      <c r="E102" s="123"/>
      <c r="F102" s="105"/>
      <c r="G102" s="34" t="s">
        <v>286</v>
      </c>
      <c r="H102" s="123"/>
      <c r="I102" s="41">
        <v>1300</v>
      </c>
      <c r="J102" s="151"/>
      <c r="K102" s="21">
        <v>1.7255</v>
      </c>
      <c r="L102" s="42">
        <f t="shared" si="10"/>
        <v>2243.15</v>
      </c>
      <c r="M102" s="43">
        <v>0.2</v>
      </c>
      <c r="N102" s="42">
        <f t="shared" si="7"/>
        <v>448.63000000000005</v>
      </c>
      <c r="O102" s="44">
        <f t="shared" si="11"/>
        <v>2691.78</v>
      </c>
    </row>
    <row r="103" spans="1:15" ht="16.5" thickBot="1" x14ac:dyDescent="0.3">
      <c r="A103" s="25" t="s">
        <v>287</v>
      </c>
      <c r="B103" s="132" t="s">
        <v>282</v>
      </c>
      <c r="C103" s="132"/>
      <c r="D103" s="122"/>
      <c r="E103" s="122"/>
      <c r="F103" s="26"/>
      <c r="G103" s="45">
        <v>1</v>
      </c>
      <c r="H103" s="122" t="s">
        <v>23</v>
      </c>
      <c r="I103" s="28">
        <v>350</v>
      </c>
      <c r="J103" s="150" t="s">
        <v>288</v>
      </c>
      <c r="K103" s="21">
        <v>2.5302500000000006</v>
      </c>
      <c r="L103" s="29">
        <f t="shared" si="10"/>
        <v>885.5875000000002</v>
      </c>
      <c r="M103" s="30">
        <v>0.2</v>
      </c>
      <c r="N103" s="29">
        <f t="shared" si="7"/>
        <v>177.11750000000006</v>
      </c>
      <c r="O103" s="31">
        <f t="shared" si="11"/>
        <v>1062.7050000000004</v>
      </c>
    </row>
    <row r="104" spans="1:15" ht="26.25" thickBot="1" x14ac:dyDescent="0.3">
      <c r="A104" s="39" t="s">
        <v>289</v>
      </c>
      <c r="B104" s="133"/>
      <c r="C104" s="133"/>
      <c r="D104" s="123" t="s">
        <v>290</v>
      </c>
      <c r="E104" s="123"/>
      <c r="F104" s="40"/>
      <c r="G104" s="34" t="s">
        <v>291</v>
      </c>
      <c r="H104" s="123"/>
      <c r="I104" s="41">
        <v>600</v>
      </c>
      <c r="J104" s="151"/>
      <c r="K104" s="21">
        <v>2.14</v>
      </c>
      <c r="L104" s="42">
        <f t="shared" si="10"/>
        <v>1284</v>
      </c>
      <c r="M104" s="43">
        <v>0.2</v>
      </c>
      <c r="N104" s="42">
        <f t="shared" si="7"/>
        <v>256.8</v>
      </c>
      <c r="O104" s="44">
        <f t="shared" si="11"/>
        <v>1540.8</v>
      </c>
    </row>
    <row r="105" spans="1:15" ht="16.5" thickBot="1" x14ac:dyDescent="0.3">
      <c r="A105" s="25" t="s">
        <v>292</v>
      </c>
      <c r="B105" s="132" t="s">
        <v>282</v>
      </c>
      <c r="C105" s="132"/>
      <c r="D105" s="122"/>
      <c r="E105" s="122"/>
      <c r="F105" s="26"/>
      <c r="G105" s="45">
        <v>1</v>
      </c>
      <c r="H105" s="122" t="s">
        <v>23</v>
      </c>
      <c r="I105" s="28">
        <v>900</v>
      </c>
      <c r="J105" s="147" t="s">
        <v>293</v>
      </c>
      <c r="K105" s="21">
        <v>2.2090000000000001</v>
      </c>
      <c r="L105" s="29">
        <f t="shared" si="10"/>
        <v>1988.1000000000001</v>
      </c>
      <c r="M105" s="30">
        <v>0.2</v>
      </c>
      <c r="N105" s="29">
        <f t="shared" si="7"/>
        <v>397.62000000000006</v>
      </c>
      <c r="O105" s="31">
        <f t="shared" si="11"/>
        <v>2385.7200000000003</v>
      </c>
    </row>
    <row r="106" spans="1:15" ht="26.25" thickBot="1" x14ac:dyDescent="0.3">
      <c r="A106" s="32" t="s">
        <v>294</v>
      </c>
      <c r="B106" s="136"/>
      <c r="C106" s="136"/>
      <c r="D106" s="137" t="s">
        <v>295</v>
      </c>
      <c r="E106" s="137"/>
      <c r="F106" s="33" t="s">
        <v>296</v>
      </c>
      <c r="G106" s="64" t="s">
        <v>291</v>
      </c>
      <c r="H106" s="137"/>
      <c r="I106" s="35">
        <v>550</v>
      </c>
      <c r="J106" s="148"/>
      <c r="K106" s="21">
        <v>2.0260000000000002</v>
      </c>
      <c r="L106" s="36">
        <f t="shared" si="10"/>
        <v>1114.3000000000002</v>
      </c>
      <c r="M106" s="37">
        <v>0.2</v>
      </c>
      <c r="N106" s="36">
        <f t="shared" si="7"/>
        <v>222.86000000000004</v>
      </c>
      <c r="O106" s="38">
        <f t="shared" si="11"/>
        <v>1337.1600000000003</v>
      </c>
    </row>
    <row r="107" spans="1:15" ht="26.25" thickBot="1" x14ac:dyDescent="0.3">
      <c r="A107" s="39" t="s">
        <v>297</v>
      </c>
      <c r="B107" s="133"/>
      <c r="C107" s="133"/>
      <c r="D107" s="123"/>
      <c r="E107" s="123"/>
      <c r="F107" s="40"/>
      <c r="G107" s="34" t="s">
        <v>40</v>
      </c>
      <c r="H107" s="123"/>
      <c r="I107" s="41">
        <v>300</v>
      </c>
      <c r="J107" s="149"/>
      <c r="K107" s="21">
        <v>1.9684523076923079</v>
      </c>
      <c r="L107" s="42">
        <f t="shared" si="10"/>
        <v>590.53569230769233</v>
      </c>
      <c r="M107" s="43">
        <v>0.2</v>
      </c>
      <c r="N107" s="42">
        <f t="shared" si="7"/>
        <v>118.10713846153847</v>
      </c>
      <c r="O107" s="44">
        <f t="shared" si="11"/>
        <v>708.64283076923084</v>
      </c>
    </row>
    <row r="108" spans="1:15" ht="26.25" thickBot="1" x14ac:dyDescent="0.3">
      <c r="A108" s="16">
        <v>55</v>
      </c>
      <c r="B108" s="129" t="s">
        <v>282</v>
      </c>
      <c r="C108" s="129"/>
      <c r="D108" s="130" t="s">
        <v>298</v>
      </c>
      <c r="E108" s="130"/>
      <c r="F108" s="17"/>
      <c r="G108" s="34" t="s">
        <v>40</v>
      </c>
      <c r="H108" s="17" t="s">
        <v>23</v>
      </c>
      <c r="I108" s="19">
        <v>100</v>
      </c>
      <c r="J108" s="101" t="s">
        <v>299</v>
      </c>
      <c r="K108" s="21">
        <v>2.2936306153846151</v>
      </c>
      <c r="L108" s="22">
        <f t="shared" si="10"/>
        <v>229.36306153846152</v>
      </c>
      <c r="M108" s="23">
        <v>0.2</v>
      </c>
      <c r="N108" s="22">
        <f t="shared" si="7"/>
        <v>45.872612307692307</v>
      </c>
      <c r="O108" s="24">
        <f t="shared" si="11"/>
        <v>275.23567384615382</v>
      </c>
    </row>
    <row r="109" spans="1:15" ht="20.100000000000001" customHeight="1" x14ac:dyDescent="0.25">
      <c r="A109" s="144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6"/>
    </row>
    <row r="110" spans="1:15" ht="16.5" thickBot="1" x14ac:dyDescent="0.3">
      <c r="A110" s="78"/>
      <c r="B110" s="142" t="s">
        <v>300</v>
      </c>
      <c r="C110" s="142"/>
      <c r="D110" s="142" t="s">
        <v>194</v>
      </c>
      <c r="E110" s="142"/>
      <c r="F110" s="142"/>
      <c r="G110" s="97"/>
      <c r="H110" s="81"/>
      <c r="I110" s="78"/>
      <c r="J110" s="83"/>
      <c r="K110" s="83"/>
      <c r="L110" s="84"/>
      <c r="M110" s="81"/>
      <c r="N110" s="84"/>
      <c r="O110" s="84"/>
    </row>
    <row r="111" spans="1:15" ht="26.25" thickBot="1" x14ac:dyDescent="0.3">
      <c r="A111" s="16">
        <v>56</v>
      </c>
      <c r="B111" s="129" t="s">
        <v>301</v>
      </c>
      <c r="C111" s="129"/>
      <c r="D111" s="130" t="s">
        <v>302</v>
      </c>
      <c r="E111" s="130"/>
      <c r="F111" s="17"/>
      <c r="G111" s="66" t="s">
        <v>303</v>
      </c>
      <c r="H111" s="17" t="s">
        <v>23</v>
      </c>
      <c r="I111" s="19">
        <v>650</v>
      </c>
      <c r="J111" s="101" t="s">
        <v>304</v>
      </c>
      <c r="K111" s="21">
        <v>4</v>
      </c>
      <c r="L111" s="22">
        <f>K111*I111</f>
        <v>2600</v>
      </c>
      <c r="M111" s="23">
        <v>0.2</v>
      </c>
      <c r="N111" s="22">
        <f t="shared" si="7"/>
        <v>520</v>
      </c>
      <c r="O111" s="24">
        <f t="shared" ref="O111:O112" si="12">L111+N111</f>
        <v>3120</v>
      </c>
    </row>
    <row r="112" spans="1:15" ht="26.25" thickBot="1" x14ac:dyDescent="0.3">
      <c r="A112" s="16">
        <v>57</v>
      </c>
      <c r="B112" s="129" t="s">
        <v>301</v>
      </c>
      <c r="C112" s="129"/>
      <c r="D112" s="130" t="s">
        <v>305</v>
      </c>
      <c r="E112" s="130"/>
      <c r="F112" s="17"/>
      <c r="G112" s="66" t="s">
        <v>306</v>
      </c>
      <c r="H112" s="17" t="s">
        <v>23</v>
      </c>
      <c r="I112" s="19">
        <v>150</v>
      </c>
      <c r="J112" s="101" t="s">
        <v>307</v>
      </c>
      <c r="K112" s="21">
        <v>5.8220537383177557</v>
      </c>
      <c r="L112" s="22">
        <f>K112*I112</f>
        <v>873.30806074766338</v>
      </c>
      <c r="M112" s="23">
        <v>0.2</v>
      </c>
      <c r="N112" s="22">
        <f t="shared" si="7"/>
        <v>174.66161214953269</v>
      </c>
      <c r="O112" s="24">
        <f t="shared" si="12"/>
        <v>1047.969672897196</v>
      </c>
    </row>
    <row r="113" spans="1:15" ht="20.100000000000001" customHeight="1" x14ac:dyDescent="0.25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</row>
    <row r="114" spans="1:15" ht="16.5" thickBot="1" x14ac:dyDescent="0.3">
      <c r="A114" s="78"/>
      <c r="B114" s="142" t="s">
        <v>308</v>
      </c>
      <c r="C114" s="142"/>
      <c r="D114" s="142" t="s">
        <v>194</v>
      </c>
      <c r="E114" s="142"/>
      <c r="F114" s="142"/>
      <c r="G114" s="97"/>
      <c r="H114" s="81"/>
      <c r="I114" s="82"/>
      <c r="J114" s="83"/>
      <c r="K114" s="83"/>
      <c r="L114" s="84"/>
      <c r="M114" s="81"/>
      <c r="N114" s="84"/>
      <c r="O114" s="84"/>
    </row>
    <row r="115" spans="1:15" ht="30" customHeight="1" thickBot="1" x14ac:dyDescent="0.3">
      <c r="A115" s="25" t="s">
        <v>309</v>
      </c>
      <c r="B115" s="132" t="s">
        <v>310</v>
      </c>
      <c r="C115" s="132"/>
      <c r="D115" s="122" t="s">
        <v>311</v>
      </c>
      <c r="E115" s="122"/>
      <c r="F115" s="26"/>
      <c r="G115" s="45" t="s">
        <v>312</v>
      </c>
      <c r="H115" s="122" t="s">
        <v>23</v>
      </c>
      <c r="I115" s="28">
        <v>6000</v>
      </c>
      <c r="J115" s="124" t="s">
        <v>313</v>
      </c>
      <c r="K115" s="21">
        <v>1.5469999999999999</v>
      </c>
      <c r="L115" s="29">
        <f t="shared" ref="L115:L123" si="13">K115*I115</f>
        <v>9282</v>
      </c>
      <c r="M115" s="30">
        <v>0.2</v>
      </c>
      <c r="N115" s="29">
        <f t="shared" si="7"/>
        <v>1856.4</v>
      </c>
      <c r="O115" s="31">
        <f t="shared" ref="O115:O123" si="14">L115+N115</f>
        <v>11138.4</v>
      </c>
    </row>
    <row r="116" spans="1:15" ht="30" customHeight="1" thickBot="1" x14ac:dyDescent="0.3">
      <c r="A116" s="32" t="s">
        <v>314</v>
      </c>
      <c r="B116" s="136"/>
      <c r="C116" s="136"/>
      <c r="D116" s="137"/>
      <c r="E116" s="137"/>
      <c r="F116" s="33"/>
      <c r="G116" s="64" t="s">
        <v>315</v>
      </c>
      <c r="H116" s="137"/>
      <c r="I116" s="35">
        <v>220000</v>
      </c>
      <c r="J116" s="143"/>
      <c r="K116" s="21">
        <v>1.4560000000000002</v>
      </c>
      <c r="L116" s="36">
        <f t="shared" si="13"/>
        <v>320320.00000000006</v>
      </c>
      <c r="M116" s="37">
        <v>0.2</v>
      </c>
      <c r="N116" s="36">
        <f t="shared" si="7"/>
        <v>64064.000000000015</v>
      </c>
      <c r="O116" s="38">
        <f t="shared" si="14"/>
        <v>384384.00000000006</v>
      </c>
    </row>
    <row r="117" spans="1:15" ht="26.25" thickBot="1" x14ac:dyDescent="0.3">
      <c r="A117" s="25" t="s">
        <v>316</v>
      </c>
      <c r="B117" s="132" t="s">
        <v>317</v>
      </c>
      <c r="C117" s="132"/>
      <c r="D117" s="122"/>
      <c r="E117" s="122"/>
      <c r="F117" s="122"/>
      <c r="G117" s="45" t="s">
        <v>312</v>
      </c>
      <c r="H117" s="122" t="s">
        <v>23</v>
      </c>
      <c r="I117" s="28">
        <v>500</v>
      </c>
      <c r="J117" s="134" t="s">
        <v>318</v>
      </c>
      <c r="K117" s="21">
        <v>0.941939784</v>
      </c>
      <c r="L117" s="29">
        <f t="shared" si="13"/>
        <v>470.96989200000002</v>
      </c>
      <c r="M117" s="30">
        <v>0.2</v>
      </c>
      <c r="N117" s="29">
        <f t="shared" si="7"/>
        <v>94.193978400000006</v>
      </c>
      <c r="O117" s="31">
        <f t="shared" si="14"/>
        <v>565.16387040000006</v>
      </c>
    </row>
    <row r="118" spans="1:15" ht="26.25" thickBot="1" x14ac:dyDescent="0.3">
      <c r="A118" s="39" t="s">
        <v>319</v>
      </c>
      <c r="B118" s="133"/>
      <c r="C118" s="133"/>
      <c r="D118" s="123"/>
      <c r="E118" s="123"/>
      <c r="F118" s="123"/>
      <c r="G118" s="34" t="s">
        <v>320</v>
      </c>
      <c r="H118" s="123"/>
      <c r="I118" s="41">
        <v>50000</v>
      </c>
      <c r="J118" s="135"/>
      <c r="K118" s="21">
        <v>0.87009703199999999</v>
      </c>
      <c r="L118" s="42">
        <f t="shared" si="13"/>
        <v>43504.851600000002</v>
      </c>
      <c r="M118" s="43">
        <v>0.2</v>
      </c>
      <c r="N118" s="42">
        <f t="shared" si="7"/>
        <v>8700.9703200000004</v>
      </c>
      <c r="O118" s="44">
        <f t="shared" si="14"/>
        <v>52205.821920000002</v>
      </c>
    </row>
    <row r="119" spans="1:15" ht="16.5" thickBot="1" x14ac:dyDescent="0.3">
      <c r="A119" s="25" t="s">
        <v>321</v>
      </c>
      <c r="B119" s="132" t="s">
        <v>322</v>
      </c>
      <c r="C119" s="132"/>
      <c r="D119" s="122"/>
      <c r="E119" s="122"/>
      <c r="F119" s="122"/>
      <c r="G119" s="45">
        <v>1</v>
      </c>
      <c r="H119" s="122" t="s">
        <v>23</v>
      </c>
      <c r="I119" s="28">
        <v>500</v>
      </c>
      <c r="J119" s="138" t="s">
        <v>323</v>
      </c>
      <c r="K119" s="21">
        <v>0.75</v>
      </c>
      <c r="L119" s="29">
        <f t="shared" si="13"/>
        <v>375</v>
      </c>
      <c r="M119" s="30">
        <v>0.2</v>
      </c>
      <c r="N119" s="29">
        <f t="shared" si="7"/>
        <v>75</v>
      </c>
      <c r="O119" s="31">
        <f t="shared" si="14"/>
        <v>450</v>
      </c>
    </row>
    <row r="120" spans="1:15" ht="16.5" thickBot="1" x14ac:dyDescent="0.3">
      <c r="A120" s="32" t="s">
        <v>324</v>
      </c>
      <c r="B120" s="136"/>
      <c r="C120" s="136"/>
      <c r="D120" s="137"/>
      <c r="E120" s="137"/>
      <c r="F120" s="137"/>
      <c r="G120" s="64">
        <v>3</v>
      </c>
      <c r="H120" s="137"/>
      <c r="I120" s="35">
        <v>1200</v>
      </c>
      <c r="J120" s="139"/>
      <c r="K120" s="21">
        <v>0.75</v>
      </c>
      <c r="L120" s="36">
        <f t="shared" si="13"/>
        <v>900</v>
      </c>
      <c r="M120" s="37">
        <v>0.2</v>
      </c>
      <c r="N120" s="36">
        <f t="shared" si="7"/>
        <v>180</v>
      </c>
      <c r="O120" s="38">
        <f t="shared" si="14"/>
        <v>1080</v>
      </c>
    </row>
    <row r="121" spans="1:15" ht="26.25" thickBot="1" x14ac:dyDescent="0.3">
      <c r="A121" s="32" t="s">
        <v>325</v>
      </c>
      <c r="B121" s="136"/>
      <c r="C121" s="136"/>
      <c r="D121" s="137"/>
      <c r="E121" s="137"/>
      <c r="F121" s="137"/>
      <c r="G121" s="64" t="s">
        <v>326</v>
      </c>
      <c r="H121" s="137"/>
      <c r="I121" s="35">
        <v>20000</v>
      </c>
      <c r="J121" s="139"/>
      <c r="K121" s="21">
        <v>0.75</v>
      </c>
      <c r="L121" s="36">
        <f t="shared" si="13"/>
        <v>15000</v>
      </c>
      <c r="M121" s="37">
        <v>0.2</v>
      </c>
      <c r="N121" s="36">
        <f t="shared" si="7"/>
        <v>3000</v>
      </c>
      <c r="O121" s="38">
        <f t="shared" si="14"/>
        <v>18000</v>
      </c>
    </row>
    <row r="122" spans="1:15" ht="26.25" thickBot="1" x14ac:dyDescent="0.3">
      <c r="A122" s="39" t="s">
        <v>327</v>
      </c>
      <c r="B122" s="133"/>
      <c r="C122" s="133"/>
      <c r="D122" s="123"/>
      <c r="E122" s="123"/>
      <c r="F122" s="123"/>
      <c r="G122" s="34" t="s">
        <v>40</v>
      </c>
      <c r="H122" s="123"/>
      <c r="I122" s="41">
        <v>3000</v>
      </c>
      <c r="J122" s="140"/>
      <c r="K122" s="21">
        <v>0.75</v>
      </c>
      <c r="L122" s="42">
        <f t="shared" si="13"/>
        <v>2250</v>
      </c>
      <c r="M122" s="43">
        <v>0.2</v>
      </c>
      <c r="N122" s="42">
        <f t="shared" si="7"/>
        <v>450</v>
      </c>
      <c r="O122" s="44">
        <f t="shared" si="14"/>
        <v>2700</v>
      </c>
    </row>
    <row r="123" spans="1:15" ht="16.5" thickBot="1" x14ac:dyDescent="0.3">
      <c r="A123" s="16">
        <v>61</v>
      </c>
      <c r="B123" s="129" t="s">
        <v>328</v>
      </c>
      <c r="C123" s="129"/>
      <c r="D123" s="130"/>
      <c r="E123" s="130"/>
      <c r="F123" s="17"/>
      <c r="G123" s="18">
        <v>0.5</v>
      </c>
      <c r="H123" s="17" t="s">
        <v>23</v>
      </c>
      <c r="I123" s="19">
        <v>4500</v>
      </c>
      <c r="J123" s="106" t="s">
        <v>344</v>
      </c>
      <c r="K123" s="21">
        <v>3.3680256000000002</v>
      </c>
      <c r="L123" s="22">
        <f t="shared" si="13"/>
        <v>15156.1152</v>
      </c>
      <c r="M123" s="23">
        <v>0.2</v>
      </c>
      <c r="N123" s="22">
        <f t="shared" si="7"/>
        <v>3031.2230400000003</v>
      </c>
      <c r="O123" s="24">
        <f t="shared" si="14"/>
        <v>18187.338240000001</v>
      </c>
    </row>
    <row r="124" spans="1:15" ht="16.5" thickBot="1" x14ac:dyDescent="0.3">
      <c r="A124" s="107"/>
      <c r="B124" s="131" t="s">
        <v>329</v>
      </c>
      <c r="C124" s="131"/>
      <c r="D124" s="131" t="s">
        <v>194</v>
      </c>
      <c r="E124" s="131"/>
      <c r="F124" s="131"/>
      <c r="G124" s="108"/>
      <c r="H124" s="109"/>
      <c r="I124" s="109"/>
      <c r="J124" s="110"/>
      <c r="K124" s="111"/>
      <c r="L124" s="112"/>
      <c r="M124" s="109"/>
      <c r="N124" s="112"/>
      <c r="O124" s="112"/>
    </row>
    <row r="125" spans="1:15" ht="26.25" thickBot="1" x14ac:dyDescent="0.3">
      <c r="A125" s="25" t="s">
        <v>330</v>
      </c>
      <c r="B125" s="132" t="s">
        <v>331</v>
      </c>
      <c r="C125" s="132"/>
      <c r="D125" s="122" t="s">
        <v>332</v>
      </c>
      <c r="E125" s="122"/>
      <c r="F125" s="26"/>
      <c r="G125" s="45" t="s">
        <v>333</v>
      </c>
      <c r="H125" s="122" t="s">
        <v>23</v>
      </c>
      <c r="I125" s="28">
        <v>120000</v>
      </c>
      <c r="J125" s="124" t="s">
        <v>334</v>
      </c>
      <c r="K125" s="21">
        <v>1.1445000000000001</v>
      </c>
      <c r="L125" s="29">
        <f>K125*I125</f>
        <v>137340</v>
      </c>
      <c r="M125" s="30">
        <v>0.2</v>
      </c>
      <c r="N125" s="29">
        <f t="shared" si="7"/>
        <v>27468</v>
      </c>
      <c r="O125" s="31">
        <f t="shared" ref="O125:O126" si="15">L125+N125</f>
        <v>164808</v>
      </c>
    </row>
    <row r="126" spans="1:15" ht="28.35" customHeight="1" thickBot="1" x14ac:dyDescent="0.3">
      <c r="A126" s="39" t="s">
        <v>335</v>
      </c>
      <c r="B126" s="133"/>
      <c r="C126" s="133"/>
      <c r="D126" s="123"/>
      <c r="E126" s="123"/>
      <c r="F126" s="40"/>
      <c r="G126" s="34" t="s">
        <v>50</v>
      </c>
      <c r="H126" s="123"/>
      <c r="I126" s="41">
        <v>20000</v>
      </c>
      <c r="J126" s="125"/>
      <c r="K126" s="21">
        <v>1.3080000000000001</v>
      </c>
      <c r="L126" s="42">
        <f>K126*I126</f>
        <v>26160</v>
      </c>
      <c r="M126" s="43">
        <v>0.2</v>
      </c>
      <c r="N126" s="42">
        <f t="shared" si="7"/>
        <v>5232</v>
      </c>
      <c r="O126" s="44">
        <f t="shared" si="15"/>
        <v>31392</v>
      </c>
    </row>
    <row r="127" spans="1:15" ht="26.25" customHeight="1" thickBot="1" x14ac:dyDescent="0.3">
      <c r="A127" s="126" t="s">
        <v>336</v>
      </c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13">
        <f>SUM(O7:O126)</f>
        <v>1192146.2055738163</v>
      </c>
    </row>
    <row r="128" spans="1:15" x14ac:dyDescent="0.25">
      <c r="A128" s="114"/>
      <c r="B128" s="114"/>
      <c r="C128" s="114"/>
      <c r="D128" s="114"/>
      <c r="E128" s="114"/>
      <c r="F128" s="114"/>
      <c r="G128" s="115"/>
      <c r="H128" s="115"/>
      <c r="I128" s="116"/>
      <c r="J128" s="117"/>
      <c r="K128" s="115"/>
      <c r="L128" s="114"/>
      <c r="M128" s="114"/>
      <c r="N128" s="114"/>
      <c r="O128" s="114"/>
    </row>
    <row r="129" spans="2:11" ht="15" customHeight="1" x14ac:dyDescent="0.25"/>
    <row r="130" spans="2:11" ht="44.1" customHeight="1" x14ac:dyDescent="0.25">
      <c r="B130" s="128" t="s">
        <v>343</v>
      </c>
      <c r="C130" s="128"/>
      <c r="G130"/>
      <c r="H130"/>
      <c r="J130"/>
      <c r="K130"/>
    </row>
    <row r="131" spans="2:11" x14ac:dyDescent="0.25">
      <c r="G131"/>
      <c r="H131"/>
      <c r="J131"/>
      <c r="K131"/>
    </row>
    <row r="132" spans="2:11" x14ac:dyDescent="0.25">
      <c r="G132"/>
      <c r="H132"/>
      <c r="J132"/>
      <c r="K132"/>
    </row>
    <row r="133" spans="2:11" x14ac:dyDescent="0.25">
      <c r="G133"/>
      <c r="H133"/>
      <c r="J133"/>
      <c r="K133"/>
    </row>
    <row r="134" spans="2:11" x14ac:dyDescent="0.25">
      <c r="E134" s="118"/>
      <c r="G134" s="118"/>
      <c r="H134"/>
      <c r="J134"/>
      <c r="K134"/>
    </row>
    <row r="135" spans="2:11" x14ac:dyDescent="0.25">
      <c r="G135"/>
      <c r="H135"/>
      <c r="J135"/>
      <c r="K135"/>
    </row>
    <row r="136" spans="2:11" x14ac:dyDescent="0.25">
      <c r="E136" s="121" t="s">
        <v>337</v>
      </c>
      <c r="F136" s="121"/>
      <c r="G136"/>
      <c r="H136"/>
      <c r="I136" s="128" t="s">
        <v>338</v>
      </c>
      <c r="J136" s="128"/>
      <c r="K136"/>
    </row>
    <row r="137" spans="2:11" x14ac:dyDescent="0.25">
      <c r="E137" s="121" t="s">
        <v>339</v>
      </c>
      <c r="F137" s="121"/>
      <c r="G137"/>
      <c r="H137"/>
      <c r="I137" s="128" t="s">
        <v>340</v>
      </c>
      <c r="J137" s="128"/>
      <c r="K137"/>
    </row>
    <row r="138" spans="2:11" x14ac:dyDescent="0.25">
      <c r="E138" s="121" t="s">
        <v>341</v>
      </c>
      <c r="F138" s="121"/>
      <c r="G138"/>
      <c r="H138"/>
      <c r="I138" s="128" t="s">
        <v>342</v>
      </c>
      <c r="J138" s="128"/>
      <c r="K138" s="120"/>
    </row>
    <row r="139" spans="2:11" x14ac:dyDescent="0.25">
      <c r="E139" s="119"/>
      <c r="G139"/>
      <c r="H139"/>
      <c r="J139"/>
      <c r="K139"/>
    </row>
    <row r="140" spans="2:11" x14ac:dyDescent="0.25">
      <c r="G140"/>
      <c r="H140"/>
      <c r="J140"/>
      <c r="K140"/>
    </row>
  </sheetData>
  <autoFilter ref="A6:O53" xr:uid="{FA461FFD-8FC7-3243-8E22-DEA90FD6E2B3}"/>
  <mergeCells count="223">
    <mergeCell ref="O4:O5"/>
    <mergeCell ref="B8:B10"/>
    <mergeCell ref="C8:C10"/>
    <mergeCell ref="D8:D10"/>
    <mergeCell ref="E8:E10"/>
    <mergeCell ref="H8:H10"/>
    <mergeCell ref="J8:J10"/>
    <mergeCell ref="A2:O2"/>
    <mergeCell ref="A4:A5"/>
    <mergeCell ref="B4:F5"/>
    <mergeCell ref="G4:G5"/>
    <mergeCell ref="H4:H5"/>
    <mergeCell ref="I4:I5"/>
    <mergeCell ref="K4:K5"/>
    <mergeCell ref="L4:L5"/>
    <mergeCell ref="M4:M5"/>
    <mergeCell ref="N4:N5"/>
    <mergeCell ref="B18:B20"/>
    <mergeCell ref="C18:C20"/>
    <mergeCell ref="D18:D20"/>
    <mergeCell ref="E18:E20"/>
    <mergeCell ref="H18:H20"/>
    <mergeCell ref="J18:J20"/>
    <mergeCell ref="J11:J13"/>
    <mergeCell ref="B14:B17"/>
    <mergeCell ref="C14:C17"/>
    <mergeCell ref="D14:D17"/>
    <mergeCell ref="H14:H17"/>
    <mergeCell ref="J14:J17"/>
    <mergeCell ref="B11:B13"/>
    <mergeCell ref="C11:C13"/>
    <mergeCell ref="D11:D13"/>
    <mergeCell ref="E11:E13"/>
    <mergeCell ref="F11:F13"/>
    <mergeCell ref="H11:H13"/>
    <mergeCell ref="J27:J28"/>
    <mergeCell ref="B29:B30"/>
    <mergeCell ref="C29:C30"/>
    <mergeCell ref="D29:D30"/>
    <mergeCell ref="E29:E30"/>
    <mergeCell ref="F29:F30"/>
    <mergeCell ref="H29:H30"/>
    <mergeCell ref="J29:J30"/>
    <mergeCell ref="B25:B26"/>
    <mergeCell ref="C25:C26"/>
    <mergeCell ref="H25:H26"/>
    <mergeCell ref="J25:J26"/>
    <mergeCell ref="B27:B28"/>
    <mergeCell ref="C27:C28"/>
    <mergeCell ref="D27:D28"/>
    <mergeCell ref="E27:E28"/>
    <mergeCell ref="F27:F28"/>
    <mergeCell ref="H27:H28"/>
    <mergeCell ref="B36:B37"/>
    <mergeCell ref="C36:C37"/>
    <mergeCell ref="D36:D37"/>
    <mergeCell ref="E36:E37"/>
    <mergeCell ref="H36:H37"/>
    <mergeCell ref="J36:J37"/>
    <mergeCell ref="B31:B35"/>
    <mergeCell ref="C31:C35"/>
    <mergeCell ref="D31:D35"/>
    <mergeCell ref="E31:E35"/>
    <mergeCell ref="H31:H35"/>
    <mergeCell ref="J31:J35"/>
    <mergeCell ref="B38:B39"/>
    <mergeCell ref="C38:C39"/>
    <mergeCell ref="E38:E39"/>
    <mergeCell ref="H38:H39"/>
    <mergeCell ref="J38:J39"/>
    <mergeCell ref="B41:B42"/>
    <mergeCell ref="C41:C42"/>
    <mergeCell ref="D41:D42"/>
    <mergeCell ref="E41:E42"/>
    <mergeCell ref="H41:H42"/>
    <mergeCell ref="J41:J42"/>
    <mergeCell ref="A54:O54"/>
    <mergeCell ref="B56:B57"/>
    <mergeCell ref="C56:C57"/>
    <mergeCell ref="D56:D57"/>
    <mergeCell ref="E56:E57"/>
    <mergeCell ref="F56:F57"/>
    <mergeCell ref="H56:H57"/>
    <mergeCell ref="J56:J57"/>
    <mergeCell ref="A64:O64"/>
    <mergeCell ref="D65:F65"/>
    <mergeCell ref="B66:B67"/>
    <mergeCell ref="C66:C67"/>
    <mergeCell ref="D66:E67"/>
    <mergeCell ref="F66:F67"/>
    <mergeCell ref="H66:H67"/>
    <mergeCell ref="J66:J67"/>
    <mergeCell ref="J58:J59"/>
    <mergeCell ref="B60:B61"/>
    <mergeCell ref="C60:C61"/>
    <mergeCell ref="D60:D61"/>
    <mergeCell ref="E60:E61"/>
    <mergeCell ref="F60:F61"/>
    <mergeCell ref="J60:J61"/>
    <mergeCell ref="B58:B59"/>
    <mergeCell ref="C58:C59"/>
    <mergeCell ref="D58:D59"/>
    <mergeCell ref="E58:E59"/>
    <mergeCell ref="F58:F59"/>
    <mergeCell ref="H58:H59"/>
    <mergeCell ref="J74:J75"/>
    <mergeCell ref="A76:O76"/>
    <mergeCell ref="B71:B72"/>
    <mergeCell ref="C71:C72"/>
    <mergeCell ref="D71:E72"/>
    <mergeCell ref="H71:H72"/>
    <mergeCell ref="J71:J72"/>
    <mergeCell ref="D73:E73"/>
    <mergeCell ref="D68:E68"/>
    <mergeCell ref="B69:B70"/>
    <mergeCell ref="C69:C70"/>
    <mergeCell ref="D69:E70"/>
    <mergeCell ref="H69:H70"/>
    <mergeCell ref="J69:J70"/>
    <mergeCell ref="D77:F77"/>
    <mergeCell ref="D78:E78"/>
    <mergeCell ref="B79:B80"/>
    <mergeCell ref="C79:C80"/>
    <mergeCell ref="D79:E80"/>
    <mergeCell ref="H79:H80"/>
    <mergeCell ref="B74:B75"/>
    <mergeCell ref="C74:C75"/>
    <mergeCell ref="D74:E75"/>
    <mergeCell ref="H74:H75"/>
    <mergeCell ref="J79:J80"/>
    <mergeCell ref="D81:E81"/>
    <mergeCell ref="D82:E82"/>
    <mergeCell ref="D83:E83"/>
    <mergeCell ref="B84:B85"/>
    <mergeCell ref="D84:E84"/>
    <mergeCell ref="H84:H85"/>
    <mergeCell ref="J84:J85"/>
    <mergeCell ref="D85:E85"/>
    <mergeCell ref="B90:B91"/>
    <mergeCell ref="C90:C91"/>
    <mergeCell ref="D90:E90"/>
    <mergeCell ref="H90:H91"/>
    <mergeCell ref="J90:J91"/>
    <mergeCell ref="D91:E91"/>
    <mergeCell ref="B86:B87"/>
    <mergeCell ref="D86:E86"/>
    <mergeCell ref="H86:H87"/>
    <mergeCell ref="J86:J87"/>
    <mergeCell ref="D87:E87"/>
    <mergeCell ref="B88:B89"/>
    <mergeCell ref="D88:E88"/>
    <mergeCell ref="H88:H89"/>
    <mergeCell ref="J88:J89"/>
    <mergeCell ref="D89:E89"/>
    <mergeCell ref="D95:E95"/>
    <mergeCell ref="D96:E96"/>
    <mergeCell ref="D97:E97"/>
    <mergeCell ref="D98:E98"/>
    <mergeCell ref="A99:O99"/>
    <mergeCell ref="B100:C100"/>
    <mergeCell ref="D100:F100"/>
    <mergeCell ref="D92:E92"/>
    <mergeCell ref="B93:B94"/>
    <mergeCell ref="C93:C94"/>
    <mergeCell ref="D93:E93"/>
    <mergeCell ref="H93:H94"/>
    <mergeCell ref="J93:J94"/>
    <mergeCell ref="D94:E94"/>
    <mergeCell ref="B101:C102"/>
    <mergeCell ref="H101:H102"/>
    <mergeCell ref="J101:J102"/>
    <mergeCell ref="D102:E102"/>
    <mergeCell ref="B103:C104"/>
    <mergeCell ref="D103:E103"/>
    <mergeCell ref="H103:H104"/>
    <mergeCell ref="J103:J104"/>
    <mergeCell ref="D104:E104"/>
    <mergeCell ref="B108:C108"/>
    <mergeCell ref="D108:E108"/>
    <mergeCell ref="A109:O109"/>
    <mergeCell ref="B110:C110"/>
    <mergeCell ref="D110:F110"/>
    <mergeCell ref="B111:C111"/>
    <mergeCell ref="D111:E111"/>
    <mergeCell ref="B105:C107"/>
    <mergeCell ref="D105:E105"/>
    <mergeCell ref="H105:H107"/>
    <mergeCell ref="J105:J107"/>
    <mergeCell ref="D106:E106"/>
    <mergeCell ref="D107:E107"/>
    <mergeCell ref="J117:J118"/>
    <mergeCell ref="B119:C122"/>
    <mergeCell ref="D119:F122"/>
    <mergeCell ref="H119:H122"/>
    <mergeCell ref="J119:J122"/>
    <mergeCell ref="B112:C112"/>
    <mergeCell ref="D112:E112"/>
    <mergeCell ref="A113:O113"/>
    <mergeCell ref="B114:C114"/>
    <mergeCell ref="D114:F114"/>
    <mergeCell ref="B115:C116"/>
    <mergeCell ref="D115:E116"/>
    <mergeCell ref="H115:H116"/>
    <mergeCell ref="J115:J116"/>
    <mergeCell ref="B123:C123"/>
    <mergeCell ref="D123:E123"/>
    <mergeCell ref="B124:C124"/>
    <mergeCell ref="D124:F124"/>
    <mergeCell ref="B125:C126"/>
    <mergeCell ref="D125:E126"/>
    <mergeCell ref="B117:C118"/>
    <mergeCell ref="D117:F118"/>
    <mergeCell ref="H117:H118"/>
    <mergeCell ref="E138:F138"/>
    <mergeCell ref="H125:H126"/>
    <mergeCell ref="J125:J126"/>
    <mergeCell ref="A127:N127"/>
    <mergeCell ref="B130:C130"/>
    <mergeCell ref="I136:J136"/>
    <mergeCell ref="I137:J137"/>
    <mergeCell ref="I138:J138"/>
    <mergeCell ref="E136:F136"/>
    <mergeCell ref="E137:F137"/>
  </mergeCells>
  <pageMargins left="0.70866141732283472" right="0.70866141732283472" top="0.74803149606299213" bottom="0.74803149606299213" header="0.31496062992125984" footer="0.31496062992125984"/>
  <pageSetup paperSize="9" scale="4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99EB22E1964B419F5884D044C31D96" ma:contentTypeVersion="2" ma:contentTypeDescription="Umožňuje vytvoriť nový dokument." ma:contentTypeScope="" ma:versionID="813da525e47fb38b98a7aa20fee0f46d">
  <xsd:schema xmlns:xsd="http://www.w3.org/2001/XMLSchema" xmlns:xs="http://www.w3.org/2001/XMLSchema" xmlns:p="http://schemas.microsoft.com/office/2006/metadata/properties" xmlns:ns2="58942363-b73e-4cc8-86ab-cfc327a7d13e" targetNamespace="http://schemas.microsoft.com/office/2006/metadata/properties" ma:root="true" ma:fieldsID="ef18d05fa0c383f521f5338b2133f5b9" ns2:_="">
    <xsd:import namespace="58942363-b73e-4cc8-86ab-cfc327a7d1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42363-b73e-4cc8-86ab-cfc327a7d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947D39-B08A-4132-B26F-EB58CED169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FE9E8A-FDEE-41A8-B6CB-CEDA5A7A4A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01FCE-FE1F-41FD-B1CC-A66EA1BFA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42363-b73e-4cc8-86ab-cfc327a7d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SLOVNAFT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PROCHÁDZKOVÁ Barbora (SLOVNAFT a.s.)</dc:creator>
  <cp:lastModifiedBy>PROCHÁDZKOVÁ Barbora (SLOVNAFT a.s.)</cp:lastModifiedBy>
  <cp:lastPrinted>2023-07-06T11:01:25Z</cp:lastPrinted>
  <dcterms:created xsi:type="dcterms:W3CDTF">2023-07-04T07:57:49Z</dcterms:created>
  <dcterms:modified xsi:type="dcterms:W3CDTF">2023-07-06T11:01:31Z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0x010100FA99EB22E1964B419F5884D044C31D96</vt:lpwstr>
  </property>
</Properties>
</file>