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_A č. 32\"/>
    </mc:Choice>
  </mc:AlternateContent>
  <bookViews>
    <workbookView xWindow="0" yWindow="0" windowWidth="23040" windowHeight="919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ponuka'!$A$1:$O$70</definedName>
  </definedNames>
  <calcPr calcId="162913"/>
</workbook>
</file>

<file path=xl/calcChain.xml><?xml version="1.0" encoding="utf-8"?>
<calcChain xmlns="http://schemas.openxmlformats.org/spreadsheetml/2006/main">
  <c r="L51" i="1" l="1"/>
  <c r="G51" i="1" l="1"/>
  <c r="E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26" i="1" l="1"/>
  <c r="O25" i="1"/>
  <c r="O24" i="1"/>
  <c r="O30" i="1" l="1"/>
  <c r="O29" i="1"/>
  <c r="O19" i="1" l="1"/>
  <c r="O20" i="1"/>
  <c r="O21" i="1"/>
  <c r="O22" i="1"/>
  <c r="O23" i="1"/>
  <c r="O27" i="1"/>
  <c r="O28" i="1"/>
  <c r="O18" i="1" l="1"/>
  <c r="O17" i="1"/>
  <c r="O14" i="1"/>
  <c r="O12" i="1"/>
  <c r="O16" i="1" l="1"/>
  <c r="O15" i="1"/>
  <c r="O13" i="1"/>
  <c r="O52" i="1" l="1"/>
  <c r="O54" i="1" l="1"/>
  <c r="O53" i="1" s="1"/>
</calcChain>
</file>

<file path=xl/sharedStrings.xml><?xml version="1.0" encoding="utf-8"?>
<sst xmlns="http://schemas.openxmlformats.org/spreadsheetml/2006/main" count="216" uniqueCount="99">
  <si>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</si>
  <si>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</si>
  <si>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</si>
  <si>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</si>
  <si>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</si>
  <si>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</si>
  <si>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</si>
  <si>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</si>
  <si>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</si>
  <si>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</si>
  <si>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</si>
  <si>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</si>
  <si>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</si>
  <si>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</si>
  <si>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</si>
  <si>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</si>
  <si>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</si>
  <si>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</si>
  <si>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</si>
  <si>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</si>
  <si>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</si>
  <si>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</si>
  <si>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</si>
  <si>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</si>
  <si>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</si>
  <si>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</si>
  <si>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</si>
  <si>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</si>
  <si>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</si>
  <si>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</si>
  <si>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</si>
  <si>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</si>
  <si>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</si>
  <si>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</si>
  <si>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</si>
  <si>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</si>
  <si>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</si>
  <si>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</si>
  <si>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</si>
  <si>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</si>
  <si>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</si>
  <si>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</si>
  <si>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</si>
  <si>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</si>
  <si>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</si>
  <si>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</si>
  <si>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</si>
  <si>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</si>
  <si>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</si>
  <si>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</si>
  <si>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</si>
  <si>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</si>
  <si>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</si>
  <si>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</si>
  <si>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</si>
  <si>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</si>
  <si>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</si>
  <si>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</si>
  <si>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</si>
  <si>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</si>
  <si>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</si>
  <si>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</si>
  <si>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</si>
  <si>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</si>
  <si>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</si>
  <si>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</si>
  <si>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</si>
  <si>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</si>
  <si>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</si>
  <si>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</si>
  <si>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</si>
  <si>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 xml:space="preserve">Lesnícke služby v pestovateľskom _ ťažbovom procese na OZ Karpaty VC Šaštín  </t>
  </si>
  <si>
    <t xml:space="preserve">Spolu </t>
  </si>
  <si>
    <t>Doliny 1</t>
  </si>
  <si>
    <t>322b</t>
  </si>
  <si>
    <t>323a</t>
  </si>
  <si>
    <t>Bulkovec 2</t>
  </si>
  <si>
    <t>211a2</t>
  </si>
  <si>
    <t>Fáberky 3</t>
  </si>
  <si>
    <t>517b</t>
  </si>
  <si>
    <t>521c</t>
  </si>
  <si>
    <t>523b</t>
  </si>
  <si>
    <t>526c</t>
  </si>
  <si>
    <t>527c</t>
  </si>
  <si>
    <t>531 1</t>
  </si>
  <si>
    <t>587a1</t>
  </si>
  <si>
    <t>Lipovec 4</t>
  </si>
  <si>
    <t>599b</t>
  </si>
  <si>
    <t>599c</t>
  </si>
  <si>
    <t>600b</t>
  </si>
  <si>
    <t>603 1</t>
  </si>
  <si>
    <t>604a2</t>
  </si>
  <si>
    <t>278b</t>
  </si>
  <si>
    <t>278c</t>
  </si>
  <si>
    <t>290b</t>
  </si>
  <si>
    <t>308b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</si>
  <si>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</si>
  <si>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3.3.2023 Ing. Róbert Smolarčík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</si>
  <si>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apríl 2023 až december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Ing.Radomír Nečas 0918334800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</si>
</sst>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0" fillId="0" borderId="25" xfId="0" applyBorder="1"/>
    <xf numFmtId="3" fontId="6" fillId="3" borderId="2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right" vertical="center" wrapText="1"/>
    </xf>
    <xf numFmtId="3" fontId="6" fillId="3" borderId="25" xfId="0" applyNumberFormat="1" applyFont="1" applyFill="1" applyBorder="1" applyAlignment="1" applyProtection="1">
      <alignment horizontal="right" vertical="center"/>
    </xf>
    <xf numFmtId="3" fontId="6" fillId="3" borderId="23" xfId="0" applyNumberFormat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10" fillId="3" borderId="11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4" xfId="0" applyBorder="1" applyAlignment="1">
      <alignment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8"/>
  <sheetViews>
    <sheetView tabSelected="1" view="pageBreakPreview" zoomScaleNormal="100" zoomScaleSheetLayoutView="100" workbookViewId="0">
      <selection activeCell="C12" sqref="C12:D5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96" ht="18" x14ac:dyDescent="0.25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6" t="s">
        <v>68</v>
      </c>
      <c r="O1" s="15"/>
    </row>
    <row r="2" spans="1:9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96" ht="18" x14ac:dyDescent="0.25">
      <c r="A3" s="17" t="s">
        <v>0</v>
      </c>
      <c r="B3" s="13"/>
      <c r="C3" s="94" t="s">
        <v>71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9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96" x14ac:dyDescent="0.25">
      <c r="A5" s="18"/>
      <c r="B5" s="18"/>
      <c r="C5" s="18"/>
      <c r="D5" s="18"/>
      <c r="E5" s="89"/>
      <c r="F5" s="89"/>
      <c r="G5" s="19"/>
      <c r="H5" s="18"/>
      <c r="I5" s="18"/>
      <c r="J5" s="18"/>
      <c r="K5" s="18"/>
      <c r="L5" s="18"/>
      <c r="M5" s="18"/>
      <c r="N5" s="18"/>
      <c r="O5" s="18"/>
    </row>
    <row r="6" spans="1:96" x14ac:dyDescent="0.25">
      <c r="A6" s="20" t="s">
        <v>1</v>
      </c>
      <c r="B6" s="90" t="s">
        <v>70</v>
      </c>
      <c r="C6" s="90"/>
      <c r="D6" s="90"/>
      <c r="E6" s="90"/>
      <c r="F6" s="90"/>
      <c r="G6" s="19"/>
      <c r="H6" s="18"/>
      <c r="I6" s="18"/>
      <c r="J6" s="21"/>
      <c r="K6" s="18"/>
      <c r="L6" s="18"/>
      <c r="M6" s="18"/>
      <c r="N6" s="18"/>
      <c r="O6" s="18"/>
    </row>
    <row r="7" spans="1:96" ht="6" customHeight="1" thickBot="1" x14ac:dyDescent="0.3">
      <c r="A7" s="22"/>
      <c r="B7" s="91"/>
      <c r="C7" s="91"/>
      <c r="D7" s="91"/>
      <c r="E7" s="91"/>
      <c r="F7" s="91"/>
      <c r="G7" s="19"/>
      <c r="H7" s="18"/>
      <c r="I7" s="18"/>
      <c r="J7" s="18"/>
      <c r="K7" s="18"/>
      <c r="L7" s="18"/>
      <c r="M7" s="18"/>
      <c r="N7" s="18"/>
      <c r="O7" s="18"/>
    </row>
    <row r="8" spans="1:96" ht="16.5" customHeight="1" thickBot="1" x14ac:dyDescent="0.4">
      <c r="A8" s="87" t="s">
        <v>66</v>
      </c>
      <c r="B8" s="88"/>
      <c r="C8" s="58"/>
      <c r="D8" s="23"/>
      <c r="E8" s="23"/>
      <c r="F8" s="23"/>
      <c r="G8" s="19"/>
      <c r="H8" s="18"/>
      <c r="I8" s="18"/>
      <c r="J8" s="18"/>
      <c r="K8" s="18"/>
      <c r="L8" s="18"/>
      <c r="M8" s="18"/>
      <c r="N8" s="18"/>
      <c r="O8" s="18"/>
    </row>
    <row r="9" spans="1:96" ht="21" customHeight="1" thickBot="1" x14ac:dyDescent="0.3">
      <c r="A9" s="44" t="s">
        <v>8</v>
      </c>
      <c r="B9" s="92" t="s">
        <v>2</v>
      </c>
      <c r="C9" s="110" t="s">
        <v>53</v>
      </c>
      <c r="D9" s="111"/>
      <c r="E9" s="112" t="s">
        <v>3</v>
      </c>
      <c r="F9" s="113"/>
      <c r="G9" s="114"/>
      <c r="H9" s="104" t="s">
        <v>4</v>
      </c>
      <c r="I9" s="64" t="s">
        <v>5</v>
      </c>
      <c r="J9" s="107" t="s">
        <v>6</v>
      </c>
      <c r="K9" s="85" t="s">
        <v>7</v>
      </c>
      <c r="L9" s="64" t="s">
        <v>54</v>
      </c>
      <c r="M9" s="64" t="s">
        <v>60</v>
      </c>
      <c r="N9" s="70" t="s">
        <v>58</v>
      </c>
      <c r="O9" s="59" t="s">
        <v>59</v>
      </c>
    </row>
    <row r="10" spans="1:96" ht="21.75" customHeight="1" x14ac:dyDescent="0.25">
      <c r="A10" s="24"/>
      <c r="B10" s="93"/>
      <c r="C10" s="61" t="s">
        <v>67</v>
      </c>
      <c r="D10" s="62"/>
      <c r="E10" s="61" t="s">
        <v>9</v>
      </c>
      <c r="F10" s="63" t="s">
        <v>10</v>
      </c>
      <c r="G10" s="64" t="s">
        <v>11</v>
      </c>
      <c r="H10" s="105"/>
      <c r="I10" s="63"/>
      <c r="J10" s="108"/>
      <c r="K10" s="86"/>
      <c r="L10" s="63"/>
      <c r="M10" s="63"/>
      <c r="N10" s="71"/>
      <c r="O10" s="60"/>
    </row>
    <row r="11" spans="1:96" ht="50.25" customHeight="1" thickBot="1" x14ac:dyDescent="0.3">
      <c r="A11" s="46"/>
      <c r="B11" s="93"/>
      <c r="C11" s="61"/>
      <c r="D11" s="62"/>
      <c r="E11" s="61"/>
      <c r="F11" s="63"/>
      <c r="G11" s="63"/>
      <c r="H11" s="106"/>
      <c r="I11" s="63"/>
      <c r="J11" s="109"/>
      <c r="K11" s="86"/>
      <c r="L11" s="65"/>
      <c r="M11" s="65"/>
      <c r="N11" s="71"/>
      <c r="O11" s="60"/>
    </row>
    <row r="12" spans="1:96" s="51" customFormat="1" ht="14.45" customHeight="1" thickBot="1" x14ac:dyDescent="0.3">
      <c r="A12" s="47" t="s">
        <v>73</v>
      </c>
      <c r="B12" s="48">
        <v>320</v>
      </c>
      <c r="C12" s="96" t="s">
        <v>96</v>
      </c>
      <c r="D12" s="97"/>
      <c r="E12" s="55">
        <v>164</v>
      </c>
      <c r="F12" s="47"/>
      <c r="G12" s="55">
        <v>164</v>
      </c>
      <c r="H12" s="47" t="s">
        <v>33</v>
      </c>
      <c r="I12" s="47"/>
      <c r="J12" s="47">
        <v>0.2</v>
      </c>
      <c r="K12" s="49">
        <v>600</v>
      </c>
      <c r="L12" s="49">
        <v>2737.1600000000003</v>
      </c>
      <c r="M12" s="31" t="s">
        <v>61</v>
      </c>
      <c r="N12" s="50"/>
      <c r="O12" s="31">
        <f>SUM(N12*G12)</f>
        <v>0</v>
      </c>
      <c r="P12" s="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s="51" customFormat="1" ht="0.6" hidden="1" customHeight="1" thickBot="1" x14ac:dyDescent="0.3">
      <c r="A13" s="47" t="s">
        <v>73</v>
      </c>
      <c r="B13" s="47"/>
      <c r="C13" s="98"/>
      <c r="D13" s="99"/>
      <c r="E13" s="56"/>
      <c r="F13" s="52"/>
      <c r="G13" s="55"/>
      <c r="H13" s="47" t="s">
        <v>33</v>
      </c>
      <c r="I13" s="47"/>
      <c r="J13" s="47"/>
      <c r="K13" s="49"/>
      <c r="L13" s="31">
        <v>0</v>
      </c>
      <c r="M13" s="31" t="s">
        <v>61</v>
      </c>
      <c r="N13" s="53"/>
      <c r="O13" s="31">
        <f>SUM(N13*G13)</f>
        <v>0</v>
      </c>
      <c r="P13" s="12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6" s="51" customFormat="1" ht="15.75" hidden="1" customHeight="1" thickBot="1" x14ac:dyDescent="0.3">
      <c r="A14" s="47" t="s">
        <v>73</v>
      </c>
      <c r="B14" s="48"/>
      <c r="C14" s="98"/>
      <c r="D14" s="99"/>
      <c r="E14" s="56"/>
      <c r="F14" s="52"/>
      <c r="G14" s="55"/>
      <c r="H14" s="47" t="s">
        <v>33</v>
      </c>
      <c r="I14" s="47"/>
      <c r="J14" s="47"/>
      <c r="K14" s="49"/>
      <c r="L14" s="31">
        <v>0</v>
      </c>
      <c r="M14" s="31" t="s">
        <v>61</v>
      </c>
      <c r="N14" s="53"/>
      <c r="O14" s="31">
        <f>SUM(N14*G14)</f>
        <v>0</v>
      </c>
      <c r="P14" s="1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51" customFormat="1" ht="12" customHeight="1" thickBot="1" x14ac:dyDescent="0.3">
      <c r="A15" s="47" t="s">
        <v>73</v>
      </c>
      <c r="B15" s="48">
        <v>321</v>
      </c>
      <c r="C15" s="98"/>
      <c r="D15" s="99"/>
      <c r="E15" s="56">
        <v>90</v>
      </c>
      <c r="F15" s="52"/>
      <c r="G15" s="55">
        <v>90</v>
      </c>
      <c r="H15" s="47" t="s">
        <v>33</v>
      </c>
      <c r="I15" s="47"/>
      <c r="J15" s="47">
        <v>0.2</v>
      </c>
      <c r="K15" s="49">
        <v>600</v>
      </c>
      <c r="L15" s="31">
        <v>1502.1000000000001</v>
      </c>
      <c r="M15" s="31" t="s">
        <v>61</v>
      </c>
      <c r="N15" s="53"/>
      <c r="O15" s="31">
        <f t="shared" ref="O15:O30" si="0">SUM(N15*G15)</f>
        <v>0</v>
      </c>
      <c r="P15" s="12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1:96" s="51" customFormat="1" ht="0.6" hidden="1" customHeight="1" thickBot="1" x14ac:dyDescent="0.3">
      <c r="A16" s="47" t="s">
        <v>73</v>
      </c>
      <c r="B16" s="47"/>
      <c r="C16" s="98"/>
      <c r="D16" s="99"/>
      <c r="E16" s="56"/>
      <c r="F16" s="52"/>
      <c r="G16" s="55"/>
      <c r="H16" s="47" t="s">
        <v>33</v>
      </c>
      <c r="I16" s="47"/>
      <c r="J16" s="47"/>
      <c r="K16" s="49"/>
      <c r="L16" s="31">
        <v>0</v>
      </c>
      <c r="M16" s="31" t="s">
        <v>61</v>
      </c>
      <c r="N16" s="53"/>
      <c r="O16" s="31">
        <f t="shared" si="0"/>
        <v>0</v>
      </c>
      <c r="P16" s="1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1:96" s="51" customFormat="1" ht="15.75" hidden="1" customHeight="1" thickBot="1" x14ac:dyDescent="0.3">
      <c r="A17" s="47" t="s">
        <v>73</v>
      </c>
      <c r="B17" s="47"/>
      <c r="C17" s="98"/>
      <c r="D17" s="99"/>
      <c r="E17" s="56"/>
      <c r="F17" s="52"/>
      <c r="G17" s="55"/>
      <c r="H17" s="47" t="s">
        <v>33</v>
      </c>
      <c r="I17" s="47"/>
      <c r="J17" s="47"/>
      <c r="K17" s="49"/>
      <c r="L17" s="31">
        <v>0</v>
      </c>
      <c r="M17" s="31" t="s">
        <v>61</v>
      </c>
      <c r="N17" s="53"/>
      <c r="O17" s="31">
        <f t="shared" si="0"/>
        <v>0</v>
      </c>
      <c r="P17" s="1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s="51" customFormat="1" ht="15.75" hidden="1" customHeight="1" thickBot="1" x14ac:dyDescent="0.3">
      <c r="A18" s="47" t="s">
        <v>73</v>
      </c>
      <c r="B18" s="47"/>
      <c r="C18" s="98"/>
      <c r="D18" s="99"/>
      <c r="E18" s="56"/>
      <c r="F18" s="52"/>
      <c r="G18" s="55"/>
      <c r="H18" s="47" t="s">
        <v>33</v>
      </c>
      <c r="I18" s="47"/>
      <c r="J18" s="47"/>
      <c r="K18" s="49"/>
      <c r="L18" s="31">
        <v>0</v>
      </c>
      <c r="M18" s="31" t="s">
        <v>61</v>
      </c>
      <c r="N18" s="53"/>
      <c r="O18" s="31">
        <f t="shared" si="0"/>
        <v>0</v>
      </c>
      <c r="P18" s="12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s="51" customFormat="1" ht="0.6" customHeight="1" thickBot="1" x14ac:dyDescent="0.3">
      <c r="A19" s="47" t="s">
        <v>73</v>
      </c>
      <c r="B19" s="47"/>
      <c r="C19" s="98"/>
      <c r="D19" s="99"/>
      <c r="E19" s="56"/>
      <c r="F19" s="52"/>
      <c r="G19" s="55"/>
      <c r="H19" s="47" t="s">
        <v>33</v>
      </c>
      <c r="I19" s="47"/>
      <c r="J19" s="47"/>
      <c r="K19" s="49"/>
      <c r="L19" s="31">
        <v>0</v>
      </c>
      <c r="M19" s="31" t="s">
        <v>61</v>
      </c>
      <c r="N19" s="53"/>
      <c r="O19" s="31">
        <f t="shared" si="0"/>
        <v>0</v>
      </c>
      <c r="P19" s="12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s="51" customFormat="1" ht="13.9" customHeight="1" thickBot="1" x14ac:dyDescent="0.3">
      <c r="A20" s="47" t="s">
        <v>73</v>
      </c>
      <c r="B20" s="47" t="s">
        <v>74</v>
      </c>
      <c r="C20" s="98"/>
      <c r="D20" s="99"/>
      <c r="E20" s="56">
        <v>150</v>
      </c>
      <c r="F20" s="52"/>
      <c r="G20" s="55">
        <v>150</v>
      </c>
      <c r="H20" s="47" t="s">
        <v>33</v>
      </c>
      <c r="I20" s="47"/>
      <c r="J20" s="47">
        <v>0.2</v>
      </c>
      <c r="K20" s="49">
        <v>300</v>
      </c>
      <c r="L20" s="31">
        <v>2503.5</v>
      </c>
      <c r="M20" s="31" t="s">
        <v>61</v>
      </c>
      <c r="N20" s="53"/>
      <c r="O20" s="31">
        <f t="shared" si="0"/>
        <v>0</v>
      </c>
      <c r="P20" s="12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s="51" customFormat="1" ht="15.75" hidden="1" customHeight="1" thickBot="1" x14ac:dyDescent="0.3">
      <c r="A21" s="47" t="s">
        <v>73</v>
      </c>
      <c r="B21" s="47"/>
      <c r="C21" s="98"/>
      <c r="D21" s="99"/>
      <c r="E21" s="56"/>
      <c r="F21" s="52"/>
      <c r="G21" s="55"/>
      <c r="H21" s="47" t="s">
        <v>33</v>
      </c>
      <c r="I21" s="47"/>
      <c r="J21" s="47"/>
      <c r="K21" s="49"/>
      <c r="L21" s="31">
        <v>0</v>
      </c>
      <c r="M21" s="31" t="s">
        <v>61</v>
      </c>
      <c r="N21" s="53"/>
      <c r="O21" s="31">
        <f t="shared" si="0"/>
        <v>0</v>
      </c>
      <c r="P21" s="12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s="51" customFormat="1" ht="15.75" thickBot="1" x14ac:dyDescent="0.3">
      <c r="A22" s="47" t="s">
        <v>73</v>
      </c>
      <c r="B22" s="47" t="s">
        <v>75</v>
      </c>
      <c r="C22" s="98"/>
      <c r="D22" s="99"/>
      <c r="E22" s="56">
        <v>171</v>
      </c>
      <c r="F22" s="52"/>
      <c r="G22" s="55">
        <v>171</v>
      </c>
      <c r="H22" s="47" t="s">
        <v>33</v>
      </c>
      <c r="I22" s="47"/>
      <c r="J22" s="47">
        <v>0.24</v>
      </c>
      <c r="K22" s="49">
        <v>200</v>
      </c>
      <c r="L22" s="31">
        <v>2689.83</v>
      </c>
      <c r="M22" s="31" t="s">
        <v>61</v>
      </c>
      <c r="N22" s="53"/>
      <c r="O22" s="31">
        <f t="shared" si="0"/>
        <v>0</v>
      </c>
      <c r="P22" s="1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s="51" customFormat="1" ht="15.75" thickBot="1" x14ac:dyDescent="0.3">
      <c r="A23" s="47" t="s">
        <v>76</v>
      </c>
      <c r="B23" s="47" t="s">
        <v>77</v>
      </c>
      <c r="C23" s="98"/>
      <c r="D23" s="99"/>
      <c r="E23" s="56">
        <v>169</v>
      </c>
      <c r="F23" s="52"/>
      <c r="G23" s="55">
        <v>169</v>
      </c>
      <c r="H23" s="47" t="s">
        <v>33</v>
      </c>
      <c r="I23" s="47"/>
      <c r="J23" s="47">
        <v>0.1</v>
      </c>
      <c r="K23" s="49">
        <v>400</v>
      </c>
      <c r="L23" s="31">
        <v>3570.97</v>
      </c>
      <c r="M23" s="31" t="s">
        <v>61</v>
      </c>
      <c r="N23" s="53"/>
      <c r="O23" s="31">
        <f t="shared" si="0"/>
        <v>0</v>
      </c>
      <c r="P23" s="12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s="51" customFormat="1" ht="15.75" thickBot="1" x14ac:dyDescent="0.3">
      <c r="A24" s="54" t="s">
        <v>78</v>
      </c>
      <c r="B24" s="47" t="s">
        <v>79</v>
      </c>
      <c r="C24" s="98"/>
      <c r="D24" s="99"/>
      <c r="E24" s="56">
        <v>135</v>
      </c>
      <c r="F24" s="52"/>
      <c r="G24" s="55">
        <v>135</v>
      </c>
      <c r="H24" s="47" t="s">
        <v>33</v>
      </c>
      <c r="I24" s="47"/>
      <c r="J24" s="47">
        <v>0.2</v>
      </c>
      <c r="K24" s="49">
        <v>600</v>
      </c>
      <c r="L24" s="31">
        <v>2253.15</v>
      </c>
      <c r="M24" s="31" t="s">
        <v>61</v>
      </c>
      <c r="N24" s="53"/>
      <c r="O24" s="31">
        <f t="shared" ref="O24:O26" si="1">SUM(N24*G24)</f>
        <v>0</v>
      </c>
      <c r="P24" s="12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s="51" customFormat="1" ht="15.75" thickBot="1" x14ac:dyDescent="0.3">
      <c r="A25" s="54" t="s">
        <v>78</v>
      </c>
      <c r="B25" s="47" t="s">
        <v>80</v>
      </c>
      <c r="C25" s="98"/>
      <c r="D25" s="99"/>
      <c r="E25" s="56">
        <v>40</v>
      </c>
      <c r="F25" s="52"/>
      <c r="G25" s="55">
        <v>40</v>
      </c>
      <c r="H25" s="47" t="s">
        <v>33</v>
      </c>
      <c r="I25" s="47"/>
      <c r="J25" s="47">
        <v>0.09</v>
      </c>
      <c r="K25" s="49">
        <v>300</v>
      </c>
      <c r="L25" s="31">
        <v>803.6</v>
      </c>
      <c r="M25" s="31" t="s">
        <v>61</v>
      </c>
      <c r="N25" s="53"/>
      <c r="O25" s="31">
        <f t="shared" si="1"/>
        <v>0</v>
      </c>
      <c r="P25" s="12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s="51" customFormat="1" ht="15.75" thickBot="1" x14ac:dyDescent="0.3">
      <c r="A26" s="54" t="s">
        <v>78</v>
      </c>
      <c r="B26" s="47" t="s">
        <v>81</v>
      </c>
      <c r="C26" s="100"/>
      <c r="D26" s="101"/>
      <c r="E26" s="56">
        <v>90</v>
      </c>
      <c r="F26" s="52"/>
      <c r="G26" s="55">
        <v>90</v>
      </c>
      <c r="H26" s="47" t="s">
        <v>33</v>
      </c>
      <c r="I26" s="47"/>
      <c r="J26" s="47">
        <v>0.09</v>
      </c>
      <c r="K26" s="49">
        <v>300</v>
      </c>
      <c r="L26" s="31">
        <v>1808.1</v>
      </c>
      <c r="M26" s="31" t="s">
        <v>61</v>
      </c>
      <c r="N26" s="53"/>
      <c r="O26" s="31">
        <f t="shared" si="1"/>
        <v>0</v>
      </c>
      <c r="P26" s="12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</row>
    <row r="27" spans="1:96" s="51" customFormat="1" ht="15.75" thickBot="1" x14ac:dyDescent="0.3">
      <c r="A27" s="54" t="s">
        <v>78</v>
      </c>
      <c r="B27" s="47" t="s">
        <v>82</v>
      </c>
      <c r="C27" s="100"/>
      <c r="D27" s="101"/>
      <c r="E27" s="56">
        <v>70</v>
      </c>
      <c r="F27" s="52"/>
      <c r="G27" s="55">
        <v>70</v>
      </c>
      <c r="H27" s="47" t="s">
        <v>33</v>
      </c>
      <c r="I27" s="47"/>
      <c r="J27" s="47">
        <v>7.0000000000000007E-2</v>
      </c>
      <c r="K27" s="49">
        <v>300</v>
      </c>
      <c r="L27" s="31">
        <v>1636.6</v>
      </c>
      <c r="M27" s="31" t="s">
        <v>61</v>
      </c>
      <c r="N27" s="53"/>
      <c r="O27" s="31">
        <f t="shared" si="0"/>
        <v>0</v>
      </c>
      <c r="P27" s="12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</row>
    <row r="28" spans="1:96" s="51" customFormat="1" ht="15.75" thickBot="1" x14ac:dyDescent="0.3">
      <c r="A28" s="54" t="s">
        <v>78</v>
      </c>
      <c r="B28" s="47" t="s">
        <v>83</v>
      </c>
      <c r="C28" s="100"/>
      <c r="D28" s="101"/>
      <c r="E28" s="56">
        <v>25</v>
      </c>
      <c r="F28" s="52"/>
      <c r="G28" s="55">
        <v>25</v>
      </c>
      <c r="H28" s="47" t="s">
        <v>33</v>
      </c>
      <c r="I28" s="47"/>
      <c r="J28" s="47">
        <v>0.08</v>
      </c>
      <c r="K28" s="49">
        <v>300</v>
      </c>
      <c r="L28" s="31">
        <v>575.5</v>
      </c>
      <c r="M28" s="31" t="s">
        <v>61</v>
      </c>
      <c r="N28" s="53"/>
      <c r="O28" s="31">
        <f t="shared" si="0"/>
        <v>0</v>
      </c>
      <c r="P28" s="12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s="51" customFormat="1" ht="15.75" thickBot="1" x14ac:dyDescent="0.3">
      <c r="A29" s="54" t="s">
        <v>78</v>
      </c>
      <c r="B29" s="47" t="s">
        <v>84</v>
      </c>
      <c r="C29" s="100"/>
      <c r="D29" s="101"/>
      <c r="E29" s="56">
        <v>120</v>
      </c>
      <c r="F29" s="52"/>
      <c r="G29" s="55">
        <v>120</v>
      </c>
      <c r="H29" s="47" t="s">
        <v>33</v>
      </c>
      <c r="I29" s="47"/>
      <c r="J29" s="47">
        <v>0.08</v>
      </c>
      <c r="K29" s="49">
        <v>300</v>
      </c>
      <c r="L29" s="31">
        <v>2762.4</v>
      </c>
      <c r="M29" s="31" t="s">
        <v>61</v>
      </c>
      <c r="N29" s="53"/>
      <c r="O29" s="31">
        <f t="shared" ref="O29" si="2">SUM(N29*G29)</f>
        <v>0</v>
      </c>
      <c r="P29" s="12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s="51" customFormat="1" ht="15.75" thickBot="1" x14ac:dyDescent="0.3">
      <c r="A30" s="54" t="s">
        <v>78</v>
      </c>
      <c r="B30" s="47" t="s">
        <v>85</v>
      </c>
      <c r="C30" s="100"/>
      <c r="D30" s="101"/>
      <c r="E30" s="56">
        <v>90</v>
      </c>
      <c r="F30" s="52"/>
      <c r="G30" s="55">
        <v>90</v>
      </c>
      <c r="H30" s="47" t="s">
        <v>33</v>
      </c>
      <c r="I30" s="47"/>
      <c r="J30" s="47">
        <v>0.09</v>
      </c>
      <c r="K30" s="49">
        <v>300</v>
      </c>
      <c r="L30" s="31">
        <v>1808.1</v>
      </c>
      <c r="M30" s="31" t="s">
        <v>61</v>
      </c>
      <c r="N30" s="53"/>
      <c r="O30" s="31">
        <f t="shared" si="0"/>
        <v>0</v>
      </c>
      <c r="P30" s="12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s="51" customFormat="1" ht="14.45" customHeight="1" thickBot="1" x14ac:dyDescent="0.3">
      <c r="A31" s="47" t="s">
        <v>86</v>
      </c>
      <c r="B31" s="54" t="s">
        <v>87</v>
      </c>
      <c r="C31" s="100"/>
      <c r="D31" s="101"/>
      <c r="E31" s="55">
        <v>65</v>
      </c>
      <c r="F31" s="47"/>
      <c r="G31" s="55">
        <v>65</v>
      </c>
      <c r="H31" s="47" t="s">
        <v>33</v>
      </c>
      <c r="I31" s="47"/>
      <c r="J31" s="47">
        <v>0.05</v>
      </c>
      <c r="K31" s="49">
        <v>300</v>
      </c>
      <c r="L31" s="49">
        <v>1496.3</v>
      </c>
      <c r="M31" s="31" t="s">
        <v>61</v>
      </c>
      <c r="N31" s="50"/>
      <c r="O31" s="31">
        <f>SUM(N31*G31)</f>
        <v>0</v>
      </c>
      <c r="P31" s="12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s="51" customFormat="1" ht="0.6" hidden="1" customHeight="1" thickBot="1" x14ac:dyDescent="0.3">
      <c r="A32" s="47" t="s">
        <v>86</v>
      </c>
      <c r="B32" s="47"/>
      <c r="C32" s="100"/>
      <c r="D32" s="101"/>
      <c r="E32" s="56"/>
      <c r="F32" s="52"/>
      <c r="G32" s="55"/>
      <c r="H32" s="47" t="s">
        <v>33</v>
      </c>
      <c r="I32" s="47"/>
      <c r="J32" s="47"/>
      <c r="K32" s="49"/>
      <c r="L32" s="31">
        <v>0</v>
      </c>
      <c r="M32" s="31" t="s">
        <v>61</v>
      </c>
      <c r="N32" s="53"/>
      <c r="O32" s="31">
        <f>SUM(N32*G32)</f>
        <v>0</v>
      </c>
      <c r="P32" s="1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s="51" customFormat="1" ht="15.75" hidden="1" customHeight="1" thickBot="1" x14ac:dyDescent="0.3">
      <c r="A33" s="47" t="s">
        <v>86</v>
      </c>
      <c r="B33" s="54"/>
      <c r="C33" s="100"/>
      <c r="D33" s="101"/>
      <c r="E33" s="56"/>
      <c r="F33" s="52"/>
      <c r="G33" s="55"/>
      <c r="H33" s="47" t="s">
        <v>33</v>
      </c>
      <c r="I33" s="47"/>
      <c r="J33" s="47"/>
      <c r="K33" s="49"/>
      <c r="L33" s="31">
        <v>0</v>
      </c>
      <c r="M33" s="31" t="s">
        <v>61</v>
      </c>
      <c r="N33" s="53"/>
      <c r="O33" s="31">
        <f>SUM(N33*G33)</f>
        <v>0</v>
      </c>
      <c r="P33" s="12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s="51" customFormat="1" ht="12" customHeight="1" thickBot="1" x14ac:dyDescent="0.3">
      <c r="A34" s="47" t="s">
        <v>86</v>
      </c>
      <c r="B34" s="54" t="s">
        <v>88</v>
      </c>
      <c r="C34" s="100"/>
      <c r="D34" s="101"/>
      <c r="E34" s="56">
        <v>45</v>
      </c>
      <c r="F34" s="52"/>
      <c r="G34" s="55">
        <v>45</v>
      </c>
      <c r="H34" s="47" t="s">
        <v>33</v>
      </c>
      <c r="I34" s="47"/>
      <c r="J34" s="47">
        <v>0.09</v>
      </c>
      <c r="K34" s="49">
        <v>300</v>
      </c>
      <c r="L34" s="31">
        <v>895.95</v>
      </c>
      <c r="M34" s="31" t="s">
        <v>61</v>
      </c>
      <c r="N34" s="53"/>
      <c r="O34" s="31">
        <f t="shared" ref="O34:O50" si="3">SUM(N34*G34)</f>
        <v>0</v>
      </c>
      <c r="P34" s="12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s="51" customFormat="1" ht="0.6" hidden="1" customHeight="1" thickBot="1" x14ac:dyDescent="0.3">
      <c r="A35" s="47" t="s">
        <v>86</v>
      </c>
      <c r="B35" s="47"/>
      <c r="C35" s="100"/>
      <c r="D35" s="101"/>
      <c r="E35" s="56"/>
      <c r="F35" s="52"/>
      <c r="G35" s="55"/>
      <c r="H35" s="47" t="s">
        <v>33</v>
      </c>
      <c r="I35" s="47"/>
      <c r="J35" s="47"/>
      <c r="K35" s="49"/>
      <c r="L35" s="31">
        <v>0</v>
      </c>
      <c r="M35" s="31" t="s">
        <v>61</v>
      </c>
      <c r="N35" s="53"/>
      <c r="O35" s="31">
        <f t="shared" si="3"/>
        <v>0</v>
      </c>
      <c r="P35" s="12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s="51" customFormat="1" ht="15.75" hidden="1" customHeight="1" thickBot="1" x14ac:dyDescent="0.3">
      <c r="A36" s="47" t="s">
        <v>86</v>
      </c>
      <c r="B36" s="47"/>
      <c r="C36" s="100"/>
      <c r="D36" s="101"/>
      <c r="E36" s="56"/>
      <c r="F36" s="52"/>
      <c r="G36" s="55"/>
      <c r="H36" s="47" t="s">
        <v>33</v>
      </c>
      <c r="I36" s="47"/>
      <c r="J36" s="47"/>
      <c r="K36" s="49"/>
      <c r="L36" s="31">
        <v>0</v>
      </c>
      <c r="M36" s="31" t="s">
        <v>61</v>
      </c>
      <c r="N36" s="53"/>
      <c r="O36" s="31">
        <f t="shared" si="3"/>
        <v>0</v>
      </c>
      <c r="P36" s="12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</row>
    <row r="37" spans="1:96" s="51" customFormat="1" ht="15.75" hidden="1" customHeight="1" thickBot="1" x14ac:dyDescent="0.3">
      <c r="A37" s="47" t="s">
        <v>86</v>
      </c>
      <c r="B37" s="47"/>
      <c r="C37" s="100"/>
      <c r="D37" s="101"/>
      <c r="E37" s="56"/>
      <c r="F37" s="52"/>
      <c r="G37" s="55"/>
      <c r="H37" s="47" t="s">
        <v>33</v>
      </c>
      <c r="I37" s="47"/>
      <c r="J37" s="47"/>
      <c r="K37" s="49"/>
      <c r="L37" s="31">
        <v>0</v>
      </c>
      <c r="M37" s="31" t="s">
        <v>61</v>
      </c>
      <c r="N37" s="53"/>
      <c r="O37" s="31">
        <f t="shared" si="3"/>
        <v>0</v>
      </c>
      <c r="P37" s="12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s="51" customFormat="1" ht="0.6" customHeight="1" thickBot="1" x14ac:dyDescent="0.3">
      <c r="A38" s="47" t="s">
        <v>86</v>
      </c>
      <c r="B38" s="47"/>
      <c r="C38" s="100"/>
      <c r="D38" s="101"/>
      <c r="E38" s="56"/>
      <c r="F38" s="52"/>
      <c r="G38" s="55"/>
      <c r="H38" s="47" t="s">
        <v>33</v>
      </c>
      <c r="I38" s="47"/>
      <c r="J38" s="47"/>
      <c r="K38" s="49"/>
      <c r="L38" s="31">
        <v>0</v>
      </c>
      <c r="M38" s="31" t="s">
        <v>61</v>
      </c>
      <c r="N38" s="53"/>
      <c r="O38" s="31">
        <f t="shared" si="3"/>
        <v>0</v>
      </c>
      <c r="P38" s="12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s="51" customFormat="1" ht="13.9" customHeight="1" thickBot="1" x14ac:dyDescent="0.3">
      <c r="A39" s="47" t="s">
        <v>86</v>
      </c>
      <c r="B39" s="47" t="s">
        <v>89</v>
      </c>
      <c r="C39" s="100"/>
      <c r="D39" s="101"/>
      <c r="E39" s="56">
        <v>72</v>
      </c>
      <c r="F39" s="52"/>
      <c r="G39" s="55">
        <v>72</v>
      </c>
      <c r="H39" s="47" t="s">
        <v>33</v>
      </c>
      <c r="I39" s="47"/>
      <c r="J39" s="47">
        <v>0.08</v>
      </c>
      <c r="K39" s="49">
        <v>300</v>
      </c>
      <c r="L39" s="31">
        <v>1657.44</v>
      </c>
      <c r="M39" s="31" t="s">
        <v>61</v>
      </c>
      <c r="N39" s="53"/>
      <c r="O39" s="31">
        <f t="shared" si="3"/>
        <v>0</v>
      </c>
      <c r="P39" s="12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</row>
    <row r="40" spans="1:96" s="51" customFormat="1" ht="15.75" hidden="1" customHeight="1" thickBot="1" x14ac:dyDescent="0.3">
      <c r="A40" s="47" t="s">
        <v>86</v>
      </c>
      <c r="B40" s="47"/>
      <c r="C40" s="100"/>
      <c r="D40" s="101"/>
      <c r="E40" s="56"/>
      <c r="F40" s="52"/>
      <c r="G40" s="55"/>
      <c r="H40" s="47" t="s">
        <v>33</v>
      </c>
      <c r="I40" s="47"/>
      <c r="J40" s="47"/>
      <c r="K40" s="49"/>
      <c r="L40" s="31">
        <v>0</v>
      </c>
      <c r="M40" s="31" t="s">
        <v>61</v>
      </c>
      <c r="N40" s="53"/>
      <c r="O40" s="31">
        <f t="shared" si="3"/>
        <v>0</v>
      </c>
      <c r="P40" s="12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</row>
    <row r="41" spans="1:96" s="51" customFormat="1" ht="15.75" thickBot="1" x14ac:dyDescent="0.3">
      <c r="A41" s="47" t="s">
        <v>86</v>
      </c>
      <c r="B41" s="47" t="s">
        <v>90</v>
      </c>
      <c r="C41" s="100"/>
      <c r="D41" s="101"/>
      <c r="E41" s="56">
        <v>85</v>
      </c>
      <c r="F41" s="52"/>
      <c r="G41" s="55">
        <v>85</v>
      </c>
      <c r="H41" s="47" t="s">
        <v>33</v>
      </c>
      <c r="I41" s="47"/>
      <c r="J41" s="47">
        <v>7.0000000000000007E-2</v>
      </c>
      <c r="K41" s="49">
        <v>300</v>
      </c>
      <c r="L41" s="31">
        <v>1956.7</v>
      </c>
      <c r="M41" s="31" t="s">
        <v>61</v>
      </c>
      <c r="N41" s="53"/>
      <c r="O41" s="31">
        <f t="shared" si="3"/>
        <v>0</v>
      </c>
      <c r="P41" s="12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1:96" s="51" customFormat="1" ht="15.75" thickBot="1" x14ac:dyDescent="0.3">
      <c r="A42" s="47" t="s">
        <v>86</v>
      </c>
      <c r="B42" s="47" t="s">
        <v>91</v>
      </c>
      <c r="C42" s="100"/>
      <c r="D42" s="101"/>
      <c r="E42" s="56">
        <v>55</v>
      </c>
      <c r="F42" s="52"/>
      <c r="G42" s="55">
        <v>55</v>
      </c>
      <c r="H42" s="47" t="s">
        <v>33</v>
      </c>
      <c r="I42" s="47"/>
      <c r="J42" s="47">
        <v>7.0000000000000007E-2</v>
      </c>
      <c r="K42" s="49">
        <v>300</v>
      </c>
      <c r="L42" s="31">
        <v>1266.0999999999999</v>
      </c>
      <c r="M42" s="31" t="s">
        <v>61</v>
      </c>
      <c r="N42" s="53"/>
      <c r="O42" s="31">
        <f t="shared" si="3"/>
        <v>0</v>
      </c>
      <c r="P42" s="1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1:96" s="51" customFormat="1" ht="15.75" thickBot="1" x14ac:dyDescent="0.3">
      <c r="A43" s="54" t="s">
        <v>73</v>
      </c>
      <c r="B43" s="47" t="s">
        <v>92</v>
      </c>
      <c r="C43" s="100"/>
      <c r="D43" s="101"/>
      <c r="E43" s="56">
        <v>63</v>
      </c>
      <c r="F43" s="52"/>
      <c r="G43" s="55">
        <v>63</v>
      </c>
      <c r="H43" s="47" t="s">
        <v>33</v>
      </c>
      <c r="I43" s="47"/>
      <c r="J43" s="47">
        <v>0.19</v>
      </c>
      <c r="K43" s="49">
        <v>400</v>
      </c>
      <c r="L43" s="31">
        <v>1051.47</v>
      </c>
      <c r="M43" s="31" t="s">
        <v>61</v>
      </c>
      <c r="N43" s="53"/>
      <c r="O43" s="31">
        <f t="shared" si="3"/>
        <v>0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</row>
    <row r="44" spans="1:96" s="51" customFormat="1" ht="15.75" thickBot="1" x14ac:dyDescent="0.3">
      <c r="A44" s="54" t="s">
        <v>73</v>
      </c>
      <c r="B44" s="47" t="s">
        <v>93</v>
      </c>
      <c r="C44" s="100"/>
      <c r="D44" s="101"/>
      <c r="E44" s="56">
        <v>25</v>
      </c>
      <c r="F44" s="52"/>
      <c r="G44" s="55">
        <v>25</v>
      </c>
      <c r="H44" s="47" t="s">
        <v>33</v>
      </c>
      <c r="I44" s="47"/>
      <c r="J44" s="47">
        <v>0.11</v>
      </c>
      <c r="K44" s="49">
        <v>300</v>
      </c>
      <c r="L44" s="31">
        <v>502.25</v>
      </c>
      <c r="M44" s="31" t="s">
        <v>61</v>
      </c>
      <c r="N44" s="53"/>
      <c r="O44" s="31">
        <f t="shared" si="3"/>
        <v>0</v>
      </c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1:96" s="51" customFormat="1" ht="15.75" thickBot="1" x14ac:dyDescent="0.3">
      <c r="A45" s="54" t="s">
        <v>73</v>
      </c>
      <c r="B45" s="47" t="s">
        <v>94</v>
      </c>
      <c r="C45" s="100"/>
      <c r="D45" s="101"/>
      <c r="E45" s="56">
        <v>92</v>
      </c>
      <c r="F45" s="52"/>
      <c r="G45" s="55">
        <v>92</v>
      </c>
      <c r="H45" s="47" t="s">
        <v>33</v>
      </c>
      <c r="I45" s="47"/>
      <c r="J45" s="47">
        <v>0.35</v>
      </c>
      <c r="K45" s="49">
        <v>500</v>
      </c>
      <c r="L45" s="31">
        <v>1447.16</v>
      </c>
      <c r="M45" s="31" t="s">
        <v>61</v>
      </c>
      <c r="N45" s="53"/>
      <c r="O45" s="31">
        <f t="shared" si="3"/>
        <v>0</v>
      </c>
      <c r="P45" s="12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</row>
    <row r="46" spans="1:96" s="51" customFormat="1" ht="15.75" thickBot="1" x14ac:dyDescent="0.3">
      <c r="A46" s="54" t="s">
        <v>73</v>
      </c>
      <c r="B46" s="47" t="s">
        <v>95</v>
      </c>
      <c r="C46" s="100"/>
      <c r="D46" s="101"/>
      <c r="E46" s="56">
        <v>109</v>
      </c>
      <c r="F46" s="52"/>
      <c r="G46" s="55">
        <v>109</v>
      </c>
      <c r="H46" s="47" t="s">
        <v>33</v>
      </c>
      <c r="I46" s="47"/>
      <c r="J46" s="47">
        <v>0.44</v>
      </c>
      <c r="K46" s="49">
        <v>400</v>
      </c>
      <c r="L46" s="31">
        <v>1644.81</v>
      </c>
      <c r="M46" s="31" t="s">
        <v>61</v>
      </c>
      <c r="N46" s="53"/>
      <c r="O46" s="31">
        <f t="shared" si="3"/>
        <v>0</v>
      </c>
      <c r="P46" s="12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1:96" s="51" customFormat="1" ht="15.75" thickBot="1" x14ac:dyDescent="0.3">
      <c r="A47" s="54" t="s">
        <v>73</v>
      </c>
      <c r="B47" s="47">
        <v>320</v>
      </c>
      <c r="C47" s="100"/>
      <c r="D47" s="101"/>
      <c r="E47" s="56">
        <v>164</v>
      </c>
      <c r="F47" s="52"/>
      <c r="G47" s="55">
        <v>164</v>
      </c>
      <c r="H47" s="47" t="s">
        <v>33</v>
      </c>
      <c r="I47" s="47"/>
      <c r="J47" s="47">
        <v>0.2</v>
      </c>
      <c r="K47" s="49">
        <v>600</v>
      </c>
      <c r="L47" s="31">
        <v>2737.1600000000003</v>
      </c>
      <c r="M47" s="31" t="s">
        <v>61</v>
      </c>
      <c r="N47" s="53"/>
      <c r="O47" s="31">
        <f t="shared" si="3"/>
        <v>0</v>
      </c>
      <c r="P47" s="12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1:96" s="51" customFormat="1" ht="15.75" thickBot="1" x14ac:dyDescent="0.3">
      <c r="A48" s="54" t="s">
        <v>73</v>
      </c>
      <c r="B48" s="47">
        <v>321</v>
      </c>
      <c r="C48" s="100"/>
      <c r="D48" s="101"/>
      <c r="E48" s="56">
        <v>90</v>
      </c>
      <c r="F48" s="52"/>
      <c r="G48" s="55">
        <v>90</v>
      </c>
      <c r="H48" s="47" t="s">
        <v>33</v>
      </c>
      <c r="I48" s="47"/>
      <c r="J48" s="47">
        <v>0.2</v>
      </c>
      <c r="K48" s="49">
        <v>600</v>
      </c>
      <c r="L48" s="31">
        <v>1502.1000000000001</v>
      </c>
      <c r="M48" s="31" t="s">
        <v>61</v>
      </c>
      <c r="N48" s="53"/>
      <c r="O48" s="31">
        <f t="shared" ref="O48:O49" si="4">SUM(N48*G48)</f>
        <v>0</v>
      </c>
      <c r="P48" s="12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1:96" s="51" customFormat="1" ht="15.75" thickBot="1" x14ac:dyDescent="0.3">
      <c r="A49" s="54" t="s">
        <v>73</v>
      </c>
      <c r="B49" s="47" t="s">
        <v>74</v>
      </c>
      <c r="C49" s="100"/>
      <c r="D49" s="101"/>
      <c r="E49" s="56">
        <v>150</v>
      </c>
      <c r="F49" s="52"/>
      <c r="G49" s="55">
        <v>150</v>
      </c>
      <c r="H49" s="47" t="s">
        <v>33</v>
      </c>
      <c r="I49" s="47"/>
      <c r="J49" s="47">
        <v>0.2</v>
      </c>
      <c r="K49" s="49">
        <v>300</v>
      </c>
      <c r="L49" s="31">
        <v>2359.5</v>
      </c>
      <c r="M49" s="31" t="s">
        <v>61</v>
      </c>
      <c r="N49" s="53"/>
      <c r="O49" s="31">
        <f t="shared" si="4"/>
        <v>0</v>
      </c>
      <c r="P49" s="12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1:96" s="51" customFormat="1" ht="15.75" thickBot="1" x14ac:dyDescent="0.3">
      <c r="A50" s="54" t="s">
        <v>73</v>
      </c>
      <c r="B50" s="47" t="s">
        <v>75</v>
      </c>
      <c r="C50" s="102"/>
      <c r="D50" s="103"/>
      <c r="E50" s="56">
        <v>171</v>
      </c>
      <c r="F50" s="52"/>
      <c r="G50" s="55">
        <v>171</v>
      </c>
      <c r="H50" s="47" t="s">
        <v>33</v>
      </c>
      <c r="I50" s="47"/>
      <c r="J50" s="47">
        <v>0.24</v>
      </c>
      <c r="K50" s="49">
        <v>200</v>
      </c>
      <c r="L50" s="31">
        <v>2689.83</v>
      </c>
      <c r="M50" s="31" t="s">
        <v>61</v>
      </c>
      <c r="N50" s="53"/>
      <c r="O50" s="31">
        <f t="shared" si="3"/>
        <v>0</v>
      </c>
      <c r="P50" s="12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</row>
    <row r="51" spans="1:96" ht="15.75" thickBot="1" x14ac:dyDescent="0.3">
      <c r="A51" s="25" t="s">
        <v>72</v>
      </c>
      <c r="B51" s="26"/>
      <c r="C51" s="27"/>
      <c r="D51" s="28"/>
      <c r="E51" s="57">
        <f>SUM(E12:E50)</f>
        <v>2500</v>
      </c>
      <c r="F51" s="29"/>
      <c r="G51" s="57">
        <f>SUM(G12:G50)</f>
        <v>2500</v>
      </c>
      <c r="H51" s="30"/>
      <c r="I51" s="26"/>
      <c r="J51" s="26"/>
      <c r="K51" s="27"/>
      <c r="L51" s="36">
        <f>SUM(L12:L50)</f>
        <v>45857.78</v>
      </c>
      <c r="M51" s="32"/>
      <c r="N51" s="35"/>
      <c r="O51" s="36"/>
    </row>
    <row r="52" spans="1:96" ht="15.75" thickBot="1" x14ac:dyDescent="0.3">
      <c r="A52" s="45"/>
      <c r="B52" s="33"/>
      <c r="C52" s="33"/>
      <c r="D52" s="33"/>
      <c r="E52" s="33"/>
      <c r="F52" s="33"/>
      <c r="G52" s="33"/>
      <c r="H52" s="33"/>
      <c r="I52" s="33"/>
      <c r="J52" s="66" t="s">
        <v>13</v>
      </c>
      <c r="K52" s="66"/>
      <c r="L52" s="36"/>
      <c r="M52" s="34"/>
      <c r="N52" s="37" t="s">
        <v>14</v>
      </c>
      <c r="O52" s="31">
        <f>SUM(O12:O30)</f>
        <v>0</v>
      </c>
    </row>
    <row r="53" spans="1:96" ht="15.75" thickBot="1" x14ac:dyDescent="0.3">
      <c r="A53" s="67" t="s">
        <v>15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9"/>
      <c r="O53" s="31">
        <f>O54-O52</f>
        <v>0</v>
      </c>
    </row>
    <row r="54" spans="1:96" ht="15.75" thickBot="1" x14ac:dyDescent="0.3">
      <c r="A54" s="67" t="s">
        <v>16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9"/>
      <c r="O54" s="31">
        <f>IF("nie"=MID(I62,1,3),O52,(O52*1.2))</f>
        <v>0</v>
      </c>
    </row>
    <row r="55" spans="1:96" x14ac:dyDescent="0.25">
      <c r="A55" s="75" t="s">
        <v>17</v>
      </c>
      <c r="B55" s="75"/>
      <c r="C55" s="75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96" x14ac:dyDescent="0.25">
      <c r="A56" s="80" t="s">
        <v>65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</row>
    <row r="57" spans="1:96" ht="25.5" customHeight="1" x14ac:dyDescent="0.25">
      <c r="A57" s="39" t="s">
        <v>57</v>
      </c>
      <c r="B57" s="39"/>
      <c r="C57" s="39"/>
      <c r="D57" s="39"/>
      <c r="E57" s="39"/>
      <c r="F57" s="39"/>
      <c r="G57" s="40" t="s">
        <v>55</v>
      </c>
      <c r="H57" s="39"/>
      <c r="I57" s="39"/>
      <c r="J57" s="41"/>
      <c r="K57" s="41"/>
      <c r="L57" s="41"/>
      <c r="M57" s="41"/>
      <c r="N57" s="41"/>
      <c r="O57" s="41"/>
    </row>
    <row r="58" spans="1:96" ht="15" customHeight="1" x14ac:dyDescent="0.25">
      <c r="A58" s="81" t="s">
        <v>98</v>
      </c>
      <c r="B58" s="81"/>
      <c r="C58" s="81"/>
      <c r="D58" s="81"/>
      <c r="E58" s="81"/>
      <c r="F58" s="76" t="s">
        <v>56</v>
      </c>
      <c r="G58" s="42" t="s">
        <v>18</v>
      </c>
      <c r="H58" s="77"/>
      <c r="I58" s="78"/>
      <c r="J58" s="78"/>
      <c r="K58" s="78"/>
      <c r="L58" s="78"/>
      <c r="M58" s="78"/>
      <c r="N58" s="78"/>
      <c r="O58" s="79"/>
    </row>
    <row r="59" spans="1:96" x14ac:dyDescent="0.25">
      <c r="A59" s="82"/>
      <c r="B59" s="82"/>
      <c r="C59" s="82"/>
      <c r="D59" s="82"/>
      <c r="E59" s="82"/>
      <c r="F59" s="76"/>
      <c r="G59" s="42" t="s">
        <v>19</v>
      </c>
      <c r="H59" s="77"/>
      <c r="I59" s="78"/>
      <c r="J59" s="78"/>
      <c r="K59" s="78"/>
      <c r="L59" s="78"/>
      <c r="M59" s="78"/>
      <c r="N59" s="78"/>
      <c r="O59" s="79"/>
    </row>
    <row r="60" spans="1:96" ht="18" customHeight="1" x14ac:dyDescent="0.25">
      <c r="A60" s="82"/>
      <c r="B60" s="82"/>
      <c r="C60" s="82"/>
      <c r="D60" s="82"/>
      <c r="E60" s="82"/>
      <c r="F60" s="76"/>
      <c r="G60" s="42" t="s">
        <v>20</v>
      </c>
      <c r="H60" s="77"/>
      <c r="I60" s="78"/>
      <c r="J60" s="78"/>
      <c r="K60" s="78"/>
      <c r="L60" s="78"/>
      <c r="M60" s="78"/>
      <c r="N60" s="78"/>
      <c r="O60" s="79"/>
    </row>
    <row r="61" spans="1:96" x14ac:dyDescent="0.25">
      <c r="A61" s="82"/>
      <c r="B61" s="82"/>
      <c r="C61" s="82"/>
      <c r="D61" s="82"/>
      <c r="E61" s="82"/>
      <c r="F61" s="76"/>
      <c r="G61" s="42" t="s">
        <v>21</v>
      </c>
      <c r="H61" s="77"/>
      <c r="I61" s="78"/>
      <c r="J61" s="78"/>
      <c r="K61" s="78"/>
      <c r="L61" s="78"/>
      <c r="M61" s="78"/>
      <c r="N61" s="78"/>
      <c r="O61" s="79"/>
    </row>
    <row r="62" spans="1:96" x14ac:dyDescent="0.25">
      <c r="A62" s="82"/>
      <c r="B62" s="82"/>
      <c r="C62" s="82"/>
      <c r="D62" s="82"/>
      <c r="E62" s="82"/>
      <c r="F62" s="76"/>
      <c r="G62" s="42" t="s">
        <v>22</v>
      </c>
      <c r="H62" s="77"/>
      <c r="I62" s="78"/>
      <c r="J62" s="78"/>
      <c r="K62" s="78"/>
      <c r="L62" s="78"/>
      <c r="M62" s="78"/>
      <c r="N62" s="78"/>
      <c r="O62" s="79"/>
    </row>
    <row r="63" spans="1:96" x14ac:dyDescent="0.25">
      <c r="A63" s="82"/>
      <c r="B63" s="82"/>
      <c r="C63" s="82"/>
      <c r="D63" s="82"/>
      <c r="E63" s="82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96" x14ac:dyDescent="0.25">
      <c r="A64" s="82"/>
      <c r="B64" s="82"/>
      <c r="C64" s="82"/>
      <c r="D64" s="82"/>
      <c r="E64" s="82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x14ac:dyDescent="0.25">
      <c r="A65" s="82"/>
      <c r="B65" s="82"/>
      <c r="C65" s="82"/>
      <c r="D65" s="82"/>
      <c r="E65" s="82"/>
      <c r="F65" s="41"/>
      <c r="G65" s="23"/>
      <c r="H65" s="18"/>
      <c r="I65" s="23"/>
      <c r="J65" s="23" t="s">
        <v>23</v>
      </c>
      <c r="K65" s="23"/>
      <c r="L65" s="72"/>
      <c r="M65" s="73"/>
      <c r="N65" s="74"/>
      <c r="O65" s="23"/>
    </row>
    <row r="66" spans="1:15" x14ac:dyDescent="0.25">
      <c r="A66" s="83"/>
      <c r="B66" s="83"/>
      <c r="C66" s="83"/>
      <c r="D66" s="83"/>
      <c r="E66" s="83"/>
      <c r="F66" s="41"/>
      <c r="G66" s="23"/>
      <c r="H66" s="23"/>
      <c r="I66" s="23"/>
      <c r="J66" s="23"/>
      <c r="K66" s="23"/>
      <c r="L66" s="23"/>
      <c r="M66" s="23"/>
      <c r="N66" s="23"/>
      <c r="O66" s="23"/>
    </row>
    <row r="67" spans="1:15" x14ac:dyDescent="0.25">
      <c r="A67" s="21"/>
      <c r="B67" s="21"/>
      <c r="C67" s="21"/>
      <c r="D67" s="21"/>
      <c r="E67" s="21"/>
      <c r="F67" s="21"/>
      <c r="G67" s="23"/>
      <c r="H67" s="23"/>
      <c r="I67" s="23"/>
      <c r="J67" s="23"/>
      <c r="K67" s="23"/>
      <c r="L67" s="23"/>
      <c r="M67" s="23"/>
      <c r="N67" s="23"/>
      <c r="O67" s="23"/>
    </row>
    <row r="68" spans="1:15" x14ac:dyDescent="0.25">
      <c r="A68" s="21" t="s">
        <v>97</v>
      </c>
    </row>
  </sheetData>
  <mergeCells count="35">
    <mergeCell ref="A1:L1"/>
    <mergeCell ref="K9:K11"/>
    <mergeCell ref="A8:B8"/>
    <mergeCell ref="E5:F5"/>
    <mergeCell ref="B6:F6"/>
    <mergeCell ref="B7:F7"/>
    <mergeCell ref="B9:B11"/>
    <mergeCell ref="C3:K3"/>
    <mergeCell ref="H9:H11"/>
    <mergeCell ref="I9:I11"/>
    <mergeCell ref="J9:J11"/>
    <mergeCell ref="C9:D9"/>
    <mergeCell ref="E9:G9"/>
    <mergeCell ref="G10:G11"/>
    <mergeCell ref="L65:N65"/>
    <mergeCell ref="A55:C55"/>
    <mergeCell ref="F58:F62"/>
    <mergeCell ref="H58:O58"/>
    <mergeCell ref="H59:O59"/>
    <mergeCell ref="H60:O60"/>
    <mergeCell ref="H61:O61"/>
    <mergeCell ref="A56:O56"/>
    <mergeCell ref="A58:E66"/>
    <mergeCell ref="H62:O62"/>
    <mergeCell ref="J52:K52"/>
    <mergeCell ref="A53:N53"/>
    <mergeCell ref="A54:N54"/>
    <mergeCell ref="L9:L11"/>
    <mergeCell ref="N9:N11"/>
    <mergeCell ref="C12:D50"/>
    <mergeCell ref="O9:O11"/>
    <mergeCell ref="C10:D11"/>
    <mergeCell ref="E10:E11"/>
    <mergeCell ref="F10:F11"/>
    <mergeCell ref="M9:M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  <rowBreaks count="1" manualBreakCount="1">
    <brk id="4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17" t="s">
        <v>51</v>
      </c>
      <c r="M2" s="117"/>
    </row>
    <row r="3" spans="1:14" x14ac:dyDescent="0.25">
      <c r="A3" s="5" t="s">
        <v>25</v>
      </c>
      <c r="B3" s="118" t="s">
        <v>26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25">
      <c r="A4" s="5" t="s">
        <v>27</v>
      </c>
      <c r="B4" s="118" t="s">
        <v>28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25">
      <c r="A5" s="5" t="s">
        <v>8</v>
      </c>
      <c r="B5" s="118" t="s">
        <v>29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25">
      <c r="A6" s="5" t="s">
        <v>2</v>
      </c>
      <c r="B6" s="118" t="s">
        <v>30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25">
      <c r="A7" s="6" t="s">
        <v>31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1:14" x14ac:dyDescent="0.25">
      <c r="A8" s="5" t="s">
        <v>12</v>
      </c>
      <c r="B8" s="118" t="s">
        <v>32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25">
      <c r="A9" s="7" t="s">
        <v>33</v>
      </c>
      <c r="B9" s="118" t="s">
        <v>34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25">
      <c r="A10" s="7" t="s">
        <v>35</v>
      </c>
      <c r="B10" s="118" t="s">
        <v>36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25">
      <c r="A11" s="8" t="s">
        <v>37</v>
      </c>
      <c r="B11" s="118" t="s">
        <v>38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25">
      <c r="A12" s="9" t="s">
        <v>39</v>
      </c>
      <c r="B12" s="118" t="s">
        <v>40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25">
      <c r="A13" s="8" t="s">
        <v>41</v>
      </c>
      <c r="B13" s="118" t="s">
        <v>42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25">
      <c r="A14" s="8" t="s">
        <v>5</v>
      </c>
      <c r="B14" s="118" t="s">
        <v>52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25">
      <c r="A15" s="8" t="s">
        <v>43</v>
      </c>
      <c r="B15" s="118" t="s">
        <v>44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8.25" x14ac:dyDescent="0.25">
      <c r="A16" s="10" t="s">
        <v>45</v>
      </c>
      <c r="B16" s="118" t="s">
        <v>46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25">
      <c r="A17" s="10" t="s">
        <v>47</v>
      </c>
      <c r="B17" s="118" t="s">
        <v>48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25">
      <c r="A18" s="11" t="s">
        <v>49</v>
      </c>
      <c r="B18" s="118" t="s">
        <v>50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25">
      <c r="A19" s="43" t="s">
        <v>62</v>
      </c>
      <c r="B19" s="119" t="s">
        <v>63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2023-01-23T09:37:21Z</cp:lastPrinted>
  <dcterms:created xsi:type="dcterms:W3CDTF">2012-08-13T12:29:09Z</dcterms:created>
  <dcterms:modified xsi:type="dcterms:W3CDTF">2023-03-09T12:23:43Z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