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Vranov\Súťažné podklady LS Medzilaborce VC Svetlice výzva č.24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ponuka'!$A$1:$O$52</definedName>
  </definedNames>
  <calcPr calcId="162913"/>
</workbook>
</file>

<file path=xl/calcChain.xml><?xml version="1.0" encoding="utf-8"?>
<calcChain xmlns="http://schemas.openxmlformats.org/spreadsheetml/2006/main">
  <c r="G34" i="1" l="1"/>
  <c r="G33" i="1"/>
  <c r="G28" i="1"/>
  <c r="G27" i="1"/>
  <c r="G25" i="1" l="1"/>
  <c r="G24" i="1"/>
  <c r="G31" i="1"/>
  <c r="G30" i="1"/>
  <c r="G22" i="1" l="1"/>
  <c r="G21" i="1"/>
  <c r="G13" i="1" l="1"/>
  <c r="G16" i="1"/>
  <c r="G19" i="1"/>
  <c r="G18" i="1" l="1"/>
  <c r="G15" i="1"/>
  <c r="O20" i="1" l="1"/>
  <c r="O21" i="1"/>
  <c r="L37" i="1" l="1"/>
  <c r="O17" i="1"/>
  <c r="O16" i="1"/>
  <c r="O15" i="1" l="1"/>
  <c r="O14" i="1"/>
  <c r="O13" i="1"/>
  <c r="G12" i="1"/>
  <c r="O18" i="1"/>
  <c r="O12" i="1" l="1"/>
  <c r="P37" i="1" l="1"/>
  <c r="O23" i="1" l="1"/>
  <c r="O27" i="1"/>
  <c r="O35" i="1" l="1"/>
  <c r="O33" i="1"/>
  <c r="O31" i="1"/>
  <c r="O29" i="1"/>
  <c r="O25" i="1"/>
  <c r="O22" i="1"/>
  <c r="O24" i="1"/>
  <c r="O26" i="1"/>
  <c r="O28" i="1"/>
  <c r="O30" i="1"/>
  <c r="O32" i="1"/>
  <c r="O34" i="1"/>
  <c r="O19" i="1" l="1"/>
  <c r="O37" i="1" s="1"/>
  <c r="G36" i="1"/>
  <c r="O39" i="1" l="1"/>
  <c r="O38" i="1" s="1"/>
</calcChain>
</file>

<file path=xl/sharedStrings.xml><?xml version="1.0" encoding="utf-8"?>
<sst xmlns="http://schemas.openxmlformats.org/spreadsheetml/2006/main" count="167" uniqueCount="91">
  <si>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</si>
  <si>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</si>
  <si>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</si>
  <si>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</si>
  <si>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</si>
  <si>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</si>
  <si>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</si>
  <si>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</si>
  <si>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</si>
  <si>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</si>
  <si>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</si>
  <si>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</si>
  <si>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</si>
  <si>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</si>
  <si>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</si>
  <si>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</si>
  <si>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</si>
  <si>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</si>
  <si>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</si>
  <si>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</si>
  <si>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</si>
  <si>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</si>
  <si>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</si>
  <si>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</si>
  <si>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</si>
  <si>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</si>
  <si>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</si>
  <si>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</si>
  <si>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</si>
  <si>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</si>
  <si>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</si>
  <si>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</si>
  <si>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</si>
  <si>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</si>
  <si>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</si>
  <si>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</si>
  <si>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</si>
  <si>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</si>
  <si>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</si>
  <si>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</si>
  <si>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</si>
  <si>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</si>
  <si>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</si>
  <si>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</si>
  <si>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</si>
  <si>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</si>
  <si>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</si>
  <si>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</si>
  <si>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</si>
  <si>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</si>
  <si>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</si>
  <si>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</si>
  <si>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</si>
  <si>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</si>
  <si>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</si>
  <si>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</si>
  <si>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</si>
  <si>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</si>
  <si>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</si>
  <si>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</si>
  <si>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</si>
  <si>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</si>
  <si>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</si>
  <si>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</si>
  <si>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</si>
  <si>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</si>
  <si>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</si>
  <si>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</si>
  <si>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</si>
  <si>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</si>
  <si>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</si>
  <si>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</si>
  <si>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organizačná zložka OZ Vihorlat</t>
  </si>
  <si>
    <t>1,2,4a,4d,6,7 - výroba SKM</t>
  </si>
  <si>
    <t>1,2,4a,4d,6,7 - výroba Sort.</t>
  </si>
  <si>
    <t>Rokytov</t>
  </si>
  <si>
    <t>VU +50</t>
  </si>
  <si>
    <t>Lesnícke služby v ťažbovom procese na organzačnej zložke OZ Vihorlat, LS 05 Medzilaborce VC Svetlice</t>
  </si>
  <si>
    <t>Svetlice</t>
  </si>
  <si>
    <t>271 2</t>
  </si>
  <si>
    <t>VU -50</t>
  </si>
  <si>
    <t>50/850</t>
  </si>
  <si>
    <t>50/1000</t>
  </si>
  <si>
    <t>177 A0</t>
  </si>
  <si>
    <t>175 B1</t>
  </si>
  <si>
    <t>173 B1</t>
  </si>
  <si>
    <t>263 C0</t>
  </si>
  <si>
    <t>LO   08,09</t>
  </si>
  <si>
    <t>149 1</t>
  </si>
  <si>
    <t>263 B0</t>
  </si>
  <si>
    <t>36 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</si>
</sst>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8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1" xfId="0" applyFont="1" applyFill="1" applyBorder="1" applyProtection="1"/>
    <xf numFmtId="0" fontId="0" fillId="3" borderId="19" xfId="0" applyFill="1" applyBorder="1" applyProtection="1"/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9" xfId="0" applyNumberFormat="1" applyFont="1" applyFill="1" applyBorder="1" applyAlignment="1" applyProtection="1">
      <alignment horizontal="center" vertical="center"/>
    </xf>
    <xf numFmtId="0" fontId="16" fillId="3" borderId="32" xfId="0" applyFont="1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10" fillId="3" borderId="37" xfId="0" applyNumberFormat="1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35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6" fillId="3" borderId="3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4" xfId="0" applyFill="1" applyBorder="1" applyAlignment="1" applyProtection="1">
      <alignment horizontal="center" vertical="top" wrapText="1"/>
    </xf>
    <xf numFmtId="0" fontId="0" fillId="3" borderId="15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22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23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BreakPreview" zoomScaleNormal="100" zoomScaleSheetLayoutView="100" workbookViewId="0">
      <selection activeCell="P37" sqref="P3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2.8554687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5" t="s">
        <v>68</v>
      </c>
      <c r="N1" s="56"/>
      <c r="O1" s="14"/>
    </row>
    <row r="2" spans="1:16" ht="11.2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5" t="s">
        <v>69</v>
      </c>
      <c r="N2" s="56"/>
      <c r="O2" s="14"/>
    </row>
    <row r="3" spans="1:16" ht="18" x14ac:dyDescent="0.25">
      <c r="A3" s="16" t="s">
        <v>0</v>
      </c>
      <c r="B3" s="52"/>
      <c r="C3" s="99" t="s">
        <v>77</v>
      </c>
      <c r="D3" s="100"/>
      <c r="E3" s="100"/>
      <c r="F3" s="100"/>
      <c r="G3" s="100"/>
      <c r="H3" s="100"/>
      <c r="I3" s="100"/>
      <c r="J3" s="100"/>
      <c r="K3" s="100"/>
      <c r="L3" s="52"/>
      <c r="M3" s="56"/>
      <c r="N3" s="13"/>
      <c r="O3" s="14"/>
    </row>
    <row r="4" spans="1:16" ht="10.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3"/>
      <c r="O4" s="14"/>
    </row>
    <row r="5" spans="1:16" x14ac:dyDescent="0.25">
      <c r="A5" s="17"/>
      <c r="B5" s="17"/>
      <c r="C5" s="17"/>
      <c r="D5" s="17"/>
      <c r="E5" s="89"/>
      <c r="F5" s="89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90" t="s">
        <v>72</v>
      </c>
      <c r="C6" s="90"/>
      <c r="D6" s="90"/>
      <c r="E6" s="90"/>
      <c r="F6" s="90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3"/>
      <c r="B7" s="91"/>
      <c r="C7" s="91"/>
      <c r="D7" s="91"/>
      <c r="E7" s="91"/>
      <c r="F7" s="91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87" t="s">
        <v>65</v>
      </c>
      <c r="B8" s="88"/>
      <c r="C8" s="57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3" t="s">
        <v>87</v>
      </c>
      <c r="B9" s="92" t="s">
        <v>2</v>
      </c>
      <c r="C9" s="94" t="s">
        <v>53</v>
      </c>
      <c r="D9" s="95"/>
      <c r="E9" s="96" t="s">
        <v>3</v>
      </c>
      <c r="F9" s="97"/>
      <c r="G9" s="98"/>
      <c r="H9" s="79" t="s">
        <v>4</v>
      </c>
      <c r="I9" s="82" t="s">
        <v>5</v>
      </c>
      <c r="J9" s="79" t="s">
        <v>6</v>
      </c>
      <c r="K9" s="82" t="s">
        <v>7</v>
      </c>
      <c r="L9" s="82" t="s">
        <v>54</v>
      </c>
      <c r="M9" s="82" t="s">
        <v>60</v>
      </c>
      <c r="N9" s="101" t="s">
        <v>58</v>
      </c>
      <c r="O9" s="104" t="s">
        <v>59</v>
      </c>
    </row>
    <row r="10" spans="1:16" ht="21.75" customHeight="1" x14ac:dyDescent="0.25">
      <c r="A10" s="21"/>
      <c r="B10" s="93"/>
      <c r="C10" s="107" t="s">
        <v>67</v>
      </c>
      <c r="D10" s="108"/>
      <c r="E10" s="107" t="s">
        <v>9</v>
      </c>
      <c r="F10" s="83" t="s">
        <v>10</v>
      </c>
      <c r="G10" s="82" t="s">
        <v>11</v>
      </c>
      <c r="H10" s="80"/>
      <c r="I10" s="83"/>
      <c r="J10" s="80"/>
      <c r="K10" s="85"/>
      <c r="L10" s="83"/>
      <c r="M10" s="83"/>
      <c r="N10" s="102"/>
      <c r="O10" s="105"/>
    </row>
    <row r="11" spans="1:16" ht="50.25" customHeight="1" thickBot="1" x14ac:dyDescent="0.3">
      <c r="A11" s="38"/>
      <c r="B11" s="93"/>
      <c r="C11" s="109"/>
      <c r="D11" s="110"/>
      <c r="E11" s="109"/>
      <c r="F11" s="84"/>
      <c r="G11" s="84"/>
      <c r="H11" s="81"/>
      <c r="I11" s="84"/>
      <c r="J11" s="81"/>
      <c r="K11" s="86"/>
      <c r="L11" s="84"/>
      <c r="M11" s="84"/>
      <c r="N11" s="103"/>
      <c r="O11" s="106"/>
    </row>
    <row r="12" spans="1:16" x14ac:dyDescent="0.25">
      <c r="A12" s="58" t="s">
        <v>78</v>
      </c>
      <c r="B12" s="22" t="s">
        <v>83</v>
      </c>
      <c r="C12" s="111" t="s">
        <v>73</v>
      </c>
      <c r="D12" s="112"/>
      <c r="E12" s="48">
        <v>0</v>
      </c>
      <c r="F12" s="66">
        <v>51.2</v>
      </c>
      <c r="G12" s="66">
        <f t="shared" ref="G12:G18" si="0">E12+F12</f>
        <v>51.2</v>
      </c>
      <c r="H12" s="59" t="s">
        <v>12</v>
      </c>
      <c r="I12" s="43">
        <v>45</v>
      </c>
      <c r="J12" s="43">
        <v>1.79</v>
      </c>
      <c r="K12" s="60">
        <v>950</v>
      </c>
      <c r="L12" s="62">
        <v>867.33</v>
      </c>
      <c r="M12" s="44" t="s">
        <v>70</v>
      </c>
      <c r="N12" s="45"/>
      <c r="O12" s="46">
        <f t="shared" ref="O12:O35" si="1">SUM(N12*G12)</f>
        <v>0</v>
      </c>
      <c r="P12" s="12"/>
    </row>
    <row r="13" spans="1:16" x14ac:dyDescent="0.25">
      <c r="A13" s="68" t="s">
        <v>78</v>
      </c>
      <c r="B13" s="22" t="s">
        <v>83</v>
      </c>
      <c r="C13" s="74" t="s">
        <v>74</v>
      </c>
      <c r="D13" s="75"/>
      <c r="E13" s="63">
        <v>0</v>
      </c>
      <c r="F13" s="63">
        <v>17.07</v>
      </c>
      <c r="G13" s="64">
        <f>E13+F13</f>
        <v>17.07</v>
      </c>
      <c r="H13" s="59" t="s">
        <v>12</v>
      </c>
      <c r="I13" s="22">
        <v>45</v>
      </c>
      <c r="J13" s="22">
        <v>1.79</v>
      </c>
      <c r="K13" s="60">
        <v>950</v>
      </c>
      <c r="L13" s="23">
        <v>355.91</v>
      </c>
      <c r="M13" s="35" t="s">
        <v>70</v>
      </c>
      <c r="N13" s="36"/>
      <c r="O13" s="23">
        <f t="shared" si="1"/>
        <v>0</v>
      </c>
      <c r="P13" s="12"/>
    </row>
    <row r="14" spans="1:16" x14ac:dyDescent="0.25">
      <c r="A14" s="68"/>
      <c r="B14" s="22"/>
      <c r="C14" s="76"/>
      <c r="D14" s="77"/>
      <c r="E14" s="49"/>
      <c r="F14" s="49"/>
      <c r="G14" s="49"/>
      <c r="H14" s="51"/>
      <c r="I14" s="22"/>
      <c r="J14" s="22"/>
      <c r="K14" s="61"/>
      <c r="L14" s="23"/>
      <c r="M14" s="35" t="s">
        <v>70</v>
      </c>
      <c r="N14" s="36"/>
      <c r="O14" s="23">
        <f t="shared" si="1"/>
        <v>0</v>
      </c>
      <c r="P14" s="12"/>
    </row>
    <row r="15" spans="1:16" x14ac:dyDescent="0.25">
      <c r="A15" s="68" t="s">
        <v>78</v>
      </c>
      <c r="B15" s="22" t="s">
        <v>84</v>
      </c>
      <c r="C15" s="74" t="s">
        <v>73</v>
      </c>
      <c r="D15" s="75"/>
      <c r="E15" s="49">
        <v>0</v>
      </c>
      <c r="F15" s="67">
        <v>298.45</v>
      </c>
      <c r="G15" s="67">
        <f t="shared" si="0"/>
        <v>298.45</v>
      </c>
      <c r="H15" s="59" t="s">
        <v>12</v>
      </c>
      <c r="I15" s="22">
        <v>40</v>
      </c>
      <c r="J15" s="22">
        <v>3.25</v>
      </c>
      <c r="K15" s="61">
        <v>1550</v>
      </c>
      <c r="L15" s="23">
        <v>5655.63</v>
      </c>
      <c r="M15" s="35" t="s">
        <v>70</v>
      </c>
      <c r="N15" s="36"/>
      <c r="O15" s="23">
        <f t="shared" si="1"/>
        <v>0</v>
      </c>
      <c r="P15" s="12"/>
    </row>
    <row r="16" spans="1:16" x14ac:dyDescent="0.25">
      <c r="A16" s="68" t="s">
        <v>78</v>
      </c>
      <c r="B16" s="22" t="s">
        <v>84</v>
      </c>
      <c r="C16" s="74" t="s">
        <v>74</v>
      </c>
      <c r="D16" s="75"/>
      <c r="E16" s="63">
        <v>0</v>
      </c>
      <c r="F16" s="67">
        <v>99.48</v>
      </c>
      <c r="G16" s="63">
        <f>E16+F16</f>
        <v>99.48</v>
      </c>
      <c r="H16" s="59" t="s">
        <v>12</v>
      </c>
      <c r="I16" s="22">
        <v>40</v>
      </c>
      <c r="J16" s="22">
        <v>3.25</v>
      </c>
      <c r="K16" s="61">
        <v>1550</v>
      </c>
      <c r="L16" s="23">
        <v>2275.11</v>
      </c>
      <c r="M16" s="35" t="s">
        <v>70</v>
      </c>
      <c r="N16" s="36"/>
      <c r="O16" s="23">
        <f t="shared" si="1"/>
        <v>0</v>
      </c>
      <c r="P16" s="12"/>
    </row>
    <row r="17" spans="1:16" x14ac:dyDescent="0.25">
      <c r="A17" s="68"/>
      <c r="B17" s="22"/>
      <c r="C17" s="76"/>
      <c r="D17" s="77"/>
      <c r="E17" s="49"/>
      <c r="F17" s="49"/>
      <c r="G17" s="49"/>
      <c r="H17" s="51"/>
      <c r="I17" s="22"/>
      <c r="J17" s="22"/>
      <c r="K17" s="61"/>
      <c r="L17" s="23"/>
      <c r="M17" s="35" t="s">
        <v>70</v>
      </c>
      <c r="N17" s="36"/>
      <c r="O17" s="23">
        <f t="shared" si="1"/>
        <v>0</v>
      </c>
      <c r="P17" s="12"/>
    </row>
    <row r="18" spans="1:16" x14ac:dyDescent="0.25">
      <c r="A18" s="68" t="s">
        <v>78</v>
      </c>
      <c r="B18" s="22" t="s">
        <v>85</v>
      </c>
      <c r="C18" s="74" t="s">
        <v>73</v>
      </c>
      <c r="D18" s="75"/>
      <c r="E18" s="49">
        <v>0</v>
      </c>
      <c r="F18" s="67">
        <v>267.55</v>
      </c>
      <c r="G18" s="67">
        <f t="shared" si="0"/>
        <v>267.55</v>
      </c>
      <c r="H18" s="59" t="s">
        <v>12</v>
      </c>
      <c r="I18" s="22">
        <v>40</v>
      </c>
      <c r="J18" s="22">
        <v>3.23</v>
      </c>
      <c r="K18" s="61">
        <v>1750</v>
      </c>
      <c r="L18" s="23">
        <v>5182.4399999999996</v>
      </c>
      <c r="M18" s="35" t="s">
        <v>70</v>
      </c>
      <c r="N18" s="36"/>
      <c r="O18" s="23">
        <f t="shared" si="1"/>
        <v>0</v>
      </c>
      <c r="P18" s="12"/>
    </row>
    <row r="19" spans="1:16" x14ac:dyDescent="0.25">
      <c r="A19" s="68" t="s">
        <v>78</v>
      </c>
      <c r="B19" s="22" t="s">
        <v>85</v>
      </c>
      <c r="C19" s="74" t="s">
        <v>74</v>
      </c>
      <c r="D19" s="75"/>
      <c r="E19" s="63">
        <v>0</v>
      </c>
      <c r="F19" s="63">
        <v>89.18</v>
      </c>
      <c r="G19" s="63">
        <f>E19+F19</f>
        <v>89.18</v>
      </c>
      <c r="H19" s="59" t="s">
        <v>12</v>
      </c>
      <c r="I19" s="22">
        <v>40</v>
      </c>
      <c r="J19" s="22">
        <v>3.23</v>
      </c>
      <c r="K19" s="65">
        <v>1750</v>
      </c>
      <c r="L19" s="23">
        <v>2076.11</v>
      </c>
      <c r="M19" s="35" t="s">
        <v>71</v>
      </c>
      <c r="N19" s="36"/>
      <c r="O19" s="23">
        <f t="shared" si="1"/>
        <v>0</v>
      </c>
      <c r="P19" s="12"/>
    </row>
    <row r="20" spans="1:16" x14ac:dyDescent="0.25">
      <c r="A20" s="68"/>
      <c r="B20" s="22"/>
      <c r="C20" s="74"/>
      <c r="D20" s="75"/>
      <c r="E20" s="49"/>
      <c r="F20" s="49"/>
      <c r="G20" s="49"/>
      <c r="H20" s="51"/>
      <c r="I20" s="22"/>
      <c r="J20" s="22"/>
      <c r="K20" s="61"/>
      <c r="L20" s="23"/>
      <c r="M20" s="35" t="s">
        <v>70</v>
      </c>
      <c r="N20" s="36"/>
      <c r="O20" s="23">
        <f t="shared" si="1"/>
        <v>0</v>
      </c>
      <c r="P20" s="12"/>
    </row>
    <row r="21" spans="1:16" x14ac:dyDescent="0.25">
      <c r="A21" s="68" t="s">
        <v>78</v>
      </c>
      <c r="B21" s="22" t="s">
        <v>88</v>
      </c>
      <c r="C21" s="74" t="s">
        <v>73</v>
      </c>
      <c r="D21" s="75"/>
      <c r="E21" s="49">
        <v>0</v>
      </c>
      <c r="F21" s="67">
        <v>350.64</v>
      </c>
      <c r="G21" s="67">
        <f t="shared" ref="G21" si="2">E21+F21</f>
        <v>350.64</v>
      </c>
      <c r="H21" s="59" t="s">
        <v>12</v>
      </c>
      <c r="I21" s="22">
        <v>55</v>
      </c>
      <c r="J21" s="22">
        <v>4.9800000000000004</v>
      </c>
      <c r="K21" s="69">
        <v>1350</v>
      </c>
      <c r="L21" s="23">
        <v>6676.18</v>
      </c>
      <c r="M21" s="35" t="s">
        <v>71</v>
      </c>
      <c r="N21" s="36"/>
      <c r="O21" s="23">
        <f t="shared" si="1"/>
        <v>0</v>
      </c>
      <c r="P21" s="12"/>
    </row>
    <row r="22" spans="1:16" x14ac:dyDescent="0.25">
      <c r="A22" s="68" t="s">
        <v>78</v>
      </c>
      <c r="B22" s="22" t="s">
        <v>88</v>
      </c>
      <c r="C22" s="74" t="s">
        <v>74</v>
      </c>
      <c r="D22" s="75"/>
      <c r="E22" s="63">
        <v>0</v>
      </c>
      <c r="F22" s="63">
        <v>116.88</v>
      </c>
      <c r="G22" s="63">
        <f>E22+F22</f>
        <v>116.88</v>
      </c>
      <c r="H22" s="59" t="s">
        <v>12</v>
      </c>
      <c r="I22" s="22">
        <v>55</v>
      </c>
      <c r="J22" s="22">
        <v>4.9800000000000004</v>
      </c>
      <c r="K22" s="69">
        <v>1350</v>
      </c>
      <c r="L22" s="23">
        <v>2551.4899999999998</v>
      </c>
      <c r="M22" s="35" t="s">
        <v>71</v>
      </c>
      <c r="N22" s="36"/>
      <c r="O22" s="23">
        <f t="shared" si="1"/>
        <v>0</v>
      </c>
      <c r="P22" s="12"/>
    </row>
    <row r="23" spans="1:16" x14ac:dyDescent="0.25">
      <c r="A23" s="68"/>
      <c r="B23" s="22"/>
      <c r="C23" s="74"/>
      <c r="D23" s="75"/>
      <c r="E23" s="49"/>
      <c r="F23" s="49"/>
      <c r="G23" s="49"/>
      <c r="H23" s="51"/>
      <c r="I23" s="22"/>
      <c r="J23" s="22"/>
      <c r="K23" s="61"/>
      <c r="L23" s="23"/>
      <c r="M23" s="35" t="s">
        <v>71</v>
      </c>
      <c r="N23" s="36"/>
      <c r="O23" s="23">
        <f t="shared" si="1"/>
        <v>0</v>
      </c>
      <c r="P23" s="12"/>
    </row>
    <row r="24" spans="1:16" x14ac:dyDescent="0.25">
      <c r="A24" s="70" t="s">
        <v>75</v>
      </c>
      <c r="B24" s="22" t="s">
        <v>89</v>
      </c>
      <c r="C24" s="74" t="s">
        <v>73</v>
      </c>
      <c r="D24" s="75"/>
      <c r="E24" s="67">
        <v>6.58</v>
      </c>
      <c r="F24" s="67">
        <v>23.58</v>
      </c>
      <c r="G24" s="67">
        <f t="shared" ref="G24" si="3">E24+F24</f>
        <v>30.159999999999997</v>
      </c>
      <c r="H24" s="59" t="s">
        <v>76</v>
      </c>
      <c r="I24" s="22">
        <v>45</v>
      </c>
      <c r="J24" s="22">
        <v>0.49</v>
      </c>
      <c r="K24" s="71">
        <v>850</v>
      </c>
      <c r="L24" s="23">
        <v>668.04</v>
      </c>
      <c r="M24" s="35" t="s">
        <v>70</v>
      </c>
      <c r="N24" s="36"/>
      <c r="O24" s="23">
        <f t="shared" si="1"/>
        <v>0</v>
      </c>
      <c r="P24" s="12"/>
    </row>
    <row r="25" spans="1:16" x14ac:dyDescent="0.25">
      <c r="A25" s="70" t="s">
        <v>75</v>
      </c>
      <c r="B25" s="22" t="s">
        <v>89</v>
      </c>
      <c r="C25" s="74" t="s">
        <v>74</v>
      </c>
      <c r="D25" s="75"/>
      <c r="E25" s="63">
        <v>0</v>
      </c>
      <c r="F25" s="63">
        <v>70.37</v>
      </c>
      <c r="G25" s="63">
        <f>E25+F25</f>
        <v>70.37</v>
      </c>
      <c r="H25" s="59" t="s">
        <v>76</v>
      </c>
      <c r="I25" s="22">
        <v>45</v>
      </c>
      <c r="J25" s="22">
        <v>0.49</v>
      </c>
      <c r="K25" s="71">
        <v>850</v>
      </c>
      <c r="L25" s="23">
        <v>1894.36</v>
      </c>
      <c r="M25" s="35" t="s">
        <v>71</v>
      </c>
      <c r="N25" s="36"/>
      <c r="O25" s="23">
        <f t="shared" si="1"/>
        <v>0</v>
      </c>
      <c r="P25" s="12"/>
    </row>
    <row r="26" spans="1:16" x14ac:dyDescent="0.25">
      <c r="A26" s="68"/>
      <c r="B26" s="22"/>
      <c r="C26" s="74"/>
      <c r="D26" s="75"/>
      <c r="E26" s="49"/>
      <c r="F26" s="49"/>
      <c r="G26" s="49"/>
      <c r="H26" s="51"/>
      <c r="I26" s="22"/>
      <c r="J26" s="22"/>
      <c r="K26" s="61"/>
      <c r="L26" s="23"/>
      <c r="M26" s="35" t="s">
        <v>70</v>
      </c>
      <c r="N26" s="36"/>
      <c r="O26" s="23">
        <f t="shared" si="1"/>
        <v>0</v>
      </c>
      <c r="P26" s="12"/>
    </row>
    <row r="27" spans="1:16" x14ac:dyDescent="0.25">
      <c r="A27" s="72" t="s">
        <v>75</v>
      </c>
      <c r="B27" s="22" t="s">
        <v>90</v>
      </c>
      <c r="C27" s="74" t="s">
        <v>73</v>
      </c>
      <c r="D27" s="75"/>
      <c r="E27" s="49">
        <v>0</v>
      </c>
      <c r="F27" s="67">
        <v>115</v>
      </c>
      <c r="G27" s="67">
        <f t="shared" ref="G27:G28" si="4">E27+F27</f>
        <v>115</v>
      </c>
      <c r="H27" s="59" t="s">
        <v>76</v>
      </c>
      <c r="I27" s="22">
        <v>40</v>
      </c>
      <c r="J27" s="22">
        <v>1.31</v>
      </c>
      <c r="K27" s="73">
        <v>1500</v>
      </c>
      <c r="L27" s="23">
        <v>2655.35</v>
      </c>
      <c r="M27" s="35" t="s">
        <v>71</v>
      </c>
      <c r="N27" s="36"/>
      <c r="O27" s="23">
        <f t="shared" si="1"/>
        <v>0</v>
      </c>
      <c r="P27" s="12"/>
    </row>
    <row r="28" spans="1:16" x14ac:dyDescent="0.25">
      <c r="A28" s="72" t="s">
        <v>75</v>
      </c>
      <c r="B28" s="22" t="s">
        <v>90</v>
      </c>
      <c r="C28" s="74" t="s">
        <v>74</v>
      </c>
      <c r="D28" s="75"/>
      <c r="E28" s="63">
        <v>0</v>
      </c>
      <c r="F28" s="63">
        <v>38.33</v>
      </c>
      <c r="G28" s="63">
        <f t="shared" si="4"/>
        <v>38.33</v>
      </c>
      <c r="H28" s="59" t="s">
        <v>76</v>
      </c>
      <c r="I28" s="22">
        <v>40</v>
      </c>
      <c r="J28" s="22">
        <v>1.31</v>
      </c>
      <c r="K28" s="73">
        <v>1500</v>
      </c>
      <c r="L28" s="23">
        <v>1037.21</v>
      </c>
      <c r="M28" s="35" t="s">
        <v>70</v>
      </c>
      <c r="N28" s="36"/>
      <c r="O28" s="23">
        <f t="shared" si="1"/>
        <v>0</v>
      </c>
      <c r="P28" s="12"/>
    </row>
    <row r="29" spans="1:16" x14ac:dyDescent="0.25">
      <c r="A29" s="68"/>
      <c r="B29" s="22"/>
      <c r="C29" s="74"/>
      <c r="D29" s="75"/>
      <c r="E29" s="49"/>
      <c r="F29" s="67"/>
      <c r="G29" s="67"/>
      <c r="H29" s="59"/>
      <c r="I29" s="22"/>
      <c r="J29" s="22"/>
      <c r="K29" s="69"/>
      <c r="L29" s="23"/>
      <c r="M29" s="35" t="s">
        <v>71</v>
      </c>
      <c r="N29" s="36"/>
      <c r="O29" s="23">
        <f t="shared" si="1"/>
        <v>0</v>
      </c>
      <c r="P29" s="12"/>
    </row>
    <row r="30" spans="1:16" x14ac:dyDescent="0.25">
      <c r="A30" s="70" t="s">
        <v>75</v>
      </c>
      <c r="B30" s="22" t="s">
        <v>86</v>
      </c>
      <c r="C30" s="74" t="s">
        <v>73</v>
      </c>
      <c r="D30" s="75"/>
      <c r="E30" s="49">
        <v>0</v>
      </c>
      <c r="F30" s="67">
        <v>67.45</v>
      </c>
      <c r="G30" s="67">
        <f t="shared" ref="G30:G31" si="5">E30+F30</f>
        <v>67.45</v>
      </c>
      <c r="H30" s="59" t="s">
        <v>80</v>
      </c>
      <c r="I30" s="22">
        <v>45</v>
      </c>
      <c r="J30" s="22">
        <v>0.18</v>
      </c>
      <c r="K30" s="71" t="s">
        <v>81</v>
      </c>
      <c r="L30" s="23">
        <v>1917.6</v>
      </c>
      <c r="M30" s="35" t="s">
        <v>70</v>
      </c>
      <c r="N30" s="36"/>
      <c r="O30" s="23">
        <f t="shared" si="1"/>
        <v>0</v>
      </c>
      <c r="P30" s="12"/>
    </row>
    <row r="31" spans="1:16" x14ac:dyDescent="0.25">
      <c r="A31" s="70" t="s">
        <v>75</v>
      </c>
      <c r="B31" s="22" t="s">
        <v>86</v>
      </c>
      <c r="C31" s="74" t="s">
        <v>74</v>
      </c>
      <c r="D31" s="75"/>
      <c r="E31" s="63">
        <v>19.829999999999998</v>
      </c>
      <c r="F31" s="63">
        <v>81.349999999999994</v>
      </c>
      <c r="G31" s="63">
        <f t="shared" si="5"/>
        <v>101.17999999999999</v>
      </c>
      <c r="H31" s="59" t="s">
        <v>80</v>
      </c>
      <c r="I31" s="22">
        <v>45</v>
      </c>
      <c r="J31" s="22">
        <v>0.18</v>
      </c>
      <c r="K31" s="71" t="s">
        <v>81</v>
      </c>
      <c r="L31" s="23">
        <v>3476.54</v>
      </c>
      <c r="M31" s="35" t="s">
        <v>71</v>
      </c>
      <c r="N31" s="36"/>
      <c r="O31" s="23">
        <f t="shared" si="1"/>
        <v>0</v>
      </c>
      <c r="P31" s="12"/>
    </row>
    <row r="32" spans="1:16" x14ac:dyDescent="0.25">
      <c r="A32" s="68"/>
      <c r="B32" s="22"/>
      <c r="C32" s="74"/>
      <c r="D32" s="75"/>
      <c r="E32" s="49"/>
      <c r="F32" s="67"/>
      <c r="G32" s="67"/>
      <c r="H32" s="59"/>
      <c r="I32" s="22"/>
      <c r="J32" s="22"/>
      <c r="K32" s="69"/>
      <c r="L32" s="23"/>
      <c r="M32" s="35" t="s">
        <v>70</v>
      </c>
      <c r="N32" s="36"/>
      <c r="O32" s="23">
        <f t="shared" si="1"/>
        <v>0</v>
      </c>
      <c r="P32" s="12"/>
    </row>
    <row r="33" spans="1:16" x14ac:dyDescent="0.25">
      <c r="A33" s="72" t="s">
        <v>75</v>
      </c>
      <c r="B33" s="22" t="s">
        <v>79</v>
      </c>
      <c r="C33" s="74" t="s">
        <v>73</v>
      </c>
      <c r="D33" s="75"/>
      <c r="E33" s="67">
        <v>96.3</v>
      </c>
      <c r="F33" s="67">
        <v>0</v>
      </c>
      <c r="G33" s="67">
        <f t="shared" ref="G33:G34" si="6">E33+F33</f>
        <v>96.3</v>
      </c>
      <c r="H33" s="59" t="s">
        <v>80</v>
      </c>
      <c r="I33" s="22">
        <v>45</v>
      </c>
      <c r="J33" s="22">
        <v>0.39</v>
      </c>
      <c r="K33" s="73" t="s">
        <v>82</v>
      </c>
      <c r="L33" s="23">
        <v>2622.24</v>
      </c>
      <c r="M33" s="35" t="s">
        <v>71</v>
      </c>
      <c r="N33" s="36"/>
      <c r="O33" s="23">
        <f t="shared" si="1"/>
        <v>0</v>
      </c>
      <c r="P33" s="12"/>
    </row>
    <row r="34" spans="1:16" x14ac:dyDescent="0.25">
      <c r="A34" s="72" t="s">
        <v>75</v>
      </c>
      <c r="B34" s="22" t="s">
        <v>79</v>
      </c>
      <c r="C34" s="74" t="s">
        <v>74</v>
      </c>
      <c r="D34" s="75"/>
      <c r="E34" s="67">
        <v>0</v>
      </c>
      <c r="F34" s="67">
        <v>10.7</v>
      </c>
      <c r="G34" s="67">
        <f t="shared" si="6"/>
        <v>10.7</v>
      </c>
      <c r="H34" s="59" t="s">
        <v>80</v>
      </c>
      <c r="I34" s="22">
        <v>45</v>
      </c>
      <c r="J34" s="22">
        <v>0.39</v>
      </c>
      <c r="K34" s="73" t="s">
        <v>82</v>
      </c>
      <c r="L34" s="23">
        <v>331.16</v>
      </c>
      <c r="M34" s="35" t="s">
        <v>70</v>
      </c>
      <c r="N34" s="36"/>
      <c r="O34" s="23">
        <f t="shared" si="1"/>
        <v>0</v>
      </c>
      <c r="P34" s="12"/>
    </row>
    <row r="35" spans="1:16" x14ac:dyDescent="0.25">
      <c r="A35" s="70"/>
      <c r="B35" s="22"/>
      <c r="C35" s="74"/>
      <c r="D35" s="75"/>
      <c r="E35" s="63"/>
      <c r="F35" s="63"/>
      <c r="G35" s="63"/>
      <c r="H35" s="59"/>
      <c r="I35" s="22"/>
      <c r="J35" s="22"/>
      <c r="K35" s="71"/>
      <c r="L35" s="23"/>
      <c r="M35" s="35" t="s">
        <v>71</v>
      </c>
      <c r="N35" s="36"/>
      <c r="O35" s="23">
        <f t="shared" si="1"/>
        <v>0</v>
      </c>
      <c r="P35" s="12"/>
    </row>
    <row r="36" spans="1:16" ht="15.75" thickBot="1" x14ac:dyDescent="0.3">
      <c r="A36" s="39"/>
      <c r="B36" s="40"/>
      <c r="C36" s="41"/>
      <c r="D36" s="47"/>
      <c r="E36" s="50"/>
      <c r="F36" s="50"/>
      <c r="G36" s="50">
        <f>SUM(G12:G35)</f>
        <v>1819.9400000000005</v>
      </c>
      <c r="H36" s="41"/>
      <c r="I36" s="40"/>
      <c r="J36" s="40"/>
      <c r="K36" s="41"/>
      <c r="L36" s="37"/>
      <c r="M36" s="42"/>
      <c r="N36" s="42"/>
      <c r="O36" s="37"/>
      <c r="P36" s="12"/>
    </row>
    <row r="37" spans="1:16" ht="15.75" thickBot="1" x14ac:dyDescent="0.3">
      <c r="A37" s="34"/>
      <c r="B37" s="25"/>
      <c r="C37" s="25"/>
      <c r="D37" s="25"/>
      <c r="E37" s="25"/>
      <c r="F37" s="25"/>
      <c r="G37" s="25"/>
      <c r="H37" s="25"/>
      <c r="I37" s="25"/>
      <c r="J37" s="130" t="s">
        <v>13</v>
      </c>
      <c r="K37" s="130"/>
      <c r="L37" s="27">
        <f>SUM(L12:L35)</f>
        <v>40242.699999999997</v>
      </c>
      <c r="M37" s="26"/>
      <c r="N37" s="28" t="s">
        <v>14</v>
      </c>
      <c r="O37" s="24">
        <f>SUM(O12:O35)</f>
        <v>0</v>
      </c>
      <c r="P37" s="12" t="e">
        <f>IF(#REF!&gt;#REF!,"prekročená cena","nižšia ako stanovená")</f>
        <v>#REF!</v>
      </c>
    </row>
    <row r="38" spans="1:16" ht="15.75" thickBot="1" x14ac:dyDescent="0.3">
      <c r="A38" s="131" t="s">
        <v>15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24">
        <f>O39-O37</f>
        <v>0</v>
      </c>
      <c r="P38" s="12"/>
    </row>
    <row r="39" spans="1:16" ht="15.75" thickBot="1" x14ac:dyDescent="0.3">
      <c r="A39" s="131" t="s">
        <v>16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3"/>
      <c r="O39" s="24">
        <f>IF("nie"=MID(I47,1,3),O37,(O37*1.2))</f>
        <v>0</v>
      </c>
      <c r="P39" s="12"/>
    </row>
    <row r="40" spans="1:16" x14ac:dyDescent="0.25">
      <c r="A40" s="119" t="s">
        <v>17</v>
      </c>
      <c r="B40" s="119"/>
      <c r="C40" s="11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2"/>
    </row>
    <row r="41" spans="1:16" x14ac:dyDescent="0.25">
      <c r="A41" s="134" t="s">
        <v>64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2"/>
    </row>
    <row r="42" spans="1:16" x14ac:dyDescent="0.25">
      <c r="A42" s="55" t="s">
        <v>57</v>
      </c>
      <c r="B42" s="55"/>
      <c r="C42" s="55"/>
      <c r="D42" s="55"/>
      <c r="E42" s="55"/>
      <c r="F42" s="55"/>
      <c r="G42" s="54" t="s">
        <v>55</v>
      </c>
      <c r="H42" s="55"/>
      <c r="I42" s="55"/>
      <c r="J42" s="30"/>
      <c r="K42" s="30"/>
      <c r="L42" s="30"/>
      <c r="M42" s="30"/>
      <c r="N42" s="30"/>
      <c r="O42" s="30"/>
      <c r="P42" s="12"/>
    </row>
    <row r="43" spans="1:16" x14ac:dyDescent="0.25">
      <c r="A43" s="121" t="s">
        <v>66</v>
      </c>
      <c r="B43" s="122"/>
      <c r="C43" s="122"/>
      <c r="D43" s="122"/>
      <c r="E43" s="123"/>
      <c r="F43" s="120" t="s">
        <v>56</v>
      </c>
      <c r="G43" s="31" t="s">
        <v>18</v>
      </c>
      <c r="H43" s="113"/>
      <c r="I43" s="114"/>
      <c r="J43" s="114"/>
      <c r="K43" s="114"/>
      <c r="L43" s="114"/>
      <c r="M43" s="114"/>
      <c r="N43" s="114"/>
      <c r="O43" s="115"/>
      <c r="P43" s="12"/>
    </row>
    <row r="44" spans="1:16" x14ac:dyDescent="0.25">
      <c r="A44" s="124"/>
      <c r="B44" s="125"/>
      <c r="C44" s="125"/>
      <c r="D44" s="125"/>
      <c r="E44" s="126"/>
      <c r="F44" s="120"/>
      <c r="G44" s="31" t="s">
        <v>19</v>
      </c>
      <c r="H44" s="113"/>
      <c r="I44" s="114"/>
      <c r="J44" s="114"/>
      <c r="K44" s="114"/>
      <c r="L44" s="114"/>
      <c r="M44" s="114"/>
      <c r="N44" s="114"/>
      <c r="O44" s="115"/>
      <c r="P44" s="12"/>
    </row>
    <row r="45" spans="1:16" x14ac:dyDescent="0.25">
      <c r="A45" s="124"/>
      <c r="B45" s="125"/>
      <c r="C45" s="125"/>
      <c r="D45" s="125"/>
      <c r="E45" s="126"/>
      <c r="F45" s="120"/>
      <c r="G45" s="31" t="s">
        <v>20</v>
      </c>
      <c r="H45" s="113"/>
      <c r="I45" s="114"/>
      <c r="J45" s="114"/>
      <c r="K45" s="114"/>
      <c r="L45" s="114"/>
      <c r="M45" s="114"/>
      <c r="N45" s="114"/>
      <c r="O45" s="115"/>
      <c r="P45" s="12"/>
    </row>
    <row r="46" spans="1:16" x14ac:dyDescent="0.25">
      <c r="A46" s="124"/>
      <c r="B46" s="125"/>
      <c r="C46" s="125"/>
      <c r="D46" s="125"/>
      <c r="E46" s="126"/>
      <c r="F46" s="120"/>
      <c r="G46" s="31" t="s">
        <v>21</v>
      </c>
      <c r="H46" s="113"/>
      <c r="I46" s="114"/>
      <c r="J46" s="114"/>
      <c r="K46" s="114"/>
      <c r="L46" s="114"/>
      <c r="M46" s="114"/>
      <c r="N46" s="114"/>
      <c r="O46" s="115"/>
      <c r="P46" s="12"/>
    </row>
    <row r="47" spans="1:16" x14ac:dyDescent="0.25">
      <c r="A47" s="124"/>
      <c r="B47" s="125"/>
      <c r="C47" s="125"/>
      <c r="D47" s="125"/>
      <c r="E47" s="126"/>
      <c r="F47" s="120"/>
      <c r="G47" s="31" t="s">
        <v>22</v>
      </c>
      <c r="H47" s="113"/>
      <c r="I47" s="114"/>
      <c r="J47" s="114"/>
      <c r="K47" s="114"/>
      <c r="L47" s="114"/>
      <c r="M47" s="114"/>
      <c r="N47" s="114"/>
      <c r="O47" s="115"/>
      <c r="P47" s="12"/>
    </row>
    <row r="48" spans="1:16" x14ac:dyDescent="0.25">
      <c r="A48" s="124"/>
      <c r="B48" s="125"/>
      <c r="C48" s="125"/>
      <c r="D48" s="125"/>
      <c r="E48" s="12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2"/>
    </row>
    <row r="49" spans="1:16" x14ac:dyDescent="0.25">
      <c r="A49" s="124"/>
      <c r="B49" s="125"/>
      <c r="C49" s="125"/>
      <c r="D49" s="125"/>
      <c r="E49" s="12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2"/>
    </row>
    <row r="50" spans="1:16" x14ac:dyDescent="0.25">
      <c r="A50" s="127"/>
      <c r="B50" s="128"/>
      <c r="C50" s="128"/>
      <c r="D50" s="128"/>
      <c r="E50" s="129"/>
      <c r="F50" s="30"/>
      <c r="G50" s="17"/>
      <c r="H50" s="17"/>
      <c r="I50" s="17"/>
      <c r="J50" s="17" t="s">
        <v>23</v>
      </c>
      <c r="K50" s="17"/>
      <c r="L50" s="116"/>
      <c r="M50" s="117"/>
      <c r="N50" s="118"/>
      <c r="O50" s="17"/>
    </row>
    <row r="51" spans="1:16" x14ac:dyDescent="0.25">
      <c r="A51" s="30"/>
      <c r="B51" s="30"/>
      <c r="C51" s="30"/>
      <c r="D51" s="30"/>
      <c r="E51" s="30"/>
      <c r="F51" s="30"/>
      <c r="G51" s="17"/>
      <c r="H51" s="17"/>
      <c r="I51" s="17"/>
      <c r="J51" s="17"/>
      <c r="K51" s="17"/>
      <c r="L51" s="17"/>
      <c r="M51" s="17"/>
      <c r="N51" s="17"/>
      <c r="O51" s="17"/>
    </row>
    <row r="52" spans="1:16" x14ac:dyDescent="0.25">
      <c r="A52" s="20"/>
      <c r="B52" s="20"/>
      <c r="C52" s="20"/>
      <c r="D52" s="20"/>
      <c r="E52" s="20"/>
      <c r="F52" s="20"/>
      <c r="G52" s="17"/>
      <c r="H52" s="17"/>
      <c r="I52" s="17"/>
      <c r="J52" s="17"/>
      <c r="K52" s="17"/>
      <c r="L52" s="17"/>
      <c r="M52" s="17"/>
      <c r="N52" s="17"/>
      <c r="O52" s="17"/>
    </row>
    <row r="54" spans="1:16" ht="25.5" customHeight="1" x14ac:dyDescent="0.25"/>
    <row r="55" spans="1:16" ht="15" customHeight="1" x14ac:dyDescent="0.25"/>
    <row r="57" spans="1:16" ht="18" customHeight="1" x14ac:dyDescent="0.25"/>
  </sheetData>
  <sheetProtection selectLockedCells="1"/>
  <mergeCells count="58">
    <mergeCell ref="C16:D16"/>
    <mergeCell ref="C17:D17"/>
    <mergeCell ref="J37:K37"/>
    <mergeCell ref="A38:N38"/>
    <mergeCell ref="A39:N39"/>
    <mergeCell ref="A41:O41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29:D29"/>
    <mergeCell ref="C30:D30"/>
    <mergeCell ref="C31:D31"/>
    <mergeCell ref="C32:D32"/>
    <mergeCell ref="C33:D33"/>
    <mergeCell ref="C34:D34"/>
    <mergeCell ref="C35:D35"/>
    <mergeCell ref="H47:O47"/>
    <mergeCell ref="L50:N50"/>
    <mergeCell ref="A40:C40"/>
    <mergeCell ref="F43:F47"/>
    <mergeCell ref="H43:O43"/>
    <mergeCell ref="H44:O44"/>
    <mergeCell ref="H45:O45"/>
    <mergeCell ref="H46:O46"/>
    <mergeCell ref="A43:E50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C18:D18"/>
    <mergeCell ref="C13:D13"/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19:D1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36" t="s">
        <v>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5" t="s">
        <v>27</v>
      </c>
      <c r="B4" s="136" t="s">
        <v>28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5" t="s">
        <v>8</v>
      </c>
      <c r="B5" s="136" t="s">
        <v>29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5" t="s">
        <v>2</v>
      </c>
      <c r="B6" s="136" t="s">
        <v>30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36" t="s">
        <v>32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x14ac:dyDescent="0.25">
      <c r="A9" s="7" t="s">
        <v>33</v>
      </c>
      <c r="B9" s="136" t="s">
        <v>34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x14ac:dyDescent="0.25">
      <c r="A10" s="7" t="s">
        <v>35</v>
      </c>
      <c r="B10" s="136" t="s">
        <v>36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x14ac:dyDescent="0.25">
      <c r="A11" s="8" t="s">
        <v>37</v>
      </c>
      <c r="B11" s="136" t="s">
        <v>38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x14ac:dyDescent="0.25">
      <c r="A12" s="9" t="s">
        <v>39</v>
      </c>
      <c r="B12" s="136" t="s">
        <v>40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1:14" ht="24" customHeight="1" x14ac:dyDescent="0.25">
      <c r="A13" s="8" t="s">
        <v>41</v>
      </c>
      <c r="B13" s="136" t="s">
        <v>42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ht="16.5" customHeight="1" x14ac:dyDescent="0.25">
      <c r="A14" s="8" t="s">
        <v>5</v>
      </c>
      <c r="B14" s="136" t="s">
        <v>52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14" x14ac:dyDescent="0.25">
      <c r="A15" s="8" t="s">
        <v>43</v>
      </c>
      <c r="B15" s="136" t="s">
        <v>44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14" ht="38.25" x14ac:dyDescent="0.25">
      <c r="A16" s="10" t="s">
        <v>45</v>
      </c>
      <c r="B16" s="136" t="s">
        <v>46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28.5" customHeight="1" x14ac:dyDescent="0.25">
      <c r="A17" s="10" t="s">
        <v>47</v>
      </c>
      <c r="B17" s="136" t="s">
        <v>48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27" customHeight="1" x14ac:dyDescent="0.25">
      <c r="A18" s="11" t="s">
        <v>49</v>
      </c>
      <c r="B18" s="136" t="s">
        <v>50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t="75" customHeight="1" x14ac:dyDescent="0.25">
      <c r="A19" s="32" t="s">
        <v>61</v>
      </c>
      <c r="B19" s="135" t="s">
        <v>62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2023-03-08T07:55:13Z</cp:lastPrinted>
  <dcterms:created xsi:type="dcterms:W3CDTF">2012-08-13T12:29:09Z</dcterms:created>
  <dcterms:modified xsi:type="dcterms:W3CDTF">2023-03-09T06:38:09Z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