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Pol'!$A$1:$U$69</definedName>
    <definedName name="_xlnm.Print_Area" localSheetId="1">'Stavba'!$A$1:$J$61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<sst xmlns="http://schemas.openxmlformats.org/spreadsheetml/2006/main" count="326" uniqueCount="183">
  <si>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</si>
  <si>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</si>
  <si>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</si>
  <si>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</si>
  <si>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</si>
  <si>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</si>
  <si>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</si>
  <si>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</si>
  <si>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</si>
  <si>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</si>
  <si>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</si>
  <si>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</si>
  <si>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</si>
  <si>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</si>
  <si>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</si>
  <si>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</si>
  <si>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</si>
  <si>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</si>
  <si>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</si>
  <si>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</si>
  <si>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</si>
  <si>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</si>
  <si>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</si>
  <si>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</si>
  <si>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</si>
  <si>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</si>
  <si>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</si>
  <si>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</si>
  <si>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</si>
  <si>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</si>
  <si>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</si>
  <si>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</si>
  <si>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</si>
  <si>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</si>
  <si>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</si>
  <si>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</si>
  <si>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</si>
  <si>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</si>
  <si>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</si>
  <si>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</si>
  <si>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</si>
  <si>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</si>
  <si>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</si>
  <si>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</si>
  <si>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</si>
  <si>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Zámek Bystřice pod Hostýnem, Stavební obnova průjezdu severního křídla - stavba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</si>
  <si>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</si>
  <si>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</si>
  <si>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</si>
  <si>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</si>
  <si>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</si>
  <si>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</si>
  <si>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Celkem za stavbu</t>
  </si>
  <si>
    <t>CZK</t>
  </si>
  <si>
    <t xml:space="preserve">Popis rozpočtu:  - </t>
  </si>
  <si>
    <t>Stavební část: špalíková dlažba, odstranění úhleníků, výmalba</t>
  </si>
  <si>
    <t>Rekapitulace dílů</t>
  </si>
  <si>
    <t>Typ dílu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</si>
  <si>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</si>
  <si>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</si>
  <si>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</si>
  <si>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</si>
  <si>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</si>
  <si>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</si>
  <si>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</si>
  <si>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</si>
  <si>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</si>
  <si>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</si>
  <si>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</si>
  <si>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</si>
  <si>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</si>
  <si>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</si>
  <si>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771</t>
  </si>
  <si>
    <t>Podlahy z dlaždic a obklady</t>
  </si>
  <si>
    <t>772</t>
  </si>
  <si>
    <t>Kamenné  dlažby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</si>
  <si>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</si>
  <si>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</si>
  <si>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</si>
  <si>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</si>
  <si>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</si>
  <si>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</si>
  <si>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</si>
  <si>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</si>
  <si>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</si>
  <si>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</si>
  <si>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</si>
  <si>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</si>
  <si>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</si>
  <si>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</si>
  <si>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</si>
  <si>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</si>
  <si>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</si>
  <si>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</si>
  <si>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</si>
  <si>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</si>
  <si>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</si>
  <si>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</si>
  <si>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</si>
  <si>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</si>
  <si>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</si>
  <si>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</si>
  <si>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</si>
  <si>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</si>
  <si>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</si>
  <si>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</si>
  <si>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</si>
  <si>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</si>
  <si>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</si>
  <si>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612403399R00</t>
  </si>
  <si>
    <t>Hrubá výplň rýh ve stěnách maltou</t>
  </si>
  <si>
    <t>m2</t>
  </si>
  <si>
    <t>POL1_0</t>
  </si>
  <si>
    <t>po demontáži úhelníků:100*1,5*0,3</t>
  </si>
  <si>
    <t>VV</t>
  </si>
  <si>
    <t>612401391RT2</t>
  </si>
  <si>
    <t>Omítka malých ploch vnitřních stěn do 1 m2</t>
  </si>
  <si>
    <t>kus</t>
  </si>
  <si>
    <t>zapravení ostění po demontáži úhelníků:100</t>
  </si>
  <si>
    <t>271100010RA0</t>
  </si>
  <si>
    <t>Dusaný polštář ze štěrkopísku</t>
  </si>
  <si>
    <t>m3</t>
  </si>
  <si>
    <t>POL2_0</t>
  </si>
  <si>
    <t>pod špalíkovou dlažbou:81,9*0,15</t>
  </si>
  <si>
    <t>632951127R00</t>
  </si>
  <si>
    <t>Dlažba z dř.špalíků 10x10x10 cm, dub, na křemičitý písek</t>
  </si>
  <si>
    <t>941955004R00</t>
  </si>
  <si>
    <t>Lešení lehké pomocné, výška podlahy do 3,5 m</t>
  </si>
  <si>
    <t>599000010RA0</t>
  </si>
  <si>
    <t>Odstranění litého asfaltu tl. 30 mm</t>
  </si>
  <si>
    <t>965042141RT2</t>
  </si>
  <si>
    <t>Bourání mazanin betonových tl. 10 cm, nad 4 m2, ručně tl. mazaniny 8 - 10 cm</t>
  </si>
  <si>
    <t>pod špalíkovou dlažbou:0,1*81,9</t>
  </si>
  <si>
    <t>pod novou kamennou dlažbou:0,1*1</t>
  </si>
  <si>
    <t>pod novou keramickou dlažbou:0,1*7,9</t>
  </si>
  <si>
    <t>965049111R00</t>
  </si>
  <si>
    <t>Příplatek, bourání mazanin se svař. síťí tl. 10 cm</t>
  </si>
  <si>
    <t>979092111R00</t>
  </si>
  <si>
    <t>Vyklizení ulehlé suti z pl.do 15 m2/ hl. 2 m-ručně</t>
  </si>
  <si>
    <t>násyp nad klenbami pod špalíkovou dlažbou:0,15*81,9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</si>
  <si>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</si>
  <si>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</si>
  <si>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</si>
  <si>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</si>
  <si>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</si>
  <si>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2*69</t>
  </si>
  <si>
    <t>979081111R00</t>
  </si>
  <si>
    <t>Odvoz suti a vybour. hmot na skládku do 1 km</t>
  </si>
  <si>
    <t>979081121R00</t>
  </si>
  <si>
    <t>Příplatek k odvozu za každý další 1 km</t>
  </si>
  <si>
    <t>4*69</t>
  </si>
  <si>
    <t>979990102R00</t>
  </si>
  <si>
    <t>Poplatek za skládku suti</t>
  </si>
  <si>
    <t>998011002R00</t>
  </si>
  <si>
    <t>Přesun hmot pro budovy zděné výšky do 12 m</t>
  </si>
  <si>
    <t>767999801R00</t>
  </si>
  <si>
    <t>Demontáž doplňků staveb o hmotnosti do 50 kg</t>
  </si>
  <si>
    <t>kg</t>
  </si>
  <si>
    <t>ocelové úhelníky:100*1,2*2,1</t>
  </si>
  <si>
    <t>767645120R00</t>
  </si>
  <si>
    <t>Výměna kování dveří, vč. dodávky</t>
  </si>
  <si>
    <t>771575024RAB</t>
  </si>
  <si>
    <t>Dlažba historická keramická 315x315 mm, do suchého betonu</t>
  </si>
  <si>
    <t>1+7,9</t>
  </si>
  <si>
    <t>772500010RAB</t>
  </si>
  <si>
    <t>Dlažba z desek z přírodního kamene pískovec, včetně kladení a materiálu</t>
  </si>
  <si>
    <t>nová:1</t>
  </si>
  <si>
    <t>783215400R00</t>
  </si>
  <si>
    <t>Nátěr olejový kovových konstr. 2x +1x email + tmel</t>
  </si>
  <si>
    <t>ocelové dveře:4</t>
  </si>
  <si>
    <t>větrací mříž v podlaze:1</t>
  </si>
  <si>
    <t>784422372R00</t>
  </si>
  <si>
    <t>Malba vápenná  2x, 1 barva, místn. do 5 m</t>
  </si>
  <si>
    <t>1</t>
  </si>
  <si>
    <t>Zařízení staveniště 2%</t>
  </si>
  <si>
    <t>2</t>
  </si>
  <si>
    <t>Práce na kulturních památkách 3%</t>
  </si>
  <si>
    <t>3</t>
  </si>
  <si>
    <t>Provoz investora 5%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</si>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</sst>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30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0" fillId="0" borderId="57" xfId="0" applyFont="1" applyBorder="1" applyAlignment="1">
      <alignment vertical="top" shrinkToFit="1"/>
    </xf>
    <xf numFmtId="0" fontId="30" fillId="0" borderId="44" xfId="0" applyFont="1" applyBorder="1" applyAlignment="1">
      <alignment vertical="top" shrinkToFit="1"/>
    </xf>
    <xf numFmtId="0" fontId="30" fillId="0" borderId="32" xfId="0" applyFont="1" applyBorder="1" applyAlignment="1">
      <alignment vertical="top" shrinkToFit="1"/>
    </xf>
    <xf numFmtId="0" fontId="31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172" fontId="30" fillId="0" borderId="44" xfId="0" applyNumberFormat="1" applyFont="1" applyBorder="1" applyAlignment="1">
      <alignment vertical="top" shrinkToFit="1"/>
    </xf>
    <xf numFmtId="172" fontId="31" fillId="0" borderId="44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30" fillId="35" borderId="44" xfId="0" applyNumberFormat="1" applyFont="1" applyFill="1" applyBorder="1" applyAlignment="1" applyProtection="1">
      <alignment vertical="top" shrinkToFit="1"/>
      <protection locked="0"/>
    </xf>
    <xf numFmtId="4" fontId="30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wrapText="1"/>
    </xf>
    <xf numFmtId="0" fontId="0" fillId="34" borderId="61" xfId="0" applyFill="1" applyBorder="1" applyAlignment="1">
      <alignment vertical="top"/>
    </xf>
    <xf numFmtId="49" fontId="0" fillId="34" borderId="61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7" xfId="0" applyNumberFormat="1" applyFont="1" applyBorder="1" applyAlignment="1">
      <alignment vertical="top"/>
    </xf>
    <xf numFmtId="0" fontId="30" fillId="0" borderId="58" xfId="0" applyFont="1" applyBorder="1" applyAlignment="1">
      <alignment vertical="top" shrinkToFit="1"/>
    </xf>
    <xf numFmtId="172" fontId="30" fillId="0" borderId="45" xfId="0" applyNumberFormat="1" applyFont="1" applyBorder="1" applyAlignment="1">
      <alignment vertical="top" shrinkToFit="1"/>
    </xf>
    <xf numFmtId="4" fontId="30" fillId="35" borderId="45" xfId="0" applyNumberFormat="1" applyFont="1" applyFill="1" applyBorder="1" applyAlignment="1" applyProtection="1">
      <alignment vertical="top" shrinkToFit="1"/>
      <protection locked="0"/>
    </xf>
    <xf numFmtId="4" fontId="30" fillId="0" borderId="45" xfId="0" applyNumberFormat="1" applyFont="1" applyBorder="1" applyAlignment="1">
      <alignment vertical="top" shrinkToFit="1"/>
    </xf>
    <xf numFmtId="0" fontId="30" fillId="0" borderId="45" xfId="0" applyFont="1" applyBorder="1" applyAlignment="1">
      <alignment vertical="top" shrinkToFit="1"/>
    </xf>
    <xf numFmtId="0" fontId="30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3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8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0" fillId="0" borderId="44" xfId="0" applyNumberFormat="1" applyFont="1" applyBorder="1" applyAlignment="1">
      <alignment horizontal="left" vertical="top" wrapText="1"/>
    </xf>
    <xf numFmtId="0" fontId="31" fillId="0" borderId="44" xfId="0" applyNumberFormat="1" applyFont="1" applyBorder="1" applyAlignment="1" quotePrefix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0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4" fontId="30" fillId="0" borderId="44" xfId="0" applyNumberFormat="1" applyFont="1" applyFill="1" applyBorder="1" applyAlignment="1" applyProtection="1">
      <alignment vertical="top" shrinkToFit="1"/>
      <protection locked="0"/>
    </xf>
    <xf numFmtId="4" fontId="30" fillId="0" borderId="45" xfId="0" applyNumberFormat="1" applyFont="1" applyFill="1" applyBorder="1" applyAlignment="1" applyProtection="1">
      <alignment vertical="top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4"/>
  <sheetViews>
    <sheetView showGridLines="0" zoomScaleSheetLayoutView="75" workbookViewId="0" topLeftCell="B2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45</v>
      </c>
      <c r="E2" s="109"/>
      <c r="F2" s="109"/>
      <c r="G2" s="109"/>
      <c r="H2" s="109"/>
      <c r="I2" s="109"/>
      <c r="J2" s="110"/>
      <c r="O2" s="2"/>
    </row>
    <row r="3" spans="1:10" ht="23.25" customHeight="1" hidden="1">
      <c r="A3" s="4"/>
      <c r="B3" s="111" t="s">
        <v>43</v>
      </c>
      <c r="C3" s="112"/>
      <c r="D3" s="113"/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46</v>
      </c>
      <c r="E5" s="26"/>
      <c r="F5" s="26"/>
      <c r="G5" s="26"/>
      <c r="H5" s="28" t="s">
        <v>33</v>
      </c>
      <c r="I5" s="122" t="s">
        <v>50</v>
      </c>
      <c r="J5" s="11"/>
    </row>
    <row r="6" spans="1:10" ht="15.75" customHeight="1">
      <c r="A6" s="4"/>
      <c r="B6" s="41"/>
      <c r="C6" s="26"/>
      <c r="D6" s="122" t="s">
        <v>47</v>
      </c>
      <c r="E6" s="26"/>
      <c r="F6" s="26"/>
      <c r="G6" s="26"/>
      <c r="H6" s="28" t="s">
        <v>34</v>
      </c>
      <c r="I6" s="122" t="s">
        <v>51</v>
      </c>
      <c r="J6" s="11"/>
    </row>
    <row r="7" spans="1:10" ht="15.75" customHeight="1">
      <c r="A7" s="4"/>
      <c r="B7" s="42"/>
      <c r="C7" s="123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0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0" ht="23.25" customHeight="1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SUMIF(F49:F60,A16,I49:I60)+SUMIF(F49:F60,"PSU",I49:I60)</f>
        <v>0</v>
      </c>
      <c r="J16" s="93"/>
    </row>
    <row r="17" spans="1:10" ht="23.25" customHeight="1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SUMIF(F49:F60,A17,I49:I60)</f>
        <v>0</v>
      </c>
      <c r="J17" s="93"/>
    </row>
    <row r="18" spans="1:10" ht="23.25" customHeight="1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SUMIF(F49:F60,A18,I49:I60)</f>
        <v>0</v>
      </c>
      <c r="J18" s="93"/>
    </row>
    <row r="19" spans="1:10" ht="23.25" customHeight="1">
      <c r="A19" s="195" t="s">
        <v>80</v>
      </c>
      <c r="B19" s="196" t="s">
        <v>26</v>
      </c>
      <c r="C19" s="58"/>
      <c r="D19" s="59"/>
      <c r="E19" s="83"/>
      <c r="F19" s="84"/>
      <c r="G19" s="83"/>
      <c r="H19" s="84"/>
      <c r="I19" s="83">
        <f>SUMIF(F49:F60,A19,I49:I60)</f>
        <v>0</v>
      </c>
      <c r="J19" s="93"/>
    </row>
    <row r="20" spans="1:10" ht="23.25" customHeight="1">
      <c r="A20" s="195" t="s">
        <v>81</v>
      </c>
      <c r="B20" s="196" t="s">
        <v>27</v>
      </c>
      <c r="C20" s="58"/>
      <c r="D20" s="59"/>
      <c r="E20" s="83"/>
      <c r="F20" s="84"/>
      <c r="G20" s="83"/>
      <c r="H20" s="84"/>
      <c r="I20" s="83">
        <f>SUMIF(F49:F60,A20,I49:I60)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43146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/>
      <c r="C39" s="138"/>
      <c r="D39" s="139"/>
      <c r="E39" s="139"/>
      <c r="F39" s="147">
        <f>' Pol'!AC59</f>
        <v>0</v>
      </c>
      <c r="G39" s="148">
        <f>' Pol'!AD59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52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ht="12.75">
      <c r="B42" t="s">
        <v>54</v>
      </c>
    </row>
    <row r="43" spans="2:52" ht="12.75">
      <c r="B43" s="162" t="s">
        <v>55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Stavební část: špalíková dlažba, odstranění úhleníků, výmalba</v>
      </c>
    </row>
    <row r="46" ht="15.75">
      <c r="B46" s="163" t="s">
        <v>56</v>
      </c>
    </row>
    <row r="48" spans="1:10" ht="25.5" customHeight="1">
      <c r="A48" s="164"/>
      <c r="B48" s="170" t="s">
        <v>16</v>
      </c>
      <c r="C48" s="170" t="s">
        <v>5</v>
      </c>
      <c r="D48" s="171"/>
      <c r="E48" s="171"/>
      <c r="F48" s="174" t="s">
        <v>57</v>
      </c>
      <c r="G48" s="174"/>
      <c r="H48" s="174"/>
      <c r="I48" s="175" t="s">
        <v>28</v>
      </c>
      <c r="J48" s="175"/>
    </row>
    <row r="49" spans="1:10" ht="25.5" customHeight="1">
      <c r="A49" s="165"/>
      <c r="B49" s="176" t="s">
        <v>58</v>
      </c>
      <c r="C49" s="177" t="s">
        <v>59</v>
      </c>
      <c r="D49" s="178"/>
      <c r="E49" s="178"/>
      <c r="F49" s="182" t="s">
        <v>23</v>
      </c>
      <c r="G49" s="183"/>
      <c r="H49" s="183"/>
      <c r="I49" s="184">
        <f>' Pol'!G8</f>
        <v>0</v>
      </c>
      <c r="J49" s="184"/>
    </row>
    <row r="50" spans="1:10" ht="25.5" customHeight="1">
      <c r="A50" s="165"/>
      <c r="B50" s="168" t="s">
        <v>60</v>
      </c>
      <c r="C50" s="167" t="s">
        <v>61</v>
      </c>
      <c r="D50" s="169"/>
      <c r="E50" s="169"/>
      <c r="F50" s="185" t="s">
        <v>23</v>
      </c>
      <c r="G50" s="186"/>
      <c r="H50" s="186"/>
      <c r="I50" s="187">
        <f>' Pol'!G13</f>
        <v>0</v>
      </c>
      <c r="J50" s="187"/>
    </row>
    <row r="51" spans="1:10" ht="25.5" customHeight="1">
      <c r="A51" s="165"/>
      <c r="B51" s="168" t="s">
        <v>62</v>
      </c>
      <c r="C51" s="167" t="s">
        <v>63</v>
      </c>
      <c r="D51" s="169"/>
      <c r="E51" s="169"/>
      <c r="F51" s="185" t="s">
        <v>23</v>
      </c>
      <c r="G51" s="186"/>
      <c r="H51" s="186"/>
      <c r="I51" s="187">
        <f>' Pol'!G17</f>
        <v>0</v>
      </c>
      <c r="J51" s="187"/>
    </row>
    <row r="52" spans="1:10" ht="25.5" customHeight="1">
      <c r="A52" s="165"/>
      <c r="B52" s="168" t="s">
        <v>64</v>
      </c>
      <c r="C52" s="167" t="s">
        <v>65</v>
      </c>
      <c r="D52" s="169"/>
      <c r="E52" s="169"/>
      <c r="F52" s="185" t="s">
        <v>23</v>
      </c>
      <c r="G52" s="186"/>
      <c r="H52" s="186"/>
      <c r="I52" s="187">
        <f>' Pol'!G19</f>
        <v>0</v>
      </c>
      <c r="J52" s="187"/>
    </row>
    <row r="53" spans="1:10" ht="25.5" customHeight="1">
      <c r="A53" s="165"/>
      <c r="B53" s="168" t="s">
        <v>66</v>
      </c>
      <c r="C53" s="167" t="s">
        <v>67</v>
      </c>
      <c r="D53" s="169"/>
      <c r="E53" s="169"/>
      <c r="F53" s="185" t="s">
        <v>23</v>
      </c>
      <c r="G53" s="186"/>
      <c r="H53" s="186"/>
      <c r="I53" s="187">
        <f>' Pol'!G28</f>
        <v>0</v>
      </c>
      <c r="J53" s="187"/>
    </row>
    <row r="54" spans="1:10" ht="25.5" customHeight="1">
      <c r="A54" s="165"/>
      <c r="B54" s="168" t="s">
        <v>68</v>
      </c>
      <c r="C54" s="167" t="s">
        <v>69</v>
      </c>
      <c r="D54" s="169"/>
      <c r="E54" s="169"/>
      <c r="F54" s="185" t="s">
        <v>23</v>
      </c>
      <c r="G54" s="186"/>
      <c r="H54" s="186"/>
      <c r="I54" s="187">
        <f>' Pol'!G36</f>
        <v>0</v>
      </c>
      <c r="J54" s="187"/>
    </row>
    <row r="55" spans="1:10" ht="25.5" customHeight="1">
      <c r="A55" s="165"/>
      <c r="B55" s="168" t="s">
        <v>70</v>
      </c>
      <c r="C55" s="167" t="s">
        <v>71</v>
      </c>
      <c r="D55" s="169"/>
      <c r="E55" s="169"/>
      <c r="F55" s="185" t="s">
        <v>24</v>
      </c>
      <c r="G55" s="186"/>
      <c r="H55" s="186"/>
      <c r="I55" s="187">
        <f>' Pol'!G38</f>
        <v>0</v>
      </c>
      <c r="J55" s="187"/>
    </row>
    <row r="56" spans="1:10" ht="25.5" customHeight="1">
      <c r="A56" s="165"/>
      <c r="B56" s="168" t="s">
        <v>72</v>
      </c>
      <c r="C56" s="167" t="s">
        <v>73</v>
      </c>
      <c r="D56" s="169"/>
      <c r="E56" s="169"/>
      <c r="F56" s="185" t="s">
        <v>24</v>
      </c>
      <c r="G56" s="186"/>
      <c r="H56" s="186"/>
      <c r="I56" s="187">
        <f>' Pol'!G42</f>
        <v>0</v>
      </c>
      <c r="J56" s="187"/>
    </row>
    <row r="57" spans="1:10" ht="25.5" customHeight="1">
      <c r="A57" s="165"/>
      <c r="B57" s="168" t="s">
        <v>74</v>
      </c>
      <c r="C57" s="167" t="s">
        <v>75</v>
      </c>
      <c r="D57" s="169"/>
      <c r="E57" s="169"/>
      <c r="F57" s="185" t="s">
        <v>24</v>
      </c>
      <c r="G57" s="186"/>
      <c r="H57" s="186"/>
      <c r="I57" s="187">
        <f>' Pol'!G45</f>
        <v>0</v>
      </c>
      <c r="J57" s="187"/>
    </row>
    <row r="58" spans="1:10" ht="25.5" customHeight="1">
      <c r="A58" s="165"/>
      <c r="B58" s="168" t="s">
        <v>76</v>
      </c>
      <c r="C58" s="167" t="s">
        <v>77</v>
      </c>
      <c r="D58" s="169"/>
      <c r="E58" s="169"/>
      <c r="F58" s="185" t="s">
        <v>24</v>
      </c>
      <c r="G58" s="186"/>
      <c r="H58" s="186"/>
      <c r="I58" s="187">
        <f>' Pol'!G48</f>
        <v>0</v>
      </c>
      <c r="J58" s="187"/>
    </row>
    <row r="59" spans="1:10" ht="25.5" customHeight="1">
      <c r="A59" s="165"/>
      <c r="B59" s="168" t="s">
        <v>78</v>
      </c>
      <c r="C59" s="167" t="s">
        <v>79</v>
      </c>
      <c r="D59" s="169"/>
      <c r="E59" s="169"/>
      <c r="F59" s="185" t="s">
        <v>24</v>
      </c>
      <c r="G59" s="186"/>
      <c r="H59" s="186"/>
      <c r="I59" s="187">
        <f>' Pol'!G52</f>
        <v>0</v>
      </c>
      <c r="J59" s="187"/>
    </row>
    <row r="60" spans="1:10" ht="25.5" customHeight="1">
      <c r="A60" s="165"/>
      <c r="B60" s="179" t="s">
        <v>80</v>
      </c>
      <c r="C60" s="180" t="s">
        <v>26</v>
      </c>
      <c r="D60" s="181"/>
      <c r="E60" s="181"/>
      <c r="F60" s="188" t="s">
        <v>80</v>
      </c>
      <c r="G60" s="189"/>
      <c r="H60" s="189"/>
      <c r="I60" s="190">
        <f>' Pol'!G54</f>
        <v>0</v>
      </c>
      <c r="J60" s="190"/>
    </row>
    <row r="61" spans="1:10" ht="25.5" customHeight="1">
      <c r="A61" s="166"/>
      <c r="B61" s="172" t="s">
        <v>1</v>
      </c>
      <c r="C61" s="172"/>
      <c r="D61" s="173"/>
      <c r="E61" s="173"/>
      <c r="F61" s="191"/>
      <c r="G61" s="192"/>
      <c r="H61" s="192"/>
      <c r="I61" s="193">
        <f>SUM(I49:I60)</f>
        <v>0</v>
      </c>
      <c r="J61" s="193"/>
    </row>
    <row r="62" spans="6:10" ht="12.75">
      <c r="F62" s="194"/>
      <c r="G62" s="130"/>
      <c r="H62" s="194"/>
      <c r="I62" s="130"/>
      <c r="J62" s="130"/>
    </row>
    <row r="63" spans="6:10" ht="12.75">
      <c r="F63" s="194"/>
      <c r="G63" s="130"/>
      <c r="H63" s="194"/>
      <c r="I63" s="130"/>
      <c r="J63" s="130"/>
    </row>
    <row r="64" spans="6:10" ht="12.75">
      <c r="F64" s="194"/>
      <c r="G64" s="130"/>
      <c r="H64" s="194"/>
      <c r="I64" s="130"/>
      <c r="J64" s="130"/>
    </row>
  </sheetData>
  <sheetProtection/>
  <mergeCells count="64">
    <mergeCell ref="I59:J59"/>
    <mergeCell ref="C59:E59"/>
    <mergeCell ref="I60:J60"/>
    <mergeCell ref="C60:E60"/>
    <mergeCell ref="I61:J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41" sqref="F4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197" t="s">
        <v>6</v>
      </c>
      <c r="B1" s="197"/>
      <c r="C1" s="197"/>
      <c r="D1" s="197"/>
      <c r="E1" s="197"/>
      <c r="F1" s="197"/>
      <c r="G1" s="197"/>
      <c r="AE1" t="s">
        <v>83</v>
      </c>
    </row>
    <row r="2" spans="1:31" ht="24.75" customHeight="1">
      <c r="A2" s="204" t="s">
        <v>82</v>
      </c>
      <c r="B2" s="198"/>
      <c r="C2" s="199" t="s">
        <v>45</v>
      </c>
      <c r="D2" s="200"/>
      <c r="E2" s="200"/>
      <c r="F2" s="200"/>
      <c r="G2" s="206"/>
      <c r="AE2" t="s">
        <v>84</v>
      </c>
    </row>
    <row r="3" spans="1:31" ht="24.75" customHeight="1" hidden="1">
      <c r="A3" s="205" t="s">
        <v>7</v>
      </c>
      <c r="B3" s="203"/>
      <c r="C3" s="201"/>
      <c r="D3" s="202"/>
      <c r="E3" s="202"/>
      <c r="F3" s="202"/>
      <c r="G3" s="207"/>
      <c r="AE3" t="s">
        <v>85</v>
      </c>
    </row>
    <row r="4" spans="1:31" ht="24.75" customHeight="1" hidden="1">
      <c r="A4" s="205" t="s">
        <v>8</v>
      </c>
      <c r="B4" s="203"/>
      <c r="C4" s="201"/>
      <c r="D4" s="202"/>
      <c r="E4" s="202"/>
      <c r="F4" s="202"/>
      <c r="G4" s="207"/>
      <c r="AE4" t="s">
        <v>86</v>
      </c>
    </row>
    <row r="5" spans="1:31" ht="12.75" hidden="1">
      <c r="A5" s="208" t="s">
        <v>87</v>
      </c>
      <c r="B5" s="209"/>
      <c r="C5" s="210"/>
      <c r="D5" s="211"/>
      <c r="E5" s="211"/>
      <c r="F5" s="211"/>
      <c r="G5" s="212"/>
      <c r="AE5" t="s">
        <v>88</v>
      </c>
    </row>
    <row r="7" spans="1:21" ht="38.25">
      <c r="A7" s="217" t="s">
        <v>89</v>
      </c>
      <c r="B7" s="218" t="s">
        <v>90</v>
      </c>
      <c r="C7" s="218" t="s">
        <v>91</v>
      </c>
      <c r="D7" s="217" t="s">
        <v>92</v>
      </c>
      <c r="E7" s="217" t="s">
        <v>93</v>
      </c>
      <c r="F7" s="213" t="s">
        <v>94</v>
      </c>
      <c r="G7" s="236" t="s">
        <v>28</v>
      </c>
      <c r="H7" s="237" t="s">
        <v>29</v>
      </c>
      <c r="I7" s="237" t="s">
        <v>95</v>
      </c>
      <c r="J7" s="237" t="s">
        <v>30</v>
      </c>
      <c r="K7" s="237" t="s">
        <v>96</v>
      </c>
      <c r="L7" s="237" t="s">
        <v>97</v>
      </c>
      <c r="M7" s="237" t="s">
        <v>98</v>
      </c>
      <c r="N7" s="237" t="s">
        <v>99</v>
      </c>
      <c r="O7" s="237" t="s">
        <v>100</v>
      </c>
      <c r="P7" s="237" t="s">
        <v>101</v>
      </c>
      <c r="Q7" s="237" t="s">
        <v>102</v>
      </c>
      <c r="R7" s="237" t="s">
        <v>103</v>
      </c>
      <c r="S7" s="237" t="s">
        <v>104</v>
      </c>
      <c r="T7" s="237" t="s">
        <v>105</v>
      </c>
      <c r="U7" s="220" t="s">
        <v>106</v>
      </c>
    </row>
    <row r="8" spans="1:31" ht="12.75">
      <c r="A8" s="238" t="s">
        <v>107</v>
      </c>
      <c r="B8" s="239" t="s">
        <v>58</v>
      </c>
      <c r="C8" s="240" t="s">
        <v>59</v>
      </c>
      <c r="D8" s="241"/>
      <c r="E8" s="242"/>
      <c r="F8" s="243"/>
      <c r="G8" s="243">
        <f>SUMIF(AE9:AE12,"&lt;&gt;NOR",G9:G12)</f>
        <v>0</v>
      </c>
      <c r="H8" s="243"/>
      <c r="I8" s="243">
        <f>SUM(I9:I12)</f>
        <v>0</v>
      </c>
      <c r="J8" s="243"/>
      <c r="K8" s="243">
        <f>SUM(K9:K12)</f>
        <v>0</v>
      </c>
      <c r="L8" s="243"/>
      <c r="M8" s="243">
        <f>SUM(M9:M12)</f>
        <v>0</v>
      </c>
      <c r="N8" s="219"/>
      <c r="O8" s="219">
        <f>SUM(O9:O12)</f>
        <v>8.3824</v>
      </c>
      <c r="P8" s="219"/>
      <c r="Q8" s="219">
        <f>SUM(Q9:Q12)</f>
        <v>0</v>
      </c>
      <c r="R8" s="219"/>
      <c r="S8" s="219"/>
      <c r="T8" s="238"/>
      <c r="U8" s="219">
        <f>SUM(U9:U12)</f>
        <v>119.79</v>
      </c>
      <c r="AE8" t="s">
        <v>108</v>
      </c>
    </row>
    <row r="9" spans="1:60" ht="12.75" outlineLevel="1">
      <c r="A9" s="215">
        <v>1</v>
      </c>
      <c r="B9" s="221" t="s">
        <v>109</v>
      </c>
      <c r="C9" s="266" t="s">
        <v>110</v>
      </c>
      <c r="D9" s="223" t="s">
        <v>111</v>
      </c>
      <c r="E9" s="230">
        <v>45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24">
        <v>0.10712</v>
      </c>
      <c r="O9" s="224">
        <f>ROUND(E9*N9,5)</f>
        <v>4.8204</v>
      </c>
      <c r="P9" s="224">
        <v>0</v>
      </c>
      <c r="Q9" s="224">
        <f>ROUND(E9*P9,5)</f>
        <v>0</v>
      </c>
      <c r="R9" s="224"/>
      <c r="S9" s="224"/>
      <c r="T9" s="225">
        <v>0.69998</v>
      </c>
      <c r="U9" s="224">
        <f>ROUND(E9*T9,2)</f>
        <v>31.5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112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12.75" outlineLevel="1">
      <c r="A10" s="215"/>
      <c r="B10" s="221"/>
      <c r="C10" s="267" t="s">
        <v>113</v>
      </c>
      <c r="D10" s="226"/>
      <c r="E10" s="231">
        <v>45</v>
      </c>
      <c r="F10" s="234"/>
      <c r="G10" s="234"/>
      <c r="H10" s="234"/>
      <c r="I10" s="234"/>
      <c r="J10" s="234"/>
      <c r="K10" s="234"/>
      <c r="L10" s="234"/>
      <c r="M10" s="234"/>
      <c r="N10" s="224"/>
      <c r="O10" s="224"/>
      <c r="P10" s="224"/>
      <c r="Q10" s="224"/>
      <c r="R10" s="224"/>
      <c r="S10" s="224"/>
      <c r="T10" s="225"/>
      <c r="U10" s="224"/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114</v>
      </c>
      <c r="AF10" s="214">
        <v>0</v>
      </c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ht="12.75" outlineLevel="1">
      <c r="A11" s="215">
        <v>2</v>
      </c>
      <c r="B11" s="221" t="s">
        <v>115</v>
      </c>
      <c r="C11" s="266" t="s">
        <v>116</v>
      </c>
      <c r="D11" s="223" t="s">
        <v>117</v>
      </c>
      <c r="E11" s="230">
        <v>100</v>
      </c>
      <c r="F11" s="233"/>
      <c r="G11" s="234">
        <f>ROUND(E11*F11,2)</f>
        <v>0</v>
      </c>
      <c r="H11" s="233"/>
      <c r="I11" s="234">
        <f>ROUND(E11*H11,2)</f>
        <v>0</v>
      </c>
      <c r="J11" s="233"/>
      <c r="K11" s="234">
        <f>ROUND(E11*J11,2)</f>
        <v>0</v>
      </c>
      <c r="L11" s="234">
        <v>21</v>
      </c>
      <c r="M11" s="234">
        <f>G11*(1+L11/100)</f>
        <v>0</v>
      </c>
      <c r="N11" s="224">
        <v>0.03562</v>
      </c>
      <c r="O11" s="224">
        <f>ROUND(E11*N11,5)</f>
        <v>3.562</v>
      </c>
      <c r="P11" s="224">
        <v>0</v>
      </c>
      <c r="Q11" s="224">
        <f>ROUND(E11*P11,5)</f>
        <v>0</v>
      </c>
      <c r="R11" s="224"/>
      <c r="S11" s="224"/>
      <c r="T11" s="225">
        <v>0.88293</v>
      </c>
      <c r="U11" s="224">
        <f>ROUND(E11*T11,2)</f>
        <v>88.29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112</v>
      </c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ht="12.75" outlineLevel="1">
      <c r="A12" s="215"/>
      <c r="B12" s="221"/>
      <c r="C12" s="267" t="s">
        <v>118</v>
      </c>
      <c r="D12" s="226"/>
      <c r="E12" s="231">
        <v>100</v>
      </c>
      <c r="F12" s="234"/>
      <c r="G12" s="234"/>
      <c r="H12" s="234"/>
      <c r="I12" s="234"/>
      <c r="J12" s="234"/>
      <c r="K12" s="234"/>
      <c r="L12" s="234"/>
      <c r="M12" s="234"/>
      <c r="N12" s="224"/>
      <c r="O12" s="224"/>
      <c r="P12" s="224"/>
      <c r="Q12" s="224"/>
      <c r="R12" s="224"/>
      <c r="S12" s="224"/>
      <c r="T12" s="225"/>
      <c r="U12" s="224"/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114</v>
      </c>
      <c r="AF12" s="214">
        <v>0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31" ht="12.75">
      <c r="A13" s="216" t="s">
        <v>107</v>
      </c>
      <c r="B13" s="222" t="s">
        <v>60</v>
      </c>
      <c r="C13" s="268" t="s">
        <v>61</v>
      </c>
      <c r="D13" s="227"/>
      <c r="E13" s="232"/>
      <c r="F13" s="235"/>
      <c r="G13" s="235">
        <f>SUMIF(AE14:AE16,"&lt;&gt;NOR",G14:G16)</f>
        <v>0</v>
      </c>
      <c r="H13" s="235"/>
      <c r="I13" s="235">
        <f>SUM(I14:I16)</f>
        <v>0</v>
      </c>
      <c r="J13" s="235"/>
      <c r="K13" s="235">
        <f>SUM(K14:K16)</f>
        <v>0</v>
      </c>
      <c r="L13" s="235"/>
      <c r="M13" s="235">
        <f>SUM(M14:M16)</f>
        <v>0</v>
      </c>
      <c r="N13" s="228"/>
      <c r="O13" s="228">
        <f>SUM(O14:O16)</f>
        <v>36.5738</v>
      </c>
      <c r="P13" s="228"/>
      <c r="Q13" s="228">
        <f>SUM(Q14:Q16)</f>
        <v>0</v>
      </c>
      <c r="R13" s="228"/>
      <c r="S13" s="228"/>
      <c r="T13" s="229"/>
      <c r="U13" s="228">
        <f>SUM(U14:U16)</f>
        <v>124.82000000000001</v>
      </c>
      <c r="AE13" t="s">
        <v>108</v>
      </c>
    </row>
    <row r="14" spans="1:60" ht="12.75" outlineLevel="1">
      <c r="A14" s="215">
        <v>3</v>
      </c>
      <c r="B14" s="221" t="s">
        <v>119</v>
      </c>
      <c r="C14" s="266" t="s">
        <v>120</v>
      </c>
      <c r="D14" s="223" t="s">
        <v>121</v>
      </c>
      <c r="E14" s="230">
        <v>12.285</v>
      </c>
      <c r="F14" s="233"/>
      <c r="G14" s="234">
        <f>ROUND(E14*F14,2)</f>
        <v>0</v>
      </c>
      <c r="H14" s="233"/>
      <c r="I14" s="234">
        <f>ROUND(E14*H14,2)</f>
        <v>0</v>
      </c>
      <c r="J14" s="233"/>
      <c r="K14" s="234">
        <f>ROUND(E14*J14,2)</f>
        <v>0</v>
      </c>
      <c r="L14" s="234">
        <v>21</v>
      </c>
      <c r="M14" s="234">
        <f>G14*(1+L14/100)</f>
        <v>0</v>
      </c>
      <c r="N14" s="224">
        <v>1.93971</v>
      </c>
      <c r="O14" s="224">
        <f>ROUND(E14*N14,5)</f>
        <v>23.82934</v>
      </c>
      <c r="P14" s="224">
        <v>0</v>
      </c>
      <c r="Q14" s="224">
        <f>ROUND(E14*P14,5)</f>
        <v>0</v>
      </c>
      <c r="R14" s="224"/>
      <c r="S14" s="224"/>
      <c r="T14" s="225">
        <v>1.5605</v>
      </c>
      <c r="U14" s="224">
        <f>ROUND(E14*T14,2)</f>
        <v>19.17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122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12.75" outlineLevel="1">
      <c r="A15" s="215"/>
      <c r="B15" s="221"/>
      <c r="C15" s="267" t="s">
        <v>123</v>
      </c>
      <c r="D15" s="226"/>
      <c r="E15" s="231">
        <v>12.285</v>
      </c>
      <c r="F15" s="234"/>
      <c r="G15" s="234"/>
      <c r="H15" s="234"/>
      <c r="I15" s="234"/>
      <c r="J15" s="234"/>
      <c r="K15" s="234"/>
      <c r="L15" s="234"/>
      <c r="M15" s="234"/>
      <c r="N15" s="224"/>
      <c r="O15" s="224"/>
      <c r="P15" s="224"/>
      <c r="Q15" s="224"/>
      <c r="R15" s="224"/>
      <c r="S15" s="224"/>
      <c r="T15" s="225"/>
      <c r="U15" s="224"/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114</v>
      </c>
      <c r="AF15" s="214">
        <v>0</v>
      </c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1">
      <c r="A16" s="215">
        <v>4</v>
      </c>
      <c r="B16" s="221" t="s">
        <v>124</v>
      </c>
      <c r="C16" s="266" t="s">
        <v>125</v>
      </c>
      <c r="D16" s="223" t="s">
        <v>111</v>
      </c>
      <c r="E16" s="230">
        <v>81.9</v>
      </c>
      <c r="F16" s="233"/>
      <c r="G16" s="234">
        <f>ROUND(E16*F16,2)</f>
        <v>0</v>
      </c>
      <c r="H16" s="233"/>
      <c r="I16" s="234">
        <f>ROUND(E16*H16,2)</f>
        <v>0</v>
      </c>
      <c r="J16" s="233"/>
      <c r="K16" s="234">
        <f>ROUND(E16*J16,2)</f>
        <v>0</v>
      </c>
      <c r="L16" s="234">
        <v>21</v>
      </c>
      <c r="M16" s="234">
        <f>G16*(1+L16/100)</f>
        <v>0</v>
      </c>
      <c r="N16" s="224">
        <v>0.15561</v>
      </c>
      <c r="O16" s="224">
        <f>ROUND(E16*N16,5)</f>
        <v>12.74446</v>
      </c>
      <c r="P16" s="224">
        <v>0</v>
      </c>
      <c r="Q16" s="224">
        <f>ROUND(E16*P16,5)</f>
        <v>0</v>
      </c>
      <c r="R16" s="224"/>
      <c r="S16" s="224"/>
      <c r="T16" s="225">
        <v>1.29</v>
      </c>
      <c r="U16" s="224">
        <f>ROUND(E16*T16,2)</f>
        <v>105.65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112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31" ht="12.75">
      <c r="A17" s="216" t="s">
        <v>107</v>
      </c>
      <c r="B17" s="222" t="s">
        <v>62</v>
      </c>
      <c r="C17" s="268" t="s">
        <v>63</v>
      </c>
      <c r="D17" s="227"/>
      <c r="E17" s="232"/>
      <c r="F17" s="235"/>
      <c r="G17" s="235">
        <f>SUMIF(AE18:AE18,"&lt;&gt;NOR",G18:G18)</f>
        <v>0</v>
      </c>
      <c r="H17" s="235"/>
      <c r="I17" s="235">
        <f>SUM(I18:I18)</f>
        <v>0</v>
      </c>
      <c r="J17" s="235"/>
      <c r="K17" s="235">
        <f>SUM(K18:K18)</f>
        <v>0</v>
      </c>
      <c r="L17" s="235"/>
      <c r="M17" s="235">
        <f>SUM(M18:M18)</f>
        <v>0</v>
      </c>
      <c r="N17" s="228"/>
      <c r="O17" s="228">
        <f>SUM(O18:O18)</f>
        <v>0.91346</v>
      </c>
      <c r="P17" s="228"/>
      <c r="Q17" s="228">
        <f>SUM(Q18:Q18)</f>
        <v>0</v>
      </c>
      <c r="R17" s="228"/>
      <c r="S17" s="228"/>
      <c r="T17" s="229"/>
      <c r="U17" s="228">
        <f>SUM(U18:U18)</f>
        <v>40.12</v>
      </c>
      <c r="AE17" t="s">
        <v>108</v>
      </c>
    </row>
    <row r="18" spans="1:60" ht="12.75" outlineLevel="1">
      <c r="A18" s="215">
        <v>5</v>
      </c>
      <c r="B18" s="221" t="s">
        <v>126</v>
      </c>
      <c r="C18" s="266" t="s">
        <v>127</v>
      </c>
      <c r="D18" s="223" t="s">
        <v>111</v>
      </c>
      <c r="E18" s="230">
        <v>154.3</v>
      </c>
      <c r="F18" s="233"/>
      <c r="G18" s="234">
        <f>ROUND(E18*F18,2)</f>
        <v>0</v>
      </c>
      <c r="H18" s="233"/>
      <c r="I18" s="234">
        <f>ROUND(E18*H18,2)</f>
        <v>0</v>
      </c>
      <c r="J18" s="233"/>
      <c r="K18" s="234">
        <f>ROUND(E18*J18,2)</f>
        <v>0</v>
      </c>
      <c r="L18" s="234">
        <v>21</v>
      </c>
      <c r="M18" s="234">
        <f>G18*(1+L18/100)</f>
        <v>0</v>
      </c>
      <c r="N18" s="224">
        <v>0.00592</v>
      </c>
      <c r="O18" s="224">
        <f>ROUND(E18*N18,5)</f>
        <v>0.91346</v>
      </c>
      <c r="P18" s="224">
        <v>0</v>
      </c>
      <c r="Q18" s="224">
        <f>ROUND(E18*P18,5)</f>
        <v>0</v>
      </c>
      <c r="R18" s="224"/>
      <c r="S18" s="224"/>
      <c r="T18" s="225">
        <v>0.26</v>
      </c>
      <c r="U18" s="224">
        <f>ROUND(E18*T18,2)</f>
        <v>40.12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112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31" ht="12.75">
      <c r="A19" s="216" t="s">
        <v>107</v>
      </c>
      <c r="B19" s="222" t="s">
        <v>64</v>
      </c>
      <c r="C19" s="268" t="s">
        <v>65</v>
      </c>
      <c r="D19" s="227"/>
      <c r="E19" s="232"/>
      <c r="F19" s="235"/>
      <c r="G19" s="235">
        <f>SUMIF(AE20:AE27,"&lt;&gt;NOR",G20:G27)</f>
        <v>0</v>
      </c>
      <c r="H19" s="235"/>
      <c r="I19" s="235">
        <f>SUM(I20:I27)</f>
        <v>0</v>
      </c>
      <c r="J19" s="235"/>
      <c r="K19" s="235">
        <f>SUM(K20:K27)</f>
        <v>0</v>
      </c>
      <c r="L19" s="235"/>
      <c r="M19" s="235">
        <f>SUM(M20:M27)</f>
        <v>0</v>
      </c>
      <c r="N19" s="228"/>
      <c r="O19" s="228">
        <f>SUM(O20:O27)</f>
        <v>36.22467</v>
      </c>
      <c r="P19" s="228"/>
      <c r="Q19" s="228">
        <f>SUM(Q20:Q27)</f>
        <v>68.288</v>
      </c>
      <c r="R19" s="228"/>
      <c r="S19" s="228"/>
      <c r="T19" s="229"/>
      <c r="U19" s="228">
        <f>SUM(U20:U27)</f>
        <v>371.15999999999997</v>
      </c>
      <c r="AE19" t="s">
        <v>108</v>
      </c>
    </row>
    <row r="20" spans="1:60" ht="12.75" outlineLevel="1">
      <c r="A20" s="215">
        <v>6</v>
      </c>
      <c r="B20" s="221" t="s">
        <v>128</v>
      </c>
      <c r="C20" s="266" t="s">
        <v>129</v>
      </c>
      <c r="D20" s="223" t="s">
        <v>111</v>
      </c>
      <c r="E20" s="230">
        <v>54.9</v>
      </c>
      <c r="F20" s="233"/>
      <c r="G20" s="234">
        <f>ROUND(E20*F20,2)</f>
        <v>0</v>
      </c>
      <c r="H20" s="233"/>
      <c r="I20" s="234">
        <f>ROUND(E20*H20,2)</f>
        <v>0</v>
      </c>
      <c r="J20" s="233"/>
      <c r="K20" s="234">
        <f>ROUND(E20*J20,2)</f>
        <v>0</v>
      </c>
      <c r="L20" s="234">
        <v>21</v>
      </c>
      <c r="M20" s="234">
        <f>G20*(1+L20/100)</f>
        <v>0</v>
      </c>
      <c r="N20" s="224">
        <v>0.65983</v>
      </c>
      <c r="O20" s="224">
        <f>ROUND(E20*N20,5)</f>
        <v>36.22467</v>
      </c>
      <c r="P20" s="224">
        <v>0.88</v>
      </c>
      <c r="Q20" s="224">
        <f>ROUND(E20*P20,5)</f>
        <v>48.312</v>
      </c>
      <c r="R20" s="224"/>
      <c r="S20" s="224"/>
      <c r="T20" s="225">
        <v>2.32122</v>
      </c>
      <c r="U20" s="224">
        <f>ROUND(E20*T20,2)</f>
        <v>127.43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122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ht="22.5" outlineLevel="1">
      <c r="A21" s="215">
        <v>7</v>
      </c>
      <c r="B21" s="221" t="s">
        <v>130</v>
      </c>
      <c r="C21" s="266" t="s">
        <v>131</v>
      </c>
      <c r="D21" s="223" t="s">
        <v>121</v>
      </c>
      <c r="E21" s="230">
        <v>9.08</v>
      </c>
      <c r="F21" s="233"/>
      <c r="G21" s="234">
        <f>ROUND(E21*F21,2)</f>
        <v>0</v>
      </c>
      <c r="H21" s="233"/>
      <c r="I21" s="234">
        <f>ROUND(E21*H21,2)</f>
        <v>0</v>
      </c>
      <c r="J21" s="233"/>
      <c r="K21" s="234">
        <f>ROUND(E21*J21,2)</f>
        <v>0</v>
      </c>
      <c r="L21" s="234">
        <v>21</v>
      </c>
      <c r="M21" s="234">
        <f>G21*(1+L21/100)</f>
        <v>0</v>
      </c>
      <c r="N21" s="224">
        <v>0</v>
      </c>
      <c r="O21" s="224">
        <f>ROUND(E21*N21,5)</f>
        <v>0</v>
      </c>
      <c r="P21" s="224">
        <v>2.2</v>
      </c>
      <c r="Q21" s="224">
        <f>ROUND(E21*P21,5)</f>
        <v>19.976</v>
      </c>
      <c r="R21" s="224"/>
      <c r="S21" s="224"/>
      <c r="T21" s="225">
        <v>10.67</v>
      </c>
      <c r="U21" s="224">
        <f>ROUND(E21*T21,2)</f>
        <v>96.88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112</v>
      </c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ht="12.75" outlineLevel="1">
      <c r="A22" s="215"/>
      <c r="B22" s="221"/>
      <c r="C22" s="267" t="s">
        <v>132</v>
      </c>
      <c r="D22" s="226"/>
      <c r="E22" s="231">
        <v>8.19</v>
      </c>
      <c r="F22" s="234"/>
      <c r="G22" s="234"/>
      <c r="H22" s="234"/>
      <c r="I22" s="234"/>
      <c r="J22" s="234"/>
      <c r="K22" s="234"/>
      <c r="L22" s="234"/>
      <c r="M22" s="234"/>
      <c r="N22" s="224"/>
      <c r="O22" s="224"/>
      <c r="P22" s="224"/>
      <c r="Q22" s="224"/>
      <c r="R22" s="224"/>
      <c r="S22" s="224"/>
      <c r="T22" s="225"/>
      <c r="U22" s="224"/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114</v>
      </c>
      <c r="AF22" s="214">
        <v>0</v>
      </c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12.75" outlineLevel="1">
      <c r="A23" s="215"/>
      <c r="B23" s="221"/>
      <c r="C23" s="267" t="s">
        <v>133</v>
      </c>
      <c r="D23" s="226"/>
      <c r="E23" s="231">
        <v>0.1</v>
      </c>
      <c r="F23" s="234"/>
      <c r="G23" s="234"/>
      <c r="H23" s="234"/>
      <c r="I23" s="234"/>
      <c r="J23" s="234"/>
      <c r="K23" s="234"/>
      <c r="L23" s="234"/>
      <c r="M23" s="234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114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12.75" outlineLevel="1">
      <c r="A24" s="215"/>
      <c r="B24" s="221"/>
      <c r="C24" s="267" t="s">
        <v>134</v>
      </c>
      <c r="D24" s="226"/>
      <c r="E24" s="231">
        <v>0.79</v>
      </c>
      <c r="F24" s="234"/>
      <c r="G24" s="234"/>
      <c r="H24" s="234"/>
      <c r="I24" s="234"/>
      <c r="J24" s="234"/>
      <c r="K24" s="234"/>
      <c r="L24" s="234"/>
      <c r="M24" s="234"/>
      <c r="N24" s="224"/>
      <c r="O24" s="224"/>
      <c r="P24" s="224"/>
      <c r="Q24" s="224"/>
      <c r="R24" s="224"/>
      <c r="S24" s="224"/>
      <c r="T24" s="225"/>
      <c r="U24" s="224"/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114</v>
      </c>
      <c r="AF24" s="214">
        <v>0</v>
      </c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ht="12.75" outlineLevel="1">
      <c r="A25" s="215">
        <v>8</v>
      </c>
      <c r="B25" s="221" t="s">
        <v>135</v>
      </c>
      <c r="C25" s="266" t="s">
        <v>136</v>
      </c>
      <c r="D25" s="223" t="s">
        <v>121</v>
      </c>
      <c r="E25" s="230">
        <v>9.08</v>
      </c>
      <c r="F25" s="233"/>
      <c r="G25" s="234">
        <f>ROUND(E25*F25,2)</f>
        <v>0</v>
      </c>
      <c r="H25" s="233"/>
      <c r="I25" s="234">
        <f>ROUND(E25*H25,2)</f>
        <v>0</v>
      </c>
      <c r="J25" s="233"/>
      <c r="K25" s="234">
        <f>ROUND(E25*J25,2)</f>
        <v>0</v>
      </c>
      <c r="L25" s="234">
        <v>21</v>
      </c>
      <c r="M25" s="234">
        <f>G25*(1+L25/100)</f>
        <v>0</v>
      </c>
      <c r="N25" s="224">
        <v>0</v>
      </c>
      <c r="O25" s="224">
        <f>ROUND(E25*N25,5)</f>
        <v>0</v>
      </c>
      <c r="P25" s="224">
        <v>0</v>
      </c>
      <c r="Q25" s="224">
        <f>ROUND(E25*P25,5)</f>
        <v>0</v>
      </c>
      <c r="R25" s="224"/>
      <c r="S25" s="224"/>
      <c r="T25" s="225">
        <v>4.828</v>
      </c>
      <c r="U25" s="224">
        <f>ROUND(E25*T25,2)</f>
        <v>43.84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112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ht="12.75" outlineLevel="1">
      <c r="A26" s="215">
        <v>9</v>
      </c>
      <c r="B26" s="221" t="s">
        <v>137</v>
      </c>
      <c r="C26" s="266" t="s">
        <v>138</v>
      </c>
      <c r="D26" s="223" t="s">
        <v>121</v>
      </c>
      <c r="E26" s="230">
        <v>12.285</v>
      </c>
      <c r="F26" s="233"/>
      <c r="G26" s="234">
        <f>ROUND(E26*F26,2)</f>
        <v>0</v>
      </c>
      <c r="H26" s="233"/>
      <c r="I26" s="234">
        <f>ROUND(E26*H26,2)</f>
        <v>0</v>
      </c>
      <c r="J26" s="233"/>
      <c r="K26" s="234">
        <f>ROUND(E26*J26,2)</f>
        <v>0</v>
      </c>
      <c r="L26" s="234">
        <v>21</v>
      </c>
      <c r="M26" s="234">
        <f>G26*(1+L26/100)</f>
        <v>0</v>
      </c>
      <c r="N26" s="224">
        <v>0</v>
      </c>
      <c r="O26" s="224">
        <f>ROUND(E26*N26,5)</f>
        <v>0</v>
      </c>
      <c r="P26" s="224">
        <v>0</v>
      </c>
      <c r="Q26" s="224">
        <f>ROUND(E26*P26,5)</f>
        <v>0</v>
      </c>
      <c r="R26" s="224"/>
      <c r="S26" s="224"/>
      <c r="T26" s="225">
        <v>8.385</v>
      </c>
      <c r="U26" s="224">
        <f>ROUND(E26*T26,2)</f>
        <v>103.01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112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22.5" outlineLevel="1">
      <c r="A27" s="215"/>
      <c r="B27" s="221"/>
      <c r="C27" s="267" t="s">
        <v>139</v>
      </c>
      <c r="D27" s="226"/>
      <c r="E27" s="231">
        <v>12.285</v>
      </c>
      <c r="F27" s="234"/>
      <c r="G27" s="234"/>
      <c r="H27" s="234"/>
      <c r="I27" s="234"/>
      <c r="J27" s="234"/>
      <c r="K27" s="234"/>
      <c r="L27" s="234"/>
      <c r="M27" s="234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114</v>
      </c>
      <c r="AF27" s="214">
        <v>0</v>
      </c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31" ht="12.75">
      <c r="A28" s="216" t="s">
        <v>107</v>
      </c>
      <c r="B28" s="222" t="s">
        <v>66</v>
      </c>
      <c r="C28" s="268" t="s">
        <v>67</v>
      </c>
      <c r="D28" s="227"/>
      <c r="E28" s="232"/>
      <c r="F28" s="235"/>
      <c r="G28" s="235">
        <f>SUMIF(AE29:AE35,"&lt;&gt;NOR",G29:G35)</f>
        <v>0</v>
      </c>
      <c r="H28" s="235"/>
      <c r="I28" s="235">
        <f>SUM(I29:I35)</f>
        <v>0</v>
      </c>
      <c r="J28" s="235"/>
      <c r="K28" s="235">
        <f>SUM(K29:K35)</f>
        <v>0</v>
      </c>
      <c r="L28" s="235"/>
      <c r="M28" s="235">
        <f>SUM(M29:M35)</f>
        <v>0</v>
      </c>
      <c r="N28" s="228"/>
      <c r="O28" s="228">
        <f>SUM(O29:O35)</f>
        <v>0</v>
      </c>
      <c r="P28" s="228"/>
      <c r="Q28" s="228">
        <f>SUM(Q29:Q35)</f>
        <v>0</v>
      </c>
      <c r="R28" s="228"/>
      <c r="S28" s="228"/>
      <c r="T28" s="229"/>
      <c r="U28" s="228">
        <f>SUM(U29:U35)</f>
        <v>113.3</v>
      </c>
      <c r="AE28" t="s">
        <v>108</v>
      </c>
    </row>
    <row r="29" spans="1:60" ht="12.75" outlineLevel="1">
      <c r="A29" s="215">
        <v>10</v>
      </c>
      <c r="B29" s="221" t="s">
        <v>140</v>
      </c>
      <c r="C29" s="266" t="s">
        <v>141</v>
      </c>
      <c r="D29" s="223" t="s">
        <v>142</v>
      </c>
      <c r="E29" s="230">
        <v>69</v>
      </c>
      <c r="F29" s="233"/>
      <c r="G29" s="234">
        <f>ROUND(E29*F29,2)</f>
        <v>0</v>
      </c>
      <c r="H29" s="233"/>
      <c r="I29" s="234">
        <f>ROUND(E29*H29,2)</f>
        <v>0</v>
      </c>
      <c r="J29" s="233"/>
      <c r="K29" s="234">
        <f>ROUND(E29*J29,2)</f>
        <v>0</v>
      </c>
      <c r="L29" s="234">
        <v>21</v>
      </c>
      <c r="M29" s="234">
        <f>G29*(1+L29/100)</f>
        <v>0</v>
      </c>
      <c r="N29" s="224">
        <v>0</v>
      </c>
      <c r="O29" s="224">
        <f>ROUND(E29*N29,5)</f>
        <v>0</v>
      </c>
      <c r="P29" s="224">
        <v>0</v>
      </c>
      <c r="Q29" s="224">
        <f>ROUND(E29*P29,5)</f>
        <v>0</v>
      </c>
      <c r="R29" s="224"/>
      <c r="S29" s="224"/>
      <c r="T29" s="225">
        <v>0.942</v>
      </c>
      <c r="U29" s="224">
        <f>ROUND(E29*T29,2)</f>
        <v>65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112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12.75" outlineLevel="1">
      <c r="A30" s="215">
        <v>11</v>
      </c>
      <c r="B30" s="221" t="s">
        <v>143</v>
      </c>
      <c r="C30" s="266" t="s">
        <v>144</v>
      </c>
      <c r="D30" s="223" t="s">
        <v>142</v>
      </c>
      <c r="E30" s="230">
        <v>138</v>
      </c>
      <c r="F30" s="233"/>
      <c r="G30" s="234">
        <f>ROUND(E30*F30,2)</f>
        <v>0</v>
      </c>
      <c r="H30" s="233"/>
      <c r="I30" s="234">
        <f>ROUND(E30*H30,2)</f>
        <v>0</v>
      </c>
      <c r="J30" s="233"/>
      <c r="K30" s="234">
        <f>ROUND(E30*J30,2)</f>
        <v>0</v>
      </c>
      <c r="L30" s="234">
        <v>21</v>
      </c>
      <c r="M30" s="234">
        <f>G30*(1+L30/100)</f>
        <v>0</v>
      </c>
      <c r="N30" s="224">
        <v>0</v>
      </c>
      <c r="O30" s="224">
        <f>ROUND(E30*N30,5)</f>
        <v>0</v>
      </c>
      <c r="P30" s="224">
        <v>0</v>
      </c>
      <c r="Q30" s="224">
        <f>ROUND(E30*P30,5)</f>
        <v>0</v>
      </c>
      <c r="R30" s="224"/>
      <c r="S30" s="224"/>
      <c r="T30" s="225">
        <v>0.105</v>
      </c>
      <c r="U30" s="224">
        <f>ROUND(E30*T30,2)</f>
        <v>14.49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112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12.75" outlineLevel="1">
      <c r="A31" s="215"/>
      <c r="B31" s="221"/>
      <c r="C31" s="267" t="s">
        <v>145</v>
      </c>
      <c r="D31" s="226"/>
      <c r="E31" s="231">
        <v>138</v>
      </c>
      <c r="F31" s="234"/>
      <c r="G31" s="234"/>
      <c r="H31" s="234"/>
      <c r="I31" s="234"/>
      <c r="J31" s="234"/>
      <c r="K31" s="234"/>
      <c r="L31" s="234"/>
      <c r="M31" s="234"/>
      <c r="N31" s="224"/>
      <c r="O31" s="224"/>
      <c r="P31" s="224"/>
      <c r="Q31" s="224"/>
      <c r="R31" s="224"/>
      <c r="S31" s="224"/>
      <c r="T31" s="225"/>
      <c r="U31" s="224"/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114</v>
      </c>
      <c r="AF31" s="214">
        <v>0</v>
      </c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ht="12.75" outlineLevel="1">
      <c r="A32" s="215">
        <v>12</v>
      </c>
      <c r="B32" s="221" t="s">
        <v>146</v>
      </c>
      <c r="C32" s="266" t="s">
        <v>147</v>
      </c>
      <c r="D32" s="223" t="s">
        <v>142</v>
      </c>
      <c r="E32" s="230">
        <v>69</v>
      </c>
      <c r="F32" s="233"/>
      <c r="G32" s="234">
        <f>ROUND(E32*F32,2)</f>
        <v>0</v>
      </c>
      <c r="H32" s="233"/>
      <c r="I32" s="234">
        <f>ROUND(E32*H32,2)</f>
        <v>0</v>
      </c>
      <c r="J32" s="233"/>
      <c r="K32" s="234">
        <f>ROUND(E32*J32,2)</f>
        <v>0</v>
      </c>
      <c r="L32" s="234">
        <v>21</v>
      </c>
      <c r="M32" s="234">
        <f>G32*(1+L32/100)</f>
        <v>0</v>
      </c>
      <c r="N32" s="224">
        <v>0</v>
      </c>
      <c r="O32" s="224">
        <f>ROUND(E32*N32,5)</f>
        <v>0</v>
      </c>
      <c r="P32" s="224">
        <v>0</v>
      </c>
      <c r="Q32" s="224">
        <f>ROUND(E32*P32,5)</f>
        <v>0</v>
      </c>
      <c r="R32" s="224"/>
      <c r="S32" s="224"/>
      <c r="T32" s="225">
        <v>0.49</v>
      </c>
      <c r="U32" s="224">
        <f>ROUND(E32*T32,2)</f>
        <v>33.81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112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ht="12.75" outlineLevel="1">
      <c r="A33" s="215">
        <v>13</v>
      </c>
      <c r="B33" s="221" t="s">
        <v>148</v>
      </c>
      <c r="C33" s="266" t="s">
        <v>149</v>
      </c>
      <c r="D33" s="223" t="s">
        <v>142</v>
      </c>
      <c r="E33" s="230">
        <v>276</v>
      </c>
      <c r="F33" s="233"/>
      <c r="G33" s="234">
        <f>ROUND(E33*F33,2)</f>
        <v>0</v>
      </c>
      <c r="H33" s="233"/>
      <c r="I33" s="234">
        <f>ROUND(E33*H33,2)</f>
        <v>0</v>
      </c>
      <c r="J33" s="233"/>
      <c r="K33" s="234">
        <f>ROUND(E33*J33,2)</f>
        <v>0</v>
      </c>
      <c r="L33" s="234">
        <v>21</v>
      </c>
      <c r="M33" s="234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</v>
      </c>
      <c r="U33" s="224">
        <f>ROUND(E33*T33,2)</f>
        <v>0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112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12.75" outlineLevel="1">
      <c r="A34" s="215"/>
      <c r="B34" s="221"/>
      <c r="C34" s="267" t="s">
        <v>150</v>
      </c>
      <c r="D34" s="226"/>
      <c r="E34" s="231">
        <v>276</v>
      </c>
      <c r="F34" s="234"/>
      <c r="G34" s="234"/>
      <c r="H34" s="234"/>
      <c r="I34" s="234"/>
      <c r="J34" s="234"/>
      <c r="K34" s="234"/>
      <c r="L34" s="234"/>
      <c r="M34" s="234"/>
      <c r="N34" s="224"/>
      <c r="O34" s="224"/>
      <c r="P34" s="224"/>
      <c r="Q34" s="224"/>
      <c r="R34" s="224"/>
      <c r="S34" s="224"/>
      <c r="T34" s="225"/>
      <c r="U34" s="224"/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114</v>
      </c>
      <c r="AF34" s="214">
        <v>0</v>
      </c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12.75" outlineLevel="1">
      <c r="A35" s="215">
        <v>14</v>
      </c>
      <c r="B35" s="221" t="s">
        <v>151</v>
      </c>
      <c r="C35" s="266" t="s">
        <v>152</v>
      </c>
      <c r="D35" s="223" t="s">
        <v>142</v>
      </c>
      <c r="E35" s="230">
        <v>69</v>
      </c>
      <c r="F35" s="233"/>
      <c r="G35" s="234">
        <f>ROUND(E35*F35,2)</f>
        <v>0</v>
      </c>
      <c r="H35" s="233"/>
      <c r="I35" s="234">
        <f>ROUND(E35*H35,2)</f>
        <v>0</v>
      </c>
      <c r="J35" s="233"/>
      <c r="K35" s="234">
        <f>ROUND(E35*J35,2)</f>
        <v>0</v>
      </c>
      <c r="L35" s="234">
        <v>21</v>
      </c>
      <c r="M35" s="234">
        <f>G35*(1+L35/100)</f>
        <v>0</v>
      </c>
      <c r="N35" s="224">
        <v>0</v>
      </c>
      <c r="O35" s="224">
        <f>ROUND(E35*N35,5)</f>
        <v>0</v>
      </c>
      <c r="P35" s="224">
        <v>0</v>
      </c>
      <c r="Q35" s="224">
        <f>ROUND(E35*P35,5)</f>
        <v>0</v>
      </c>
      <c r="R35" s="224"/>
      <c r="S35" s="224"/>
      <c r="T35" s="225">
        <v>0</v>
      </c>
      <c r="U35" s="224">
        <f>ROUND(E35*T35,2)</f>
        <v>0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112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31" ht="12.75">
      <c r="A36" s="216" t="s">
        <v>107</v>
      </c>
      <c r="B36" s="222" t="s">
        <v>68</v>
      </c>
      <c r="C36" s="268" t="s">
        <v>69</v>
      </c>
      <c r="D36" s="227"/>
      <c r="E36" s="232"/>
      <c r="F36" s="235"/>
      <c r="G36" s="235">
        <f>SUMIF(AE37:AE37,"&lt;&gt;NOR",G37:G37)</f>
        <v>0</v>
      </c>
      <c r="H36" s="235"/>
      <c r="I36" s="235">
        <f>SUM(I37:I37)</f>
        <v>0</v>
      </c>
      <c r="J36" s="235"/>
      <c r="K36" s="235">
        <f>SUM(K37:K37)</f>
        <v>0</v>
      </c>
      <c r="L36" s="235"/>
      <c r="M36" s="235">
        <f>SUM(M37:M37)</f>
        <v>0</v>
      </c>
      <c r="N36" s="228"/>
      <c r="O36" s="228">
        <f>SUM(O37:O37)</f>
        <v>0</v>
      </c>
      <c r="P36" s="228"/>
      <c r="Q36" s="228">
        <f>SUM(Q37:Q37)</f>
        <v>0</v>
      </c>
      <c r="R36" s="228"/>
      <c r="S36" s="228"/>
      <c r="T36" s="229"/>
      <c r="U36" s="228">
        <f>SUM(U37:U37)</f>
        <v>25.48</v>
      </c>
      <c r="AE36" t="s">
        <v>108</v>
      </c>
    </row>
    <row r="37" spans="1:60" ht="12.75" outlineLevel="1">
      <c r="A37" s="215">
        <v>15</v>
      </c>
      <c r="B37" s="221" t="s">
        <v>153</v>
      </c>
      <c r="C37" s="266" t="s">
        <v>154</v>
      </c>
      <c r="D37" s="223" t="s">
        <v>142</v>
      </c>
      <c r="E37" s="230">
        <v>83</v>
      </c>
      <c r="F37" s="233"/>
      <c r="G37" s="234">
        <f>ROUND(E37*F37,2)</f>
        <v>0</v>
      </c>
      <c r="H37" s="233"/>
      <c r="I37" s="234">
        <f>ROUND(E37*H37,2)</f>
        <v>0</v>
      </c>
      <c r="J37" s="233"/>
      <c r="K37" s="234">
        <f>ROUND(E37*J37,2)</f>
        <v>0</v>
      </c>
      <c r="L37" s="234">
        <v>21</v>
      </c>
      <c r="M37" s="234">
        <f>G37*(1+L37/100)</f>
        <v>0</v>
      </c>
      <c r="N37" s="224">
        <v>0</v>
      </c>
      <c r="O37" s="224">
        <f>ROUND(E37*N37,5)</f>
        <v>0</v>
      </c>
      <c r="P37" s="224">
        <v>0</v>
      </c>
      <c r="Q37" s="224">
        <f>ROUND(E37*P37,5)</f>
        <v>0</v>
      </c>
      <c r="R37" s="224"/>
      <c r="S37" s="224"/>
      <c r="T37" s="225">
        <v>0.307</v>
      </c>
      <c r="U37" s="224">
        <f>ROUND(E37*T37,2)</f>
        <v>25.48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112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31" ht="12.75">
      <c r="A38" s="216" t="s">
        <v>107</v>
      </c>
      <c r="B38" s="222" t="s">
        <v>70</v>
      </c>
      <c r="C38" s="268" t="s">
        <v>71</v>
      </c>
      <c r="D38" s="227"/>
      <c r="E38" s="232"/>
      <c r="F38" s="235"/>
      <c r="G38" s="235">
        <f>SUMIF(AE39:AE41,"&lt;&gt;NOR",G39:G41)</f>
        <v>0</v>
      </c>
      <c r="H38" s="235"/>
      <c r="I38" s="235">
        <f>SUM(I39:I41)</f>
        <v>0</v>
      </c>
      <c r="J38" s="235"/>
      <c r="K38" s="235">
        <f>SUM(K39:K41)</f>
        <v>0</v>
      </c>
      <c r="L38" s="235"/>
      <c r="M38" s="235">
        <f>SUM(M39:M41)</f>
        <v>0</v>
      </c>
      <c r="N38" s="228"/>
      <c r="O38" s="228">
        <f>SUM(O39:O41)</f>
        <v>0.01617</v>
      </c>
      <c r="P38" s="228"/>
      <c r="Q38" s="228">
        <f>SUM(Q39:Q41)</f>
        <v>0.252</v>
      </c>
      <c r="R38" s="228"/>
      <c r="S38" s="228"/>
      <c r="T38" s="229"/>
      <c r="U38" s="228">
        <f>SUM(U39:U41)</f>
        <v>27.84</v>
      </c>
      <c r="AE38" t="s">
        <v>108</v>
      </c>
    </row>
    <row r="39" spans="1:60" ht="12.75" outlineLevel="1">
      <c r="A39" s="215">
        <v>16</v>
      </c>
      <c r="B39" s="221" t="s">
        <v>155</v>
      </c>
      <c r="C39" s="266" t="s">
        <v>156</v>
      </c>
      <c r="D39" s="223" t="s">
        <v>157</v>
      </c>
      <c r="E39" s="230">
        <v>252</v>
      </c>
      <c r="F39" s="233"/>
      <c r="G39" s="234">
        <f>ROUND(E39*F39,2)</f>
        <v>0</v>
      </c>
      <c r="H39" s="233"/>
      <c r="I39" s="234">
        <f>ROUND(E39*H39,2)</f>
        <v>0</v>
      </c>
      <c r="J39" s="233"/>
      <c r="K39" s="234">
        <f>ROUND(E39*J39,2)</f>
        <v>0</v>
      </c>
      <c r="L39" s="234">
        <v>21</v>
      </c>
      <c r="M39" s="234">
        <f>G39*(1+L39/100)</f>
        <v>0</v>
      </c>
      <c r="N39" s="224">
        <v>6E-05</v>
      </c>
      <c r="O39" s="224">
        <f>ROUND(E39*N39,5)</f>
        <v>0.01512</v>
      </c>
      <c r="P39" s="224">
        <v>0.001</v>
      </c>
      <c r="Q39" s="224">
        <f>ROUND(E39*P39,5)</f>
        <v>0.252</v>
      </c>
      <c r="R39" s="224"/>
      <c r="S39" s="224"/>
      <c r="T39" s="225">
        <v>0.097</v>
      </c>
      <c r="U39" s="224">
        <f>ROUND(E39*T39,2)</f>
        <v>24.44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112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12.75" outlineLevel="1">
      <c r="A40" s="215"/>
      <c r="B40" s="221"/>
      <c r="C40" s="267" t="s">
        <v>158</v>
      </c>
      <c r="D40" s="226"/>
      <c r="E40" s="231">
        <v>252</v>
      </c>
      <c r="F40" s="234"/>
      <c r="G40" s="234"/>
      <c r="H40" s="234"/>
      <c r="I40" s="234"/>
      <c r="J40" s="234"/>
      <c r="K40" s="234"/>
      <c r="L40" s="234"/>
      <c r="M40" s="234"/>
      <c r="N40" s="224"/>
      <c r="O40" s="224"/>
      <c r="P40" s="224"/>
      <c r="Q40" s="224"/>
      <c r="R40" s="224"/>
      <c r="S40" s="224"/>
      <c r="T40" s="225"/>
      <c r="U40" s="224"/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114</v>
      </c>
      <c r="AF40" s="214">
        <v>0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12.75" outlineLevel="1">
      <c r="A41" s="215">
        <v>17</v>
      </c>
      <c r="B41" s="221" t="s">
        <v>159</v>
      </c>
      <c r="C41" s="266" t="s">
        <v>160</v>
      </c>
      <c r="D41" s="223" t="s">
        <v>117</v>
      </c>
      <c r="E41" s="230">
        <v>1</v>
      </c>
      <c r="F41" s="233"/>
      <c r="G41" s="234">
        <f>ROUND(E41*F41,2)</f>
        <v>0</v>
      </c>
      <c r="H41" s="233"/>
      <c r="I41" s="234">
        <f>ROUND(E41*H41,2)</f>
        <v>0</v>
      </c>
      <c r="J41" s="233"/>
      <c r="K41" s="234">
        <f>ROUND(E41*J41,2)</f>
        <v>0</v>
      </c>
      <c r="L41" s="234">
        <v>21</v>
      </c>
      <c r="M41" s="234">
        <f>G41*(1+L41/100)</f>
        <v>0</v>
      </c>
      <c r="N41" s="224">
        <v>0.00105</v>
      </c>
      <c r="O41" s="224">
        <f>ROUND(E41*N41,5)</f>
        <v>0.00105</v>
      </c>
      <c r="P41" s="224">
        <v>0</v>
      </c>
      <c r="Q41" s="224">
        <f>ROUND(E41*P41,5)</f>
        <v>0</v>
      </c>
      <c r="R41" s="224"/>
      <c r="S41" s="224"/>
      <c r="T41" s="225">
        <v>3.395</v>
      </c>
      <c r="U41" s="224">
        <f>ROUND(E41*T41,2)</f>
        <v>3.4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112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31" ht="12.75">
      <c r="A42" s="216" t="s">
        <v>107</v>
      </c>
      <c r="B42" s="222" t="s">
        <v>72</v>
      </c>
      <c r="C42" s="268" t="s">
        <v>73</v>
      </c>
      <c r="D42" s="227"/>
      <c r="E42" s="232"/>
      <c r="F42" s="235"/>
      <c r="G42" s="235">
        <f>SUMIF(AE43:AE44,"&lt;&gt;NOR",G43:G44)</f>
        <v>0</v>
      </c>
      <c r="H42" s="235"/>
      <c r="I42" s="235">
        <f>SUM(I43:I44)</f>
        <v>0</v>
      </c>
      <c r="J42" s="235"/>
      <c r="K42" s="235">
        <f>SUM(K43:K44)</f>
        <v>0</v>
      </c>
      <c r="L42" s="235"/>
      <c r="M42" s="235">
        <f>SUM(M43:M44)</f>
        <v>0</v>
      </c>
      <c r="N42" s="228"/>
      <c r="O42" s="228">
        <f>SUM(O43:O44)</f>
        <v>0.23051</v>
      </c>
      <c r="P42" s="228"/>
      <c r="Q42" s="228">
        <f>SUM(Q43:Q44)</f>
        <v>0</v>
      </c>
      <c r="R42" s="228"/>
      <c r="S42" s="228"/>
      <c r="T42" s="229"/>
      <c r="U42" s="228">
        <f>SUM(U43:U44)</f>
        <v>12.69</v>
      </c>
      <c r="AE42" t="s">
        <v>108</v>
      </c>
    </row>
    <row r="43" spans="1:60" ht="22.5" outlineLevel="1">
      <c r="A43" s="215">
        <v>18</v>
      </c>
      <c r="B43" s="221" t="s">
        <v>161</v>
      </c>
      <c r="C43" s="266" t="s">
        <v>162</v>
      </c>
      <c r="D43" s="223" t="s">
        <v>111</v>
      </c>
      <c r="E43" s="230">
        <v>8.9</v>
      </c>
      <c r="F43" s="233"/>
      <c r="G43" s="234">
        <f>ROUND(E43*F43,2)</f>
        <v>0</v>
      </c>
      <c r="H43" s="233"/>
      <c r="I43" s="234">
        <f>ROUND(E43*H43,2)</f>
        <v>0</v>
      </c>
      <c r="J43" s="233"/>
      <c r="K43" s="234">
        <f>ROUND(E43*J43,2)</f>
        <v>0</v>
      </c>
      <c r="L43" s="234">
        <v>21</v>
      </c>
      <c r="M43" s="234">
        <f>G43*(1+L43/100)</f>
        <v>0</v>
      </c>
      <c r="N43" s="224">
        <v>0.0259</v>
      </c>
      <c r="O43" s="224">
        <f>ROUND(E43*N43,5)</f>
        <v>0.23051</v>
      </c>
      <c r="P43" s="224">
        <v>0</v>
      </c>
      <c r="Q43" s="224">
        <f>ROUND(E43*P43,5)</f>
        <v>0</v>
      </c>
      <c r="R43" s="224"/>
      <c r="S43" s="224"/>
      <c r="T43" s="225">
        <v>1.42637</v>
      </c>
      <c r="U43" s="224">
        <f>ROUND(E43*T43,2)</f>
        <v>12.69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122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12.75" outlineLevel="1">
      <c r="A44" s="215"/>
      <c r="B44" s="221"/>
      <c r="C44" s="267" t="s">
        <v>163</v>
      </c>
      <c r="D44" s="226"/>
      <c r="E44" s="231">
        <v>8.9</v>
      </c>
      <c r="F44" s="234"/>
      <c r="G44" s="234"/>
      <c r="H44" s="234"/>
      <c r="I44" s="234"/>
      <c r="J44" s="234"/>
      <c r="K44" s="234"/>
      <c r="L44" s="234"/>
      <c r="M44" s="234"/>
      <c r="N44" s="224"/>
      <c r="O44" s="224"/>
      <c r="P44" s="224"/>
      <c r="Q44" s="224"/>
      <c r="R44" s="224"/>
      <c r="S44" s="224"/>
      <c r="T44" s="225"/>
      <c r="U44" s="224"/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114</v>
      </c>
      <c r="AF44" s="214">
        <v>0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31" ht="12.75">
      <c r="A45" s="216" t="s">
        <v>107</v>
      </c>
      <c r="B45" s="222" t="s">
        <v>74</v>
      </c>
      <c r="C45" s="268" t="s">
        <v>75</v>
      </c>
      <c r="D45" s="227"/>
      <c r="E45" s="232"/>
      <c r="F45" s="235"/>
      <c r="G45" s="235">
        <f>SUMIF(AE46:AE47,"&lt;&gt;NOR",G46:G47)</f>
        <v>0</v>
      </c>
      <c r="H45" s="235"/>
      <c r="I45" s="235">
        <f>SUM(I46:I47)</f>
        <v>0</v>
      </c>
      <c r="J45" s="235"/>
      <c r="K45" s="235">
        <f>SUM(K46:K47)</f>
        <v>0</v>
      </c>
      <c r="L45" s="235"/>
      <c r="M45" s="235">
        <f>SUM(M46:M47)</f>
        <v>0</v>
      </c>
      <c r="N45" s="228"/>
      <c r="O45" s="228">
        <f>SUM(O46:O47)</f>
        <v>0.20873</v>
      </c>
      <c r="P45" s="228"/>
      <c r="Q45" s="228">
        <f>SUM(Q46:Q47)</f>
        <v>0</v>
      </c>
      <c r="R45" s="228"/>
      <c r="S45" s="228"/>
      <c r="T45" s="229"/>
      <c r="U45" s="228">
        <f>SUM(U46:U47)</f>
        <v>1.43</v>
      </c>
      <c r="AE45" t="s">
        <v>108</v>
      </c>
    </row>
    <row r="46" spans="1:60" ht="22.5" outlineLevel="1">
      <c r="A46" s="215">
        <v>19</v>
      </c>
      <c r="B46" s="221" t="s">
        <v>164</v>
      </c>
      <c r="C46" s="266" t="s">
        <v>165</v>
      </c>
      <c r="D46" s="223" t="s">
        <v>111</v>
      </c>
      <c r="E46" s="230">
        <v>1</v>
      </c>
      <c r="F46" s="233"/>
      <c r="G46" s="234">
        <f>ROUND(E46*F46,2)</f>
        <v>0</v>
      </c>
      <c r="H46" s="233"/>
      <c r="I46" s="234">
        <f>ROUND(E46*H46,2)</f>
        <v>0</v>
      </c>
      <c r="J46" s="233"/>
      <c r="K46" s="234">
        <f>ROUND(E46*J46,2)</f>
        <v>0</v>
      </c>
      <c r="L46" s="234">
        <v>21</v>
      </c>
      <c r="M46" s="234">
        <f>G46*(1+L46/100)</f>
        <v>0</v>
      </c>
      <c r="N46" s="224">
        <v>0.20873</v>
      </c>
      <c r="O46" s="224">
        <f>ROUND(E46*N46,5)</f>
        <v>0.20873</v>
      </c>
      <c r="P46" s="224">
        <v>0</v>
      </c>
      <c r="Q46" s="224">
        <f>ROUND(E46*P46,5)</f>
        <v>0</v>
      </c>
      <c r="R46" s="224"/>
      <c r="S46" s="224"/>
      <c r="T46" s="225">
        <v>1.42552</v>
      </c>
      <c r="U46" s="224">
        <f>ROUND(E46*T46,2)</f>
        <v>1.43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122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12.75" outlineLevel="1">
      <c r="A47" s="215"/>
      <c r="B47" s="221"/>
      <c r="C47" s="267" t="s">
        <v>166</v>
      </c>
      <c r="D47" s="226"/>
      <c r="E47" s="231">
        <v>1</v>
      </c>
      <c r="F47" s="234"/>
      <c r="G47" s="234"/>
      <c r="H47" s="234"/>
      <c r="I47" s="234"/>
      <c r="J47" s="234"/>
      <c r="K47" s="234"/>
      <c r="L47" s="234"/>
      <c r="M47" s="234"/>
      <c r="N47" s="224"/>
      <c r="O47" s="224"/>
      <c r="P47" s="224"/>
      <c r="Q47" s="224"/>
      <c r="R47" s="224"/>
      <c r="S47" s="224"/>
      <c r="T47" s="225"/>
      <c r="U47" s="224"/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114</v>
      </c>
      <c r="AF47" s="214">
        <v>0</v>
      </c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31" ht="12.75">
      <c r="A48" s="216" t="s">
        <v>107</v>
      </c>
      <c r="B48" s="222" t="s">
        <v>76</v>
      </c>
      <c r="C48" s="268" t="s">
        <v>77</v>
      </c>
      <c r="D48" s="227"/>
      <c r="E48" s="232"/>
      <c r="F48" s="235"/>
      <c r="G48" s="235">
        <f>SUMIF(AE49:AE51,"&lt;&gt;NOR",G49:G51)</f>
        <v>0</v>
      </c>
      <c r="H48" s="235"/>
      <c r="I48" s="235">
        <f>SUM(I49:I51)</f>
        <v>0</v>
      </c>
      <c r="J48" s="235"/>
      <c r="K48" s="235">
        <f>SUM(K49:K51)</f>
        <v>0</v>
      </c>
      <c r="L48" s="235"/>
      <c r="M48" s="235">
        <f>SUM(M49:M51)</f>
        <v>0</v>
      </c>
      <c r="N48" s="228"/>
      <c r="O48" s="228">
        <f>SUM(O49:O51)</f>
        <v>0.00185</v>
      </c>
      <c r="P48" s="228"/>
      <c r="Q48" s="228">
        <f>SUM(Q49:Q51)</f>
        <v>0</v>
      </c>
      <c r="R48" s="228"/>
      <c r="S48" s="228"/>
      <c r="T48" s="229"/>
      <c r="U48" s="228">
        <f>SUM(U49:U51)</f>
        <v>2.02</v>
      </c>
      <c r="AE48" t="s">
        <v>108</v>
      </c>
    </row>
    <row r="49" spans="1:60" ht="12.75" outlineLevel="1">
      <c r="A49" s="215">
        <v>20</v>
      </c>
      <c r="B49" s="221" t="s">
        <v>167</v>
      </c>
      <c r="C49" s="266" t="s">
        <v>168</v>
      </c>
      <c r="D49" s="223" t="s">
        <v>111</v>
      </c>
      <c r="E49" s="230">
        <v>5</v>
      </c>
      <c r="F49" s="233"/>
      <c r="G49" s="234">
        <f>ROUND(E49*F49,2)</f>
        <v>0</v>
      </c>
      <c r="H49" s="233"/>
      <c r="I49" s="234">
        <f>ROUND(E49*H49,2)</f>
        <v>0</v>
      </c>
      <c r="J49" s="233"/>
      <c r="K49" s="234">
        <f>ROUND(E49*J49,2)</f>
        <v>0</v>
      </c>
      <c r="L49" s="234">
        <v>21</v>
      </c>
      <c r="M49" s="234">
        <f>G49*(1+L49/100)</f>
        <v>0</v>
      </c>
      <c r="N49" s="224">
        <v>0.00037</v>
      </c>
      <c r="O49" s="224">
        <f>ROUND(E49*N49,5)</f>
        <v>0.00185</v>
      </c>
      <c r="P49" s="224">
        <v>0</v>
      </c>
      <c r="Q49" s="224">
        <f>ROUND(E49*P49,5)</f>
        <v>0</v>
      </c>
      <c r="R49" s="224"/>
      <c r="S49" s="224"/>
      <c r="T49" s="225">
        <v>0.403</v>
      </c>
      <c r="U49" s="224">
        <f>ROUND(E49*T49,2)</f>
        <v>2.02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112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12.75" outlineLevel="1">
      <c r="A50" s="215"/>
      <c r="B50" s="221"/>
      <c r="C50" s="267" t="s">
        <v>169</v>
      </c>
      <c r="D50" s="226"/>
      <c r="E50" s="231">
        <v>4</v>
      </c>
      <c r="F50" s="234"/>
      <c r="G50" s="234"/>
      <c r="H50" s="234"/>
      <c r="I50" s="234"/>
      <c r="J50" s="234"/>
      <c r="K50" s="234"/>
      <c r="L50" s="234"/>
      <c r="M50" s="234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114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12.75" outlineLevel="1">
      <c r="A51" s="215"/>
      <c r="B51" s="221"/>
      <c r="C51" s="267" t="s">
        <v>170</v>
      </c>
      <c r="D51" s="226"/>
      <c r="E51" s="231">
        <v>1</v>
      </c>
      <c r="F51" s="234"/>
      <c r="G51" s="234"/>
      <c r="H51" s="234"/>
      <c r="I51" s="234"/>
      <c r="J51" s="234"/>
      <c r="K51" s="234"/>
      <c r="L51" s="234"/>
      <c r="M51" s="234"/>
      <c r="N51" s="224"/>
      <c r="O51" s="224"/>
      <c r="P51" s="224"/>
      <c r="Q51" s="224"/>
      <c r="R51" s="224"/>
      <c r="S51" s="224"/>
      <c r="T51" s="225"/>
      <c r="U51" s="224"/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114</v>
      </c>
      <c r="AF51" s="214">
        <v>0</v>
      </c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31" ht="12.75">
      <c r="A52" s="216" t="s">
        <v>107</v>
      </c>
      <c r="B52" s="222" t="s">
        <v>78</v>
      </c>
      <c r="C52" s="268" t="s">
        <v>79</v>
      </c>
      <c r="D52" s="227"/>
      <c r="E52" s="232"/>
      <c r="F52" s="235"/>
      <c r="G52" s="235">
        <f>SUMIF(AE53:AE53,"&lt;&gt;NOR",G53:G53)</f>
        <v>0</v>
      </c>
      <c r="H52" s="235"/>
      <c r="I52" s="235">
        <f>SUM(I53:I53)</f>
        <v>0</v>
      </c>
      <c r="J52" s="235"/>
      <c r="K52" s="235">
        <f>SUM(K53:K53)</f>
        <v>0</v>
      </c>
      <c r="L52" s="235"/>
      <c r="M52" s="235">
        <f>SUM(M53:M53)</f>
        <v>0</v>
      </c>
      <c r="N52" s="228"/>
      <c r="O52" s="228">
        <f>SUM(O53:O53)</f>
        <v>0.16916</v>
      </c>
      <c r="P52" s="228"/>
      <c r="Q52" s="228">
        <f>SUM(Q53:Q53)</f>
        <v>0</v>
      </c>
      <c r="R52" s="228"/>
      <c r="S52" s="228"/>
      <c r="T52" s="229"/>
      <c r="U52" s="228">
        <f>SUM(U53:U53)</f>
        <v>49.13</v>
      </c>
      <c r="AE52" t="s">
        <v>108</v>
      </c>
    </row>
    <row r="53" spans="1:60" ht="12.75" outlineLevel="1">
      <c r="A53" s="215">
        <v>21</v>
      </c>
      <c r="B53" s="221" t="s">
        <v>171</v>
      </c>
      <c r="C53" s="266" t="s">
        <v>172</v>
      </c>
      <c r="D53" s="223" t="s">
        <v>111</v>
      </c>
      <c r="E53" s="230">
        <v>469.9</v>
      </c>
      <c r="F53" s="233"/>
      <c r="G53" s="234">
        <f>ROUND(E53*F53,2)</f>
        <v>0</v>
      </c>
      <c r="H53" s="233"/>
      <c r="I53" s="234">
        <f>ROUND(E53*H53,2)</f>
        <v>0</v>
      </c>
      <c r="J53" s="233"/>
      <c r="K53" s="234">
        <f>ROUND(E53*J53,2)</f>
        <v>0</v>
      </c>
      <c r="L53" s="234">
        <v>21</v>
      </c>
      <c r="M53" s="234">
        <f>G53*(1+L53/100)</f>
        <v>0</v>
      </c>
      <c r="N53" s="224">
        <v>0.00036</v>
      </c>
      <c r="O53" s="224">
        <f>ROUND(E53*N53,5)</f>
        <v>0.16916</v>
      </c>
      <c r="P53" s="224">
        <v>0</v>
      </c>
      <c r="Q53" s="224">
        <f>ROUND(E53*P53,5)</f>
        <v>0</v>
      </c>
      <c r="R53" s="224"/>
      <c r="S53" s="224"/>
      <c r="T53" s="225">
        <v>0.10456</v>
      </c>
      <c r="U53" s="224">
        <f>ROUND(E53*T53,2)</f>
        <v>49.13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112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31" ht="12.75">
      <c r="A54" s="216" t="s">
        <v>107</v>
      </c>
      <c r="B54" s="222" t="s">
        <v>80</v>
      </c>
      <c r="C54" s="268" t="s">
        <v>26</v>
      </c>
      <c r="D54" s="227"/>
      <c r="E54" s="232"/>
      <c r="F54" s="235"/>
      <c r="G54" s="235">
        <f>SUMIF(AE55:AE57,"&lt;&gt;NOR",G55:G57)</f>
        <v>0</v>
      </c>
      <c r="H54" s="235"/>
      <c r="I54" s="235">
        <f>SUM(I55:I57)</f>
        <v>0</v>
      </c>
      <c r="J54" s="235"/>
      <c r="K54" s="235">
        <f>SUM(K55:K57)</f>
        <v>0</v>
      </c>
      <c r="L54" s="235"/>
      <c r="M54" s="235">
        <f>SUM(M55:M57)</f>
        <v>0</v>
      </c>
      <c r="N54" s="228"/>
      <c r="O54" s="228">
        <f>SUM(O55:O57)</f>
        <v>0</v>
      </c>
      <c r="P54" s="228"/>
      <c r="Q54" s="228">
        <f>SUM(Q55:Q57)</f>
        <v>0</v>
      </c>
      <c r="R54" s="228"/>
      <c r="S54" s="228"/>
      <c r="T54" s="229"/>
      <c r="U54" s="228">
        <f>SUM(U55:U57)</f>
        <v>0</v>
      </c>
      <c r="AE54" t="s">
        <v>108</v>
      </c>
    </row>
    <row r="55" spans="1:60" ht="12.75" outlineLevel="1">
      <c r="A55" s="215">
        <v>22</v>
      </c>
      <c r="B55" s="221" t="s">
        <v>173</v>
      </c>
      <c r="C55" s="266" t="s">
        <v>174</v>
      </c>
      <c r="D55" s="223" t="s">
        <v>0</v>
      </c>
      <c r="E55" s="230">
        <v>0.02</v>
      </c>
      <c r="F55" s="277">
        <f>SUM(G8:G53)/2</f>
        <v>0</v>
      </c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21</v>
      </c>
      <c r="M55" s="234">
        <f>G55*(1+L55/100)</f>
        <v>0</v>
      </c>
      <c r="N55" s="224">
        <v>0</v>
      </c>
      <c r="O55" s="224">
        <f>ROUND(E55*N55,5)</f>
        <v>0</v>
      </c>
      <c r="P55" s="224">
        <v>0</v>
      </c>
      <c r="Q55" s="224">
        <f>ROUND(E55*P55,5)</f>
        <v>0</v>
      </c>
      <c r="R55" s="224"/>
      <c r="S55" s="224"/>
      <c r="T55" s="225">
        <v>0</v>
      </c>
      <c r="U55" s="224">
        <f>ROUND(E55*T55,2)</f>
        <v>0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112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ht="12.75" outlineLevel="1">
      <c r="A56" s="215">
        <v>23</v>
      </c>
      <c r="B56" s="221" t="s">
        <v>175</v>
      </c>
      <c r="C56" s="266" t="s">
        <v>176</v>
      </c>
      <c r="D56" s="223" t="s">
        <v>0</v>
      </c>
      <c r="E56" s="230">
        <v>0.03</v>
      </c>
      <c r="F56" s="277">
        <f>SUM(G8:G53)/2</f>
        <v>0</v>
      </c>
      <c r="G56" s="234">
        <f>ROUND(E56*F56,2)</f>
        <v>0</v>
      </c>
      <c r="H56" s="233"/>
      <c r="I56" s="234">
        <f>ROUND(E56*H56,2)</f>
        <v>0</v>
      </c>
      <c r="J56" s="233"/>
      <c r="K56" s="234">
        <f>ROUND(E56*J56,2)</f>
        <v>0</v>
      </c>
      <c r="L56" s="234">
        <v>21</v>
      </c>
      <c r="M56" s="234">
        <f>G56*(1+L56/100)</f>
        <v>0</v>
      </c>
      <c r="N56" s="224">
        <v>0</v>
      </c>
      <c r="O56" s="224">
        <f>ROUND(E56*N56,5)</f>
        <v>0</v>
      </c>
      <c r="P56" s="224">
        <v>0</v>
      </c>
      <c r="Q56" s="224">
        <f>ROUND(E56*P56,5)</f>
        <v>0</v>
      </c>
      <c r="R56" s="224"/>
      <c r="S56" s="224"/>
      <c r="T56" s="225">
        <v>0</v>
      </c>
      <c r="U56" s="224">
        <f>ROUND(E56*T56,2)</f>
        <v>0</v>
      </c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112</v>
      </c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ht="12.75" outlineLevel="1">
      <c r="A57" s="244">
        <v>24</v>
      </c>
      <c r="B57" s="245" t="s">
        <v>177</v>
      </c>
      <c r="C57" s="269" t="s">
        <v>178</v>
      </c>
      <c r="D57" s="246" t="s">
        <v>0</v>
      </c>
      <c r="E57" s="247">
        <v>0.05</v>
      </c>
      <c r="F57" s="278">
        <f>SUM(G8:G53)/2</f>
        <v>0</v>
      </c>
      <c r="G57" s="249">
        <f>ROUND(E57*F57,2)</f>
        <v>0</v>
      </c>
      <c r="H57" s="248"/>
      <c r="I57" s="249">
        <f>ROUND(E57*H57,2)</f>
        <v>0</v>
      </c>
      <c r="J57" s="248"/>
      <c r="K57" s="249">
        <f>ROUND(E57*J57,2)</f>
        <v>0</v>
      </c>
      <c r="L57" s="249">
        <v>21</v>
      </c>
      <c r="M57" s="249">
        <f>G57*(1+L57/100)</f>
        <v>0</v>
      </c>
      <c r="N57" s="250">
        <v>0</v>
      </c>
      <c r="O57" s="250">
        <f>ROUND(E57*N57,5)</f>
        <v>0</v>
      </c>
      <c r="P57" s="250">
        <v>0</v>
      </c>
      <c r="Q57" s="250">
        <f>ROUND(E57*P57,5)</f>
        <v>0</v>
      </c>
      <c r="R57" s="250"/>
      <c r="S57" s="250"/>
      <c r="T57" s="251">
        <v>0</v>
      </c>
      <c r="U57" s="250">
        <f>ROUND(E57*T57,2)</f>
        <v>0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112</v>
      </c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30" ht="12.75">
      <c r="A58" s="6"/>
      <c r="B58" s="7" t="s">
        <v>179</v>
      </c>
      <c r="C58" s="270" t="s">
        <v>179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AC58">
        <v>15</v>
      </c>
      <c r="AD58">
        <v>21</v>
      </c>
    </row>
    <row r="59" spans="1:31" ht="12.75">
      <c r="A59" s="252"/>
      <c r="B59" s="253">
        <v>26</v>
      </c>
      <c r="C59" s="271" t="s">
        <v>179</v>
      </c>
      <c r="D59" s="254"/>
      <c r="E59" s="254"/>
      <c r="F59" s="254"/>
      <c r="G59" s="265">
        <f>G8+G13+G17+G19+G28+G36+G38+G42+G45+G48+G52+G54</f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C59">
        <f>SUMIF(L7:L57,AC58,G7:G57)</f>
        <v>0</v>
      </c>
      <c r="AD59">
        <f>SUMIF(L7:L57,AD58,G7:G57)</f>
        <v>0</v>
      </c>
      <c r="AE59" t="s">
        <v>180</v>
      </c>
    </row>
    <row r="60" spans="1:21" ht="12.75">
      <c r="A60" s="6"/>
      <c r="B60" s="7" t="s">
        <v>179</v>
      </c>
      <c r="C60" s="270" t="s">
        <v>179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6"/>
      <c r="B61" s="7" t="s">
        <v>179</v>
      </c>
      <c r="C61" s="270" t="s">
        <v>179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55">
        <v>33</v>
      </c>
      <c r="B62" s="255"/>
      <c r="C62" s="27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31" ht="12.75">
      <c r="A63" s="256"/>
      <c r="B63" s="257"/>
      <c r="C63" s="273"/>
      <c r="D63" s="257"/>
      <c r="E63" s="257"/>
      <c r="F63" s="257"/>
      <c r="G63" s="25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AE63" t="s">
        <v>181</v>
      </c>
    </row>
    <row r="64" spans="1:21" ht="12.75">
      <c r="A64" s="259"/>
      <c r="B64" s="260"/>
      <c r="C64" s="274"/>
      <c r="D64" s="260"/>
      <c r="E64" s="260"/>
      <c r="F64" s="260"/>
      <c r="G64" s="26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259"/>
      <c r="B65" s="260"/>
      <c r="C65" s="274"/>
      <c r="D65" s="260"/>
      <c r="E65" s="260"/>
      <c r="F65" s="260"/>
      <c r="G65" s="26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259"/>
      <c r="B66" s="260"/>
      <c r="C66" s="274"/>
      <c r="D66" s="260"/>
      <c r="E66" s="260"/>
      <c r="F66" s="260"/>
      <c r="G66" s="26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262"/>
      <c r="B67" s="263"/>
      <c r="C67" s="275"/>
      <c r="D67" s="263"/>
      <c r="E67" s="263"/>
      <c r="F67" s="263"/>
      <c r="G67" s="26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6"/>
      <c r="B68" s="7" t="s">
        <v>179</v>
      </c>
      <c r="C68" s="270" t="s">
        <v>179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3:31" ht="12.75">
      <c r="C69" s="276"/>
      <c r="AE69" t="s">
        <v>182</v>
      </c>
    </row>
  </sheetData>
  <sheetProtection/>
  <mergeCells count="6">
    <mergeCell ref="A1:G1"/>
    <mergeCell ref="C2:G2"/>
    <mergeCell ref="C3:G3"/>
    <mergeCell ref="C4:G4"/>
    <mergeCell ref="A62:C62"/>
    <mergeCell ref="A63:G67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Your User Name</cp:lastModifiedBy>
  <cp:lastPrinted>2014-02-28T09:52:57Z</cp:lastPrinted>
  <dcterms:created xsi:type="dcterms:W3CDTF">2009-04-08T07:15:50Z</dcterms:created>
  <dcterms:modified xsi:type="dcterms:W3CDTF">2018-02-15T13:14:26Z</dcterms:modified>
  <cp:category/>
  <cp:version/>
  <cp:contentType/>
  <cp:contentStatus/>
</cp:coreProperties>
</file>