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Škola\Zastupca\Projekty rozne\2023\Ihrisko 2023\Projekt_ihriskoGĽŠ_ZVOEN_2022\Zmeny\VV a ROZPOČET\"/>
    </mc:Choice>
  </mc:AlternateContent>
  <xr:revisionPtr revIDLastSave="0" documentId="13_ncr:1_{69A46CC8-E679-4C81-9ABC-1EFB03E1C0BD}" xr6:coauthVersionLast="47" xr6:coauthVersionMax="47" xr10:uidLastSave="{00000000-0000-0000-0000-000000000000}"/>
  <bookViews>
    <workbookView xWindow="-108" yWindow="-108" windowWidth="23256" windowHeight="12456" tabRatio="930" firstSheet="4" activeTab="14" xr2:uid="{00000000-000D-0000-FFFF-FFFF00000000}"/>
  </bookViews>
  <sheets>
    <sheet name="Rekapitulácia" sheetId="2" r:id="rId1"/>
    <sheet name="Rozpočet SO 01 " sheetId="6" r:id="rId2"/>
    <sheet name="Rozpocet SO 02" sheetId="3" r:id="rId3"/>
    <sheet name="Rozpocet SO 03" sheetId="10" r:id="rId4"/>
    <sheet name="Rozpocet SO 04" sheetId="12" r:id="rId5"/>
    <sheet name="Rozpocet 05" sheetId="14" r:id="rId6"/>
    <sheet name="Rozpocet 06" sheetId="16" r:id="rId7"/>
    <sheet name="Rozpocet 07" sheetId="18" r:id="rId8"/>
    <sheet name="Rozpocet 08" sheetId="20" r:id="rId9"/>
    <sheet name="Rozpocet 09" sheetId="22" r:id="rId10"/>
    <sheet name="Rozpocet 10" sheetId="24" r:id="rId11"/>
    <sheet name="Rozpocet 11" sheetId="26" r:id="rId12"/>
    <sheet name="Rozpocet 12" sheetId="31" r:id="rId13"/>
    <sheet name="Rozpocet 13" sheetId="29" r:id="rId14"/>
    <sheet name="Rozpocet 14" sheetId="30" r:id="rId15"/>
  </sheets>
  <definedNames>
    <definedName name="_FilterDatabase" localSheetId="12" hidden="1">#REF!</definedName>
    <definedName name="_FilterDatabase" localSheetId="14" hidden="1">#REF!</definedName>
    <definedName name="_FilterDatabase" hidden="1">#REF!</definedName>
    <definedName name="fakt1R" localSheetId="14">#REF!</definedName>
    <definedName name="fakt1R">#REF!</definedName>
    <definedName name="Print_Area" localSheetId="13">'Rozpocet 13'!$A:$O</definedName>
    <definedName name="Print_Area" localSheetId="14">'Rozpocet 14'!$A:$O</definedName>
    <definedName name="Print_Area" localSheetId="3">'Rozpocet SO 03'!$A$1:$G$122</definedName>
    <definedName name="Print_Titles" localSheetId="5">#N/A</definedName>
    <definedName name="Print_Titles" localSheetId="6">#N/A</definedName>
    <definedName name="Print_Titles" localSheetId="7">#N/A</definedName>
    <definedName name="Print_Titles" localSheetId="8">#N/A</definedName>
    <definedName name="Print_Titles" localSheetId="9">#N/A</definedName>
    <definedName name="Print_Titles" localSheetId="10">#N/A</definedName>
    <definedName name="Print_Titles" localSheetId="11">#N/A</definedName>
    <definedName name="Print_Titles" localSheetId="12">#N/A</definedName>
    <definedName name="Print_Titles" localSheetId="13">'Rozpocet 13'!$8:$10</definedName>
    <definedName name="Print_Titles" localSheetId="14">'Rozpocet 14'!$8:$10</definedName>
    <definedName name="Print_Titles" localSheetId="2">#N/A</definedName>
    <definedName name="Print_Titles" localSheetId="3">#N/A</definedName>
    <definedName name="Print_Titles" localSheetId="4">#N/A</definedName>
    <definedName name="Print_Titles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1" l="1"/>
  <c r="C8" i="31"/>
  <c r="C7" i="31"/>
  <c r="C6" i="31"/>
  <c r="C3" i="31"/>
  <c r="C2" i="31"/>
  <c r="E32" i="31" l="1"/>
  <c r="E33" i="31" s="1"/>
  <c r="E28" i="31"/>
  <c r="E24" i="31"/>
  <c r="E25" i="31" s="1"/>
  <c r="E23" i="31"/>
  <c r="N78" i="29"/>
  <c r="L78" i="29"/>
  <c r="N77" i="29"/>
  <c r="L77" i="29"/>
  <c r="N76" i="29"/>
  <c r="L76" i="29"/>
  <c r="N75" i="29"/>
  <c r="L75" i="29"/>
  <c r="N71" i="29"/>
  <c r="L71" i="29"/>
  <c r="N70" i="29"/>
  <c r="L70" i="29"/>
  <c r="N69" i="29"/>
  <c r="L69" i="29"/>
  <c r="N68" i="29"/>
  <c r="L68" i="29"/>
  <c r="N67" i="29"/>
  <c r="L67" i="29"/>
  <c r="N66" i="29"/>
  <c r="L66" i="29"/>
  <c r="N65" i="29"/>
  <c r="L65" i="29"/>
  <c r="N64" i="29"/>
  <c r="L64" i="29"/>
  <c r="N63" i="29"/>
  <c r="L63" i="29"/>
  <c r="N62" i="29"/>
  <c r="L62" i="29"/>
  <c r="N61" i="29"/>
  <c r="L61" i="29"/>
  <c r="N60" i="29"/>
  <c r="L60" i="29"/>
  <c r="N59" i="29"/>
  <c r="L59" i="29"/>
  <c r="N55" i="29"/>
  <c r="N56" i="29" s="1"/>
  <c r="L55" i="29"/>
  <c r="L56" i="29" s="1"/>
  <c r="N48" i="29"/>
  <c r="N49" i="29" s="1"/>
  <c r="L48" i="29"/>
  <c r="L49" i="29" s="1"/>
  <c r="N44" i="29"/>
  <c r="L44" i="29"/>
  <c r="N43" i="29"/>
  <c r="L43" i="29"/>
  <c r="N42" i="29"/>
  <c r="L42" i="29"/>
  <c r="N41" i="29"/>
  <c r="L41" i="29"/>
  <c r="N40" i="29"/>
  <c r="L40" i="29"/>
  <c r="N39" i="29"/>
  <c r="L39" i="29"/>
  <c r="N38" i="29"/>
  <c r="L38" i="29"/>
  <c r="N37" i="29"/>
  <c r="L37" i="29"/>
  <c r="N36" i="29"/>
  <c r="L36" i="29"/>
  <c r="N35" i="29"/>
  <c r="L35" i="29"/>
  <c r="N28" i="29"/>
  <c r="N29" i="29" s="1"/>
  <c r="L28" i="29"/>
  <c r="L29" i="29" s="1"/>
  <c r="N24" i="29"/>
  <c r="L24" i="29"/>
  <c r="N23" i="29"/>
  <c r="L23" i="29"/>
  <c r="N22" i="29"/>
  <c r="L22" i="29"/>
  <c r="N21" i="29"/>
  <c r="L21" i="29"/>
  <c r="N20" i="29"/>
  <c r="L20" i="29"/>
  <c r="N19" i="29"/>
  <c r="L19" i="29"/>
  <c r="N18" i="29"/>
  <c r="L18" i="29"/>
  <c r="N17" i="29"/>
  <c r="L17" i="29"/>
  <c r="N16" i="29"/>
  <c r="L16" i="29"/>
  <c r="N15" i="29"/>
  <c r="L15" i="29"/>
  <c r="N14" i="29"/>
  <c r="L14" i="29"/>
  <c r="N73" i="30"/>
  <c r="L73" i="30"/>
  <c r="N72" i="30"/>
  <c r="L72" i="30"/>
  <c r="N71" i="30"/>
  <c r="L71" i="30"/>
  <c r="N70" i="30"/>
  <c r="L70" i="30"/>
  <c r="N66" i="30"/>
  <c r="L66" i="30"/>
  <c r="N65" i="30"/>
  <c r="L65" i="30"/>
  <c r="N64" i="30"/>
  <c r="L64" i="30"/>
  <c r="N63" i="30"/>
  <c r="L63" i="30"/>
  <c r="N62" i="30"/>
  <c r="L62" i="30"/>
  <c r="N61" i="30"/>
  <c r="L61" i="30"/>
  <c r="N60" i="30"/>
  <c r="L60" i="30"/>
  <c r="N56" i="30"/>
  <c r="N57" i="30" s="1"/>
  <c r="L56" i="30"/>
  <c r="L57" i="30" s="1"/>
  <c r="N49" i="30"/>
  <c r="L49" i="30"/>
  <c r="N48" i="30"/>
  <c r="L48" i="30"/>
  <c r="N44" i="30"/>
  <c r="L44" i="30"/>
  <c r="N43" i="30"/>
  <c r="N45" i="30" s="1"/>
  <c r="L43" i="30"/>
  <c r="L45" i="30" s="1"/>
  <c r="N42" i="30"/>
  <c r="L42" i="30"/>
  <c r="N38" i="30"/>
  <c r="L38" i="30"/>
  <c r="N37" i="30"/>
  <c r="L37" i="30"/>
  <c r="N36" i="30"/>
  <c r="L36" i="30"/>
  <c r="N35" i="30"/>
  <c r="L35" i="30"/>
  <c r="N34" i="30"/>
  <c r="L34" i="30"/>
  <c r="N33" i="30"/>
  <c r="L33" i="30"/>
  <c r="N32" i="30"/>
  <c r="L32" i="30"/>
  <c r="N31" i="30"/>
  <c r="L31" i="30"/>
  <c r="N30" i="30"/>
  <c r="L30" i="30"/>
  <c r="N29" i="30"/>
  <c r="L29" i="30"/>
  <c r="N28" i="30"/>
  <c r="L28" i="30"/>
  <c r="N27" i="30"/>
  <c r="L27" i="30"/>
  <c r="N26" i="30"/>
  <c r="L26" i="30"/>
  <c r="N25" i="30"/>
  <c r="L25" i="30"/>
  <c r="N24" i="30"/>
  <c r="L24" i="30"/>
  <c r="N23" i="30"/>
  <c r="L23" i="30"/>
  <c r="N22" i="30"/>
  <c r="L22" i="30"/>
  <c r="N21" i="30"/>
  <c r="L21" i="30"/>
  <c r="N20" i="30"/>
  <c r="L20" i="30"/>
  <c r="N19" i="30"/>
  <c r="L19" i="30"/>
  <c r="N18" i="30"/>
  <c r="L18" i="30"/>
  <c r="N17" i="30"/>
  <c r="L17" i="30"/>
  <c r="N16" i="30"/>
  <c r="L16" i="30"/>
  <c r="N15" i="30"/>
  <c r="L15" i="30"/>
  <c r="N14" i="30"/>
  <c r="L14" i="30"/>
  <c r="L50" i="30" l="1"/>
  <c r="N50" i="30"/>
  <c r="L39" i="30"/>
  <c r="L52" i="30" s="1"/>
  <c r="L67" i="30"/>
  <c r="L76" i="30" s="1"/>
  <c r="L74" i="30"/>
  <c r="L25" i="29"/>
  <c r="L31" i="29" s="1"/>
  <c r="L45" i="29"/>
  <c r="L51" i="29" s="1"/>
  <c r="L72" i="29"/>
  <c r="L79" i="29"/>
  <c r="L81" i="29" s="1"/>
  <c r="N39" i="30"/>
  <c r="N52" i="30" s="1"/>
  <c r="N67" i="30"/>
  <c r="N74" i="30"/>
  <c r="N25" i="29"/>
  <c r="N31" i="29" s="1"/>
  <c r="N45" i="29"/>
  <c r="N51" i="29" s="1"/>
  <c r="N72" i="29"/>
  <c r="N81" i="29" s="1"/>
  <c r="N79" i="29"/>
  <c r="E26" i="31"/>
  <c r="B70" i="26"/>
  <c r="B71" i="26" s="1"/>
  <c r="B72" i="26" s="1"/>
  <c r="B73" i="26" s="1"/>
  <c r="B37" i="26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N76" i="30" l="1"/>
  <c r="N83" i="29"/>
  <c r="L78" i="30"/>
  <c r="N78" i="30"/>
  <c r="L83" i="29"/>
  <c r="C4" i="26"/>
  <c r="C2" i="26"/>
  <c r="C2" i="14" l="1"/>
  <c r="C4" i="14"/>
  <c r="E17" i="14"/>
  <c r="E34" i="14"/>
  <c r="E35" i="14" l="1"/>
  <c r="E19" i="14"/>
  <c r="E18" i="14"/>
  <c r="C7" i="26"/>
  <c r="C7" i="14"/>
  <c r="C6" i="26"/>
  <c r="C6" i="14"/>
  <c r="C3" i="26"/>
  <c r="C8" i="26"/>
  <c r="C8" i="14"/>
  <c r="C3" i="14"/>
  <c r="E20" i="14" l="1"/>
  <c r="E21" i="14" l="1"/>
  <c r="C13" i="2" l="1"/>
</calcChain>
</file>

<file path=xl/sharedStrings.xml><?xml version="1.0" encoding="utf-8"?>
<sst xmlns="http://schemas.openxmlformats.org/spreadsheetml/2006/main" count="2156" uniqueCount="737">
  <si>
    <t xml:space="preserve"> </t>
  </si>
  <si>
    <t>EUR</t>
  </si>
  <si>
    <t>%</t>
  </si>
  <si>
    <t>DPH</t>
  </si>
  <si>
    <t>E</t>
  </si>
  <si>
    <t>Stavba:</t>
  </si>
  <si>
    <t>Objekt:</t>
  </si>
  <si>
    <t>Časť: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</si>
  <si>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</si>
  <si>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</si>
  <si>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</si>
  <si>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</si>
  <si>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</si>
  <si>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</si>
  <si>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</si>
  <si>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Suť celkom</t>
  </si>
  <si>
    <t>Celkom</t>
  </si>
  <si>
    <t>P.Č.</t>
  </si>
  <si>
    <t>MJ</t>
  </si>
  <si>
    <t>Množstvo celkom</t>
  </si>
  <si>
    <t>Cena jednotková</t>
  </si>
  <si>
    <t>Zemné práce</t>
  </si>
  <si>
    <t>m2</t>
  </si>
  <si>
    <t>m</t>
  </si>
  <si>
    <t>m3</t>
  </si>
  <si>
    <t>Vodorovné premiestnenie výkopku tr.1-4 do 10000 m</t>
  </si>
  <si>
    <t>Príplatok za každých ďalších 1000 m horniny 1-4 po spevnenej ceste</t>
  </si>
  <si>
    <t>Nakladanie neuľahnutého výkopku z hornín tr.1-4 nad 100 do 1000 m3</t>
  </si>
  <si>
    <t>Uloženie sypaniny na skládky nad 100 do 1000 m3</t>
  </si>
  <si>
    <t>Poplatok za skladovanie - zemina a kamenivo (17 05) ostatné</t>
  </si>
  <si>
    <t>t</t>
  </si>
  <si>
    <t>Zakladanie</t>
  </si>
  <si>
    <t>Komunikácie</t>
  </si>
  <si>
    <t>Rúrové vedenie</t>
  </si>
  <si>
    <t>Ostatné konštrukcie a práce-búranie</t>
  </si>
  <si>
    <t>Ostatné investičné náklady</t>
  </si>
  <si>
    <t>kpl</t>
  </si>
  <si>
    <t>Náklady na vytýčenie stavby</t>
  </si>
  <si>
    <t>Vytýčenie inžinierských sietí</t>
  </si>
  <si>
    <t>Dokumentácia skutočného prevedenia stavby,vr.digit.sprac.</t>
  </si>
  <si>
    <t>Výkop ryhy do šírky 600 mm v horn.3 do 100 m3(drenáž)</t>
  </si>
  <si>
    <t>Výkop zapaženej jamy v hornine 3, do 100 m3(vsakovacie jamy)</t>
  </si>
  <si>
    <t xml:space="preserve">Zhotoviteľ: </t>
  </si>
  <si>
    <t>Terénne zapravenie sypaninou z vhodných hornín 1 až 4 so zasiatím trávneho semena</t>
  </si>
  <si>
    <t>Výkop ryhy do šírky 600 mm v horn.3 do 100 m3(obrubníky)</t>
  </si>
  <si>
    <t>Podklad  z kameniva  drveného veľ. 32-63 mm tr.A s rozprestretím a zhutn.hr.150 mm</t>
  </si>
  <si>
    <t>Pružná podkladná vrstva</t>
  </si>
  <si>
    <t>Umelé povrchy</t>
  </si>
  <si>
    <t>Čiarovanie na tartan-polyuretánová farba,čiary š.50mm</t>
  </si>
  <si>
    <t>Ostatné náklady na presun a manipuláciu s materiál.</t>
  </si>
  <si>
    <t>Pružná podkladná vrstva-Penetrácia</t>
  </si>
  <si>
    <t>Penetrácia 0,3kg/m2</t>
  </si>
  <si>
    <t>Ukladanie drenážneho potrubia bez výkop. systémom z flexibilného PVC bez obsypu</t>
  </si>
  <si>
    <t>Výplň odvodňovacieho rebra alebo trativodu do rýh kamenivom hrubým drveným frakcie 16-32 alebo riečne kamenivo vrátane dodávky kameniva-vrátane vsakovacích jám</t>
  </si>
  <si>
    <t>Geotextílie  200g/m2 , 50m vrátane doskočiska</t>
  </si>
  <si>
    <t>Zhotov. oplášt. výplne z geotext. v ryhe alebo v záreze pri rozvinutej šírke oplášt. od 0 do 2,5 m vrátane doskočiska</t>
  </si>
  <si>
    <t>T</t>
  </si>
  <si>
    <t>Obrubník betónový  š.- 80mm,rozmer:80x250x500-pre oblúky atl.dráhy</t>
  </si>
  <si>
    <t>kg</t>
  </si>
  <si>
    <t>PU lepidlo T144 alebo ekvivalent</t>
  </si>
  <si>
    <t>Strojová montáž</t>
  </si>
  <si>
    <t>Butyl acetát</t>
  </si>
  <si>
    <t>liter</t>
  </si>
  <si>
    <t>TARTAN striekaný priepustný pre bežecké dráhy hr.10+3 mm vrátane rozbežiska pre skok do diaľky</t>
  </si>
  <si>
    <t>SBR podložka hr.10mm</t>
  </si>
  <si>
    <t>EPDM striekaný povrch(TARTAN)</t>
  </si>
  <si>
    <t>EPDM granulát,fr.0,5-1,5mm,farba:červená</t>
  </si>
  <si>
    <t>PU lepidlo T134 alebo ekvivalent</t>
  </si>
  <si>
    <t>Podklad  z kameniva drveného veľ. 0-16  mm tr.A alebo (veľ. 0-22  mm tr.A) s rozprestretím a zhutn.hr.100 mm</t>
  </si>
  <si>
    <t>Podklad  z piesku typ, tr.A s rozprestretím hr.300 mm-32m2 pre skok do dialky</t>
  </si>
  <si>
    <t xml:space="preserve">Drenážna rúrka  perforovaná , DN 80 mm , </t>
  </si>
  <si>
    <t>Osadenie  obrubníka betón a gumenného, do lôžka z bet. pros. tr. C 10/12,5 s bočnou oporou vrátane dodávky betónu</t>
  </si>
  <si>
    <t>Obrubník betónový  š.- 80mm,rozmer: 80x250x1000-pre atl.dráhu</t>
  </si>
  <si>
    <t>Obrubník SBR  š.- 50mm,rozmer: 50x200x950-pre doskočisko</t>
  </si>
  <si>
    <t>Pružná priepustná podložka / zmes kameniva,gum. granulátu a PU pojiva / hr.35 mm,realizácia podľa normy DIN 18035/6,pomer:90:10</t>
  </si>
  <si>
    <r>
      <t>Kamenivo 2/4 alebo 4/8</t>
    </r>
    <r>
      <rPr>
        <b/>
        <sz val="8"/>
        <rFont val="Arial"/>
        <family val="2"/>
      </rPr>
      <t>-množ.materiálu:(32kg/m2)+25%</t>
    </r>
  </si>
  <si>
    <r>
      <t>SBR granulát fr.1/3 alebo 2/4</t>
    </r>
    <r>
      <rPr>
        <b/>
        <sz val="8"/>
        <rFont val="Arial"/>
        <family val="2"/>
      </rPr>
      <t>-množ.materiálu:(3kg/m2)+5%</t>
    </r>
  </si>
  <si>
    <r>
      <t>PU lepidlo T144 alebo ekvivalent</t>
    </r>
    <r>
      <rPr>
        <b/>
        <sz val="8"/>
        <rFont val="Arial"/>
        <family val="2"/>
      </rPr>
      <t>-množ.materiálu:(2.1kg/m2)+5%</t>
    </r>
  </si>
  <si>
    <r>
      <t>Strojová montáž-</t>
    </r>
    <r>
      <rPr>
        <b/>
        <sz val="8"/>
        <rFont val="Arial"/>
        <family val="2"/>
      </rPr>
      <t>miešanie: (aut.miešač-napr.MixMatic 6004 a 6004S pre presný pomer namiešaných zmäsí počas celej doby realizácie ET DECKE(gumoasfalt)) a strojová montáž ET DECKE-(napr. Finisher:PlanoMatic 928) a aut.nastavením výšky a rovinatosti gumoasfaltu (ET DECKE)</t>
    </r>
  </si>
  <si>
    <t>Strojová montáž-nástrekom alebo válčekovaním</t>
  </si>
  <si>
    <t>EPDM granulát,fr.0,0-0,05mm,farba:červená</t>
  </si>
  <si>
    <t>Strojová montáž-nástrekom</t>
  </si>
  <si>
    <t>D+M odrazovej dosky pre skok do diaľky komplet vrátane krytu a odnímateľnej dosky pre skok do diaľky</t>
  </si>
  <si>
    <t>set</t>
  </si>
  <si>
    <t>D+M vybavenia pre vrh guľou-zarážacie brvno a oceľová obruč</t>
  </si>
  <si>
    <t>Lapač piesku  (rohož gumenná preforovaná odnímateľná-exteriér) š.- 500mm,rozmer: 500x20x1000-pre doskočisko</t>
  </si>
  <si>
    <t>Odkopávka a prekopávka nezapažená  v hornine 3,nad 100 do 1000 m3 do max.hr.200mm-1791.6m2</t>
  </si>
  <si>
    <t>SBR granulát fr.1/3 alebo 2/4-(10kg/m2)+5%</t>
  </si>
  <si>
    <t>PU lepidlo T144 alebo ekvivalent-(1.7kg/m2)+5%</t>
  </si>
  <si>
    <t>Odkopávka a prekopávka nezapažená  v hornine 3,nad 100 do 1000 m3 do max.hr.200mm-pre rozbežisko a max.hr.400mm pre doskočisko</t>
  </si>
  <si>
    <t>Podklad  z kameniva  drveného veľ. 32-63 mm tr.A s rozprestretím a zhutn.hr.150 mm-pre rozbežisko</t>
  </si>
  <si>
    <t>Podklad  z kameniva drveného veľ. 0-16  mm tr.A alebo (veľ. 0-22  mm tr.A) s rozprestretím a zhutn.hr.100 mm-pre rozbežisko+doskočisko</t>
  </si>
  <si>
    <t>Obrubník betónový  š.- 80mm,rozmer: 80x250x1000-pre rozbežisko a lapač piesku</t>
  </si>
  <si>
    <t>Umelé povrchy-rozbežisko pre skok do diaľky</t>
  </si>
  <si>
    <t>Pružná podkladná vrstva-Penetrácia--rozbežisko pre skok do diaľky</t>
  </si>
  <si>
    <t>Pružná podkladná vrstva--rozbežisko pre skok do diaľky</t>
  </si>
  <si>
    <t xml:space="preserve">Odkopávka a prekopávka nezapažená  v hornine 3,nad 100 do 1000 m3 do max.hr.400mm-pre kruh </t>
  </si>
  <si>
    <t>Výkop ryhy do šírky 600 mm v horn.3 do 100 m3(obrubníky-40kus)</t>
  </si>
  <si>
    <t>Podklad  z kameniva  drveného veľ. 0-32 mm tr.A s rozprestretím a zhutn.hr.250 mm-poklad pod kruh pre vrh guľou</t>
  </si>
  <si>
    <t>Osadenie  obrubníka betón, do lôžka z bet. pros. tr. C 10/12,5 s bočnou oporou vrátane dodávky betónu</t>
  </si>
  <si>
    <t>Betón C 16/20, (pre osadenie obrubníkov) a vrátane  mazaniny pre pokládku lapača piesku(rohož preforovaná odnímateľná)</t>
  </si>
  <si>
    <t xml:space="preserve">Betón C 16/20, (pre osadenie obrubníkov) </t>
  </si>
  <si>
    <t>Osadenie  obrubníka betón, do lôžka z bet. pros. tr. C 10/12,5 s bočnou oporou vrátane dodávky betónu a mazaniny -kruh pre vrh guľou vrátane špeciálnej úpravy prehladenie povrchu</t>
  </si>
  <si>
    <t>Betón C 16/20, (pre osadenie obrubníkov),vrátane dodávky betónu/mazaniny -kruh pre vrh guľou vrátane špeciálnej úpravy prehladenie povrchu</t>
  </si>
  <si>
    <t>Obrubník betónový  š.- 80mm,rozmer: 80x250x1000-pre výseč vrhu guľou</t>
  </si>
  <si>
    <t>Gymnázium Ľudovíta Štúra,Hronská 1467/3, 960 49 Zvolen</t>
  </si>
  <si>
    <t>ving s.r.o.</t>
  </si>
  <si>
    <t>Obnova športového areálu pri Gymnáziu Ľudovíta Štúra Zvolen</t>
  </si>
  <si>
    <t xml:space="preserve">SO 01  ATLETICKÁ DRÁHA </t>
  </si>
  <si>
    <t>SO 02  FUTBALOVÉ IHRISKO</t>
  </si>
  <si>
    <t>SO 03 BASKETBALOVÉ IHRISKO</t>
  </si>
  <si>
    <t>SO 04 HÁDZANÁRSKE IHRISKO</t>
  </si>
  <si>
    <t>SO 05 SKOK DO DIAĽKY</t>
  </si>
  <si>
    <t>SO 06 VRH GUĽOU</t>
  </si>
  <si>
    <t>SO 07  WORKOUT</t>
  </si>
  <si>
    <t>SO 08  DROBNÁ ARCHITEKTÚRA A MOBILIÁR</t>
  </si>
  <si>
    <t>SO 09  HYGIENICKÉ A TECHNICKÉ ZÁZEMIE</t>
  </si>
  <si>
    <t>SO 10 OSVETLENIE AREÁLU</t>
  </si>
  <si>
    <t>SO 11 KAMEROVÝ SYSTÉM</t>
  </si>
  <si>
    <t>Šporotvý areál</t>
  </si>
  <si>
    <t>Odstránenie zeminy do minimálnej hrúbky 200 mm s následným vyhrnutím do 50m</t>
  </si>
  <si>
    <t>Úprava pláne so zhutnením /min. hodnota hutnenia je  25MPa/</t>
  </si>
  <si>
    <t>Výkop ryhy pre drenáž do zhutnenej zemnej pláne</t>
  </si>
  <si>
    <t>odtoková drenážna rúra DN80: 82*0,3*0,8</t>
  </si>
  <si>
    <t xml:space="preserve">Výkop vsakovacej jamy </t>
  </si>
  <si>
    <t>Vytýčenie a vŕtanie otvorov pre stĺpiky  oplotenia a 1*vst.bráničky do hutneného podložia</t>
  </si>
  <si>
    <t>Vytýčenie, výkop a zrovnanie ryhy pre osadenie obrubníkov; do hutneného podložia a položenie zemnenia do ryhy pre obrubníky</t>
  </si>
  <si>
    <t>Dodávka a Uloženie a zosvorkovanie zemniaceho vodiča Ø 10 mm</t>
  </si>
  <si>
    <t>bm</t>
  </si>
  <si>
    <t>Vytýčenie a hĺbenie jám pre osadenie pätiek športového náradia do hutneného a vyrovnaného podložia-volejbal/tenis,futbal</t>
  </si>
  <si>
    <t>Betón B15- C12/15 pre osadenie stĺpikov oplotenia  vrátane dopravy.</t>
  </si>
  <si>
    <t xml:space="preserve">Osadenie stĺpikov oplotenia </t>
  </si>
  <si>
    <t>ks</t>
  </si>
  <si>
    <t xml:space="preserve">Osadenie vst.bráničky oplotenia </t>
  </si>
  <si>
    <t>Betón pre osadenie cestných obrubníkov; vrátane dopravy</t>
  </si>
  <si>
    <t>Cestné obrubníky; 80x250x1000mm; vrátane dopravy</t>
  </si>
  <si>
    <t>Osadenie cestných obrubníkov</t>
  </si>
  <si>
    <t>Betón B15- C12/15 pre osadenie pätiek športového náradia  volejbal,tenis,nohejbal a malý futbal vrátane dopravy</t>
  </si>
  <si>
    <t>Osadenie pätiek športového náradia+dodávka PVC rúr M200,volejbal/nohejbal/tenis-2*dl.800mm,futbal-4*dl.500mm,</t>
  </si>
  <si>
    <t>Vydrenážovanie jestvujúcej asfaltovej plochy prebitím M 35-80mm v rastri 4 diery na m2</t>
  </si>
  <si>
    <t>Odvodnenie</t>
  </si>
  <si>
    <t>Štrkodrť fr. 32-63mm, vrstva minimálnej hrúbky 200mm; vrátane dopravy na ploche zemnej pláne</t>
  </si>
  <si>
    <t>Rozhrnutie vrstvy  podľa leaserového zamerania.</t>
  </si>
  <si>
    <t>Zhutnenie vrstvy valcom /min. hodnota hutnenia je  50MPa/</t>
  </si>
  <si>
    <t>D+M geomreža na prepojenie lôžka medzi asfaltom a zemnou pláňou celoplošne pred vrstvou 16-32mm</t>
  </si>
  <si>
    <t>Štrkodrť fr. 16-32mm, vrstva minimálnej hrúbky 100mm pre celoplošné pokrytie po pokládke geomreže; vrátane dopravy</t>
  </si>
  <si>
    <t>Štrkodrť fr. 0-4mm, vrstva minimálnej hrúbky 30mm; vrátane dopravy</t>
  </si>
  <si>
    <t>Umelá tráva ; dĺžka vlákna: 20+2mm; Dtex:od 6600; počet vpichov na m2: 25 000; farba zelená, priepustnosť vody: min.67l/m2,hmotnosť min:2160g/m2</t>
  </si>
  <si>
    <t>Lepidlo PU-20set/14,4kg</t>
  </si>
  <si>
    <t xml:space="preserve">Podlepovacia páska; šírka: 300mm </t>
  </si>
  <si>
    <t>Umelá tráva ; dĺžka vlákna: 20+2mm; Dtex:od 6600; počet vpichov na m2: 25 000; farba biela, priepustnosť vody: min.67l/m2,hmotnosť min:2160g/m2-šírka čiar 50mm</t>
  </si>
  <si>
    <t>Kremičitý piesok vrátane dopravy</t>
  </si>
  <si>
    <t>Montáž šport.povrchu vrátane zásypu a čiarovania</t>
  </si>
  <si>
    <t>Dodávka a montáž povrchu</t>
  </si>
  <si>
    <t>Dodávka a montáž športového náradia</t>
  </si>
  <si>
    <t>VOLEJBAL:</t>
  </si>
  <si>
    <r>
      <rPr>
        <b/>
        <sz val="10"/>
        <rFont val="Arial"/>
        <family val="2"/>
        <charset val="238"/>
      </rPr>
      <t>Volejbalové</t>
    </r>
    <r>
      <rPr>
        <b/>
        <sz val="9"/>
        <rFont val="Arial"/>
        <family val="2"/>
        <charset val="238"/>
      </rPr>
      <t xml:space="preserve"> stĺpiky</t>
    </r>
    <r>
      <rPr>
        <sz val="9"/>
        <rFont val="Arial"/>
        <family val="2"/>
        <charset val="238"/>
      </rPr>
      <t xml:space="preserve">; materiál: hliník; výškovo nadstaviteľné;  </t>
    </r>
  </si>
  <si>
    <r>
      <rPr>
        <b/>
        <sz val="10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Volejbalové stĺpiky; materiál: hliník; rozmer:120*100*35mm</t>
    </r>
  </si>
  <si>
    <t>kus</t>
  </si>
  <si>
    <r>
      <rPr>
        <b/>
        <sz val="10"/>
        <rFont val="Arial"/>
        <family val="2"/>
        <charset val="238"/>
      </rPr>
      <t>Krytka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na púzdro pre osadenie Volejbalové stĺpiky; materiál: plast; </t>
    </r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</si>
  <si>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volejbalová hr.4mm; farba-biela/čierna.,</t>
    </r>
  </si>
  <si>
    <r>
      <rPr>
        <b/>
        <sz val="10"/>
        <rFont val="Arial"/>
        <family val="2"/>
        <charset val="238"/>
      </rPr>
      <t>Anténky</t>
    </r>
    <r>
      <rPr>
        <sz val="9"/>
        <rFont val="Arial"/>
        <family val="2"/>
        <charset val="238"/>
      </rPr>
      <t xml:space="preserve"> na volejbal s púzdrom pre uchytenie; materiál: sklolaminát; farba červeno/biela.,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</si>
  <si>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volejbal</t>
    </r>
  </si>
  <si>
    <t>dielo</t>
  </si>
  <si>
    <t>TENIS:</t>
  </si>
  <si>
    <r>
      <rPr>
        <b/>
        <sz val="10"/>
        <rFont val="Arial"/>
        <family val="2"/>
        <charset val="238"/>
      </rPr>
      <t>Tenisové</t>
    </r>
    <r>
      <rPr>
        <sz val="9"/>
        <rFont val="Arial"/>
        <family val="2"/>
        <charset val="238"/>
      </rPr>
      <t>/nohejbalové  stĺpiky AL,</t>
    </r>
  </si>
  <si>
    <t>komplet</t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</si>
  <si>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tenisové/nohejbalová, hr.4mm</t>
    </r>
  </si>
  <si>
    <r>
      <rPr>
        <b/>
        <sz val="10"/>
        <rFont val="Arial"/>
        <family val="2"/>
        <charset val="238"/>
      </rPr>
      <t>Tyčky</t>
    </r>
    <r>
      <rPr>
        <sz val="9"/>
        <rFont val="Arial"/>
        <family val="2"/>
        <charset val="238"/>
      </rPr>
      <t xml:space="preserve"> tenisové pre dvojhru</t>
    </r>
  </si>
  <si>
    <r>
      <rPr>
        <b/>
        <sz val="10"/>
        <rFont val="Arial"/>
        <family val="2"/>
        <charset val="238"/>
      </rPr>
      <t>Wimbledon</t>
    </r>
    <r>
      <rPr>
        <sz val="9"/>
        <rFont val="Arial"/>
        <family val="2"/>
        <charset val="238"/>
      </rPr>
      <t xml:space="preserve"> (páska) s úchytom na tenisovú sieť</t>
    </r>
  </si>
  <si>
    <r>
      <rPr>
        <b/>
        <sz val="10"/>
        <rFont val="Arial"/>
        <family val="2"/>
        <charset val="238"/>
      </rPr>
      <t>Kocka</t>
    </r>
    <r>
      <rPr>
        <sz val="9"/>
        <rFont val="Arial"/>
        <family val="2"/>
        <charset val="238"/>
      </rPr>
      <t xml:space="preserve"> tenisová-záťažová s úchytom,materiál:hliník.,rozmer:150*200mm*25mm.,váha:2069g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</si>
  <si>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Tenis</t>
    </r>
  </si>
  <si>
    <t>FUTBAL: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</si>
  <si>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futbalová;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</si>
  <si>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fut.brány; materiál: hliník; rozmer:120*100*35mm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</si>
  <si>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fut.brán; materiál:plast/hliník; </t>
    </r>
  </si>
  <si>
    <r>
      <rPr>
        <b/>
        <sz val="10"/>
        <rFont val="Arial"/>
        <family val="2"/>
        <charset val="238"/>
      </rPr>
      <t>Sieť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na Futbalové bránky; materiál:PP;oko:4,5*4,5cm.,farba:biela rozmer: 3,2x 2,1 x 1,5m-bezuzlová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</si>
  <si>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futbal</t>
    </r>
  </si>
  <si>
    <t>Dodávka a montáž oplotenia</t>
  </si>
  <si>
    <t xml:space="preserve">Stĺpik galvanizovaný Ø60mm 4600mm </t>
  </si>
  <si>
    <t>Rúra galvanizovaná Ø48mm; stužujúca-23kus/5.85m</t>
  </si>
  <si>
    <t xml:space="preserve">Vst.bránička; galvanizovaná; vystužovací; rozmer: 2200x1100mm; materiál: FE </t>
  </si>
  <si>
    <t>Sieť ochranná; oko 45x45 mm; farba: zelená; hr.: 200g/m2; materiál: PP</t>
  </si>
  <si>
    <t xml:space="preserve">Vrchné stuženie pravouhlé rohové prechodné ; materiál FE galvanizovaná; </t>
  </si>
  <si>
    <t xml:space="preserve">Vrchné stuženie priame prechodné; materiál FE galvanizovaná; </t>
  </si>
  <si>
    <t xml:space="preserve">Vrchné stuženie v tvare plus prechodné ; materiál AL povrchová úprava komaxit; </t>
  </si>
  <si>
    <t>Samolepiaca páska protihluková,hr.3mm,rozmer:30mm*30mdl.).,</t>
  </si>
  <si>
    <t>Oko ART48 so závitom M6*70 (balenie 200kus)</t>
  </si>
  <si>
    <t>balenie</t>
  </si>
  <si>
    <t xml:space="preserve"> Skrutka nabyt.s plochou hl.M6*120 </t>
  </si>
  <si>
    <t xml:space="preserve"> Skrutka nabyt.s plochou hl.M6*80 </t>
  </si>
  <si>
    <t xml:space="preserve"> Skrutka nabyt.s plochou hl. na imbuse M6*30 </t>
  </si>
  <si>
    <t>Samoistiaca matica M6</t>
  </si>
  <si>
    <t>PP krytka na samoistiacu maticu M6</t>
  </si>
  <si>
    <t xml:space="preserve"> krytka štvorcová na jakle-zátka</t>
  </si>
  <si>
    <t>Sedlová svorka dvojitá 5mm</t>
  </si>
  <si>
    <t>Skrutka nábytkárska s plochou hlavou M6*60</t>
  </si>
  <si>
    <t>Lanko poplastované 3/4</t>
  </si>
  <si>
    <t>Šponovák M6</t>
  </si>
  <si>
    <t>Karabinka hliníková eloxovaná 4*50mm,farba strieborná-(balenie 100kus)</t>
  </si>
  <si>
    <t>Montáž oplotenia</t>
  </si>
  <si>
    <t>Dielo</t>
  </si>
  <si>
    <t>Rozvádzač  RO</t>
  </si>
  <si>
    <t>Rozvodnica na omietku, oceľovoplechová, krytie min. IP 44</t>
  </si>
  <si>
    <t>Hlavný vypínač, 3-pól, min. 32A</t>
  </si>
  <si>
    <t>Hlavný vypínač, 3-pól, min. 20A</t>
  </si>
  <si>
    <t>Istič 16A, charakteristika C, 3-pólový</t>
  </si>
  <si>
    <t>Vývodka P 21</t>
  </si>
  <si>
    <t>Vývodka P 16</t>
  </si>
  <si>
    <t>Prepoj. mostík N7 (ak nie je súčasťou skrinky)</t>
  </si>
  <si>
    <t>Prepoj. mostík PE7 (ak nie je súčasťou skrinky)</t>
  </si>
  <si>
    <t>Podužný merač el.energie</t>
  </si>
  <si>
    <t xml:space="preserve">Istič PR/61 C10, </t>
  </si>
  <si>
    <t>Rozvodka/855.80/Acedur/P67</t>
  </si>
  <si>
    <t>CYKY-J/3x1,5</t>
  </si>
  <si>
    <t>Elektroinštalácia</t>
  </si>
  <si>
    <t>LED svietidlo 1x200W, HS, IP 65</t>
  </si>
  <si>
    <t xml:space="preserve">Hliníkový výložník+AL/Tkus/2 svietidlá-komplet v. 2 m, </t>
  </si>
  <si>
    <t>Revízna správa a PD</t>
  </si>
  <si>
    <t>Podružný materiál</t>
  </si>
  <si>
    <t>Montáž elektroinštalácie</t>
  </si>
  <si>
    <t>Dodávka a montáž osvetlenia</t>
  </si>
  <si>
    <t>Doprava materiálu a strojov</t>
  </si>
  <si>
    <t>Zameranie polohy, výšky a vytýčenie stavby</t>
  </si>
  <si>
    <t>Kamenivo 2/4 alebo 4/8-množ.materiálu:(32kg/m2)+25%</t>
  </si>
  <si>
    <t>SBR granulát fr.1/3 alebo 2/4-množ.materiálu:(3kg/m2)+5%</t>
  </si>
  <si>
    <t>PU lepidlo T144 alebo ekvivalent-množ.materiálu:(2.1kg/m2)+5%</t>
  </si>
  <si>
    <t>Strojová montáž-miešanie: (aut.miešač-napr.MixMatic 6004 a 6004S pre presný pomer namiešaných zmäsí počas celej doby realizácie ET DECKE(gumoasfalt)) a strojová montáž ET DECKE-(napr. Finisher:PlanoMatic 928) a aut.nastavením výšky a rovinatosti gumoasfaltu (ET DECKE)</t>
  </si>
  <si>
    <t>Vytýčenie,vyrezanie,vybúranie a vŕtanie otvorov pre stĺpiky oplotenia do hutneného podložia</t>
  </si>
  <si>
    <t>Vytýčenie a hĺbenie jám pre osadenie pätiek športového náradia do hutneného a vyrovnaného podložia-2*basketbal,volejbal</t>
  </si>
  <si>
    <t>Betón B15- C12/15 pre osadenie pätiek športového náradia-volejbal,basketbal, vrátane dopravy</t>
  </si>
  <si>
    <t>Osadenie pätiek športového náradia+dodávka PVC rúr M200,volejbal/nohejbal-2*basketbal so zašalovaním</t>
  </si>
  <si>
    <t>Štrkodrť fr. 0-16mm, vrstva minimálnej hrúbky 100mm pre celoplošné pokrytie  vrátane dopravy</t>
  </si>
  <si>
    <t>Gumoasfalt (štrk + SBR granulát  + PU spojivo) hr.30-35mm ,realizácia podľa normy DIN 18035/6,pomer 50:50</t>
  </si>
  <si>
    <t>Kamenivo fr.2/4 alebo 4/8mm-(15kg/m2)+25%</t>
  </si>
  <si>
    <t>SBR granulát fr.1-3mm-(14kg/m2)+5%</t>
  </si>
  <si>
    <t>PU lepidlo napr.TETRAPUR T 154,T144 alebo ekvivalent-(2.1kg/m2)+5%</t>
  </si>
  <si>
    <t>PENETRÁCIA pred pokládkou finálneho povrchu</t>
  </si>
  <si>
    <t>EPDM POVRCH hr.11mm</t>
  </si>
  <si>
    <t>EPDM granulát fr.1-3mm-(11kg/m2)+5%-farba : Modrá / 377.49m2</t>
  </si>
  <si>
    <t>EPDM granulát fr.1-3mm-(11kg/m2)+5%-farba : Oranžová / 350.54m2</t>
  </si>
  <si>
    <t>EPDM granulát fr.1-3mm-(11kg/m2)+5%-farba : Červená / 73.77m2</t>
  </si>
  <si>
    <t>PU lepidlo napr.TETRAPUR T 154,T144 alebo ekvivalent-(1.7kg/m2)+5%</t>
  </si>
  <si>
    <r>
      <t>Strojová montáž-</t>
    </r>
    <r>
      <rPr>
        <b/>
        <sz val="8"/>
        <rFont val="Arial"/>
        <family val="2"/>
      </rPr>
      <t>miešanie: (aut.miešač-napr.MixMatic 6004 alebo MixMatic 6008 nie iný  pre presný pomer namiešaných zmäsí počas celej doby realizácie EPDM povrchu) a strojová montáž EPDM povrchu hr.11mm-(napr. Finisher:PlanoMatic 928) a aut.nastavením výšky a rovinatosti gumoasfaltu (ET DECKE)</t>
    </r>
  </si>
  <si>
    <t>Čiarovanie -nástrekom PU farbou podľa požiadavky investora-(žltá-volejbal,biela-3*bedminton,oranžová-basketbal)</t>
  </si>
  <si>
    <t>AIR-Bedminton :</t>
  </si>
  <si>
    <t>AIR-Bedminton-prenosný AL,vrátane sieťky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</si>
  <si>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basketbal</t>
    </r>
  </si>
  <si>
    <t>BASKETBAL:</t>
  </si>
  <si>
    <r>
      <rPr>
        <b/>
        <sz val="10"/>
        <rFont val="Arial"/>
        <family val="2"/>
        <charset val="238"/>
      </rPr>
      <t>Basketbal</t>
    </r>
    <r>
      <rPr>
        <sz val="9"/>
        <rFont val="Arial"/>
        <family val="2"/>
        <charset val="238"/>
      </rPr>
      <t xml:space="preserve"> konštrukcia stacionárna s presklennou doskou ( pružná obruč)</t>
    </r>
  </si>
  <si>
    <r>
      <rPr>
        <b/>
        <sz val="10"/>
        <rFont val="Arial"/>
        <family val="2"/>
        <charset val="238"/>
      </rPr>
      <t>Sieťka</t>
    </r>
    <r>
      <rPr>
        <sz val="9"/>
        <rFont val="Arial"/>
        <family val="2"/>
        <charset val="238"/>
      </rPr>
      <t xml:space="preserve"> FE basketbalová do exteriéru</t>
    </r>
  </si>
  <si>
    <t>TEQBAL STOLÍK:</t>
  </si>
  <si>
    <t>TEQBAL STOLÍK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</si>
  <si>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TEQBAL STOLÍK</t>
    </r>
  </si>
  <si>
    <t>STOLNÝ TENIS :</t>
  </si>
  <si>
    <t>VYBAVENIE NA STOLNÝ TENIS EXTERIÉR -komplet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</si>
  <si>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stolný tenis</t>
    </r>
  </si>
  <si>
    <t>Rúra galvanizovaná Ø48mm; stužujúca-10kus/5.85m</t>
  </si>
  <si>
    <t>Sieť ochranná; oko 100x100 mm; farba: zelená; hr.: 3mm,váha:100g/m2; materiál: PP</t>
  </si>
  <si>
    <t>Vytýčenie a vŕtanie otvorov pre stĺpiky  oplotenia a 1*vst.bránička do hutneného podložia</t>
  </si>
  <si>
    <t>Vytýčenie a hĺbenie jám pre osadenie pätiek športového náradia do hutneného a vyrovnaného podložia-tenis,hádzaná</t>
  </si>
  <si>
    <t>Betón B15- C12/15 pre osadenie pätiek športového náradia,tenis a hádzaná vrátane dopravy</t>
  </si>
  <si>
    <t>Osadenie pätiek športového náradia+dodávka PVC rúr M200,tenis-2*dl.800mm,hádzaná-4*dl.500mm,</t>
  </si>
  <si>
    <t>EPDM granulát fr.1-3mm-(11kg/m2)+5%-farba : Modrá / 653.63m2</t>
  </si>
  <si>
    <t>EPDM granulát fr.1-3mm-(11kg/m2)+5%-farba : Svetlo modrá / 136.84m2</t>
  </si>
  <si>
    <t>EPDM granulát fr.1-3mm-(11kg/m2)+5%-farba : žltá/ 146.37m2</t>
  </si>
  <si>
    <t>FLOORBAL:</t>
  </si>
  <si>
    <t>FLOORBAL,komlet vrátane sietí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</si>
  <si>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Floorbal</t>
    </r>
  </si>
  <si>
    <t>Hádzaná: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</si>
  <si>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pre hádzanú;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</si>
  <si>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hádz.brány; materiál: hliník;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</si>
  <si>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hádz.brán; materiál:plast/hliník; 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</si>
  <si>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hádzaná</t>
    </r>
  </si>
  <si>
    <t xml:space="preserve">Vstupná bránička; galvanizovaná;  rozmer: 2200x1100mm; materiál: FE </t>
  </si>
  <si>
    <t>Sieť ochranná; oko 45x45 mm; farba: zelená; hr.: 3mm,váha:200g/m2; materiál: PP</t>
  </si>
  <si>
    <t>Betón B15- C12/15 pre osadenie prvkov  vrátane dopravy.</t>
  </si>
  <si>
    <t>Osadenie pätiek vrátane chémie</t>
  </si>
  <si>
    <t xml:space="preserve">Štrkodrť fr. 32-63mm, vrstva minimálnej hrúbky 150mm; vrátane dopravy </t>
  </si>
  <si>
    <t>Štrkodrť fr. 0-16mm, vrstva minimálnej hrúbky 100mm ; vrátane dopravy</t>
  </si>
  <si>
    <t>EPDM granulát fr.1-3mm-(11kg/m2)+5%-farba : Modrá / 27.13m2</t>
  </si>
  <si>
    <t>EPDM granulát fr.1-3mm-(11kg/m2)+5%-farba : zelená / 25.85m2</t>
  </si>
  <si>
    <t>EPDM granulát fr.1-3mm-(11kg/m2)+5%-farba : žltá/ 24.87m2</t>
  </si>
  <si>
    <t>EPDM granulát fr.1-3mm-(11kg/m2)+5%-farba : červená/ 24.78m2</t>
  </si>
  <si>
    <t>EPDM granulát fr.1-3mm-(11kg/m2)+5%-farba : oranžová/ 58.58m2</t>
  </si>
  <si>
    <t>EPDM granulát fr.1-3mm-(11kg/m2)+5%-farba : sivá/ 155.7m2</t>
  </si>
  <si>
    <t>Veľká zostava</t>
  </si>
  <si>
    <t>zostava</t>
  </si>
  <si>
    <t>Vysoké bradlá</t>
  </si>
  <si>
    <t>wkt para zostava p1 (WRKT ZOSTAVA)</t>
  </si>
  <si>
    <t>Prízemné bradlá</t>
  </si>
  <si>
    <t>Lyže</t>
  </si>
  <si>
    <t>Hrazda vysutá/fitness hrazda</t>
  </si>
  <si>
    <t>Predkopávanie</t>
  </si>
  <si>
    <t>Veslovanie</t>
  </si>
  <si>
    <t>Stepper roznožovanie</t>
  </si>
  <si>
    <t>Šikmá lavička</t>
  </si>
  <si>
    <t>Štvorec hrázd</t>
  </si>
  <si>
    <t>Rovná lavička</t>
  </si>
  <si>
    <t>Lavička bez operadla</t>
  </si>
  <si>
    <t>Odpadkový kôš</t>
  </si>
  <si>
    <t>mini futbal</t>
  </si>
  <si>
    <t>tribúna oceľová-dva rady pre 34 osôb</t>
  </si>
  <si>
    <t>striedačka pre 10 osôb s prístreškom</t>
  </si>
  <si>
    <t>Doprava materiáliu a strojov</t>
  </si>
  <si>
    <t>Vytýčenie a hĺbenie jám pre osadenie pätiek stĺpikov,workout,fitnes prvkou, do hutneného a vyrovnaného podložia</t>
  </si>
  <si>
    <t>Vytýčenie a hĺbenie jám pre osadenie pätiek stĺpikov,prvkou,par.mobiliaru,striedačiek a tribúny do hutneného a vyrovnaného podložia</t>
  </si>
  <si>
    <t>Zhutnenie vrstvy valcom /min. hodnota hutnenia je  25MPa/</t>
  </si>
  <si>
    <t>Hygienické zariadenia</t>
  </si>
  <si>
    <t>Technické zázemie</t>
  </si>
  <si>
    <t>Napojenie na rozvod vody a kanalizácie</t>
  </si>
  <si>
    <t>Montáž kontajnerového systému</t>
  </si>
  <si>
    <t xml:space="preserve">Práce a dodávky M   </t>
  </si>
  <si>
    <t xml:space="preserve">Zemné práce pri extr.mont.prácach   </t>
  </si>
  <si>
    <t xml:space="preserve">Výkop jamy pre stožiar verejného osvetlenia do 2 m3 vrátane, ručný výkop v zemina triedy 3   </t>
  </si>
  <si>
    <t xml:space="preserve">Hĺbenie káblovej ryhy 35 cm širokej a 80 cm hlbokej, v zemine triedy 3   </t>
  </si>
  <si>
    <t xml:space="preserve">Zhutnenie zeminy po vrstvách pri zahrnutí rýh strojom, vrstva zeminy 20 cm   </t>
  </si>
  <si>
    <t xml:space="preserve">Rozvinutie a ohradenie výkopu z fólie z PVC do ryhy, šírka 22 cm   </t>
  </si>
  <si>
    <t xml:space="preserve">Fólia varovnav červeno-biela   </t>
  </si>
  <si>
    <t xml:space="preserve">Rozvinutie a uloženie výstražnej fólie z PVC do ryhy, šírka 33 cm   </t>
  </si>
  <si>
    <t xml:space="preserve">Fólia výstražná  červená 330 x 0,6   </t>
  </si>
  <si>
    <t xml:space="preserve">Úplné zriadenie a osadenie káblového priestupu z PVC rúr svetlosti do 10,5 mm cm bez zemných prác   </t>
  </si>
  <si>
    <t xml:space="preserve">Rúra plastová korugovaná FXKV 50   </t>
  </si>
  <si>
    <t xml:space="preserve">Ručný zásyp nezap. káblovej ryhy bez zhutn. zeminy, 35 cm širokej, 80 cm hlbokej v zemine tr. 3   </t>
  </si>
  <si>
    <t xml:space="preserve">Naloženie zeminy, odvoz do 1 km a zloženie na skládke a jazda späť   </t>
  </si>
  <si>
    <t xml:space="preserve">Proviz. úprava terénu v zemine tr. 3, aby nerovnosti terénu neboli väčšie ako 2 cm od vodor.hladiny   </t>
  </si>
  <si>
    <t xml:space="preserve">Elektromontáže   </t>
  </si>
  <si>
    <t>Rúrka tuhá elektroinštalačná z PVC typ 1529-29, uložená volne</t>
  </si>
  <si>
    <t xml:space="preserve">Rúrka  FXP 50   </t>
  </si>
  <si>
    <t xml:space="preserve">Ukončenie vodičov v rozvádzač. vrátane zapojenia a vodičovej koncovky do 2.5 mm2   </t>
  </si>
  <si>
    <t xml:space="preserve">Ukončenie celoplastových káblov zmrašť. záklopkou alebo páskou do 5 x 6 mm2   </t>
  </si>
  <si>
    <t xml:space="preserve">Rozvádzače verejného osvetlenia RVO   </t>
  </si>
  <si>
    <t>Rozvádzač RVO/S-NA STLP 25A P1 vrátane výstroje</t>
  </si>
  <si>
    <t>Svetlidlo pre osvetlenie atletickej dráhy</t>
  </si>
  <si>
    <t>Svietidlo LED KANLUX FL AGOR LED-200W IP65-230V</t>
  </si>
  <si>
    <t>Svietidlo SOLÁRNE LED SSL32/LED-25,8W-2000lm so senzorom pohybu</t>
  </si>
  <si>
    <t xml:space="preserve">Osvetľovací stožiar   </t>
  </si>
  <si>
    <t>Stožiar STK 60/60/3PK14-Z   dráha</t>
  </si>
  <si>
    <t>Stožiar STK 60/50/3PK14-Z   chodník</t>
  </si>
  <si>
    <t xml:space="preserve">Stožiarový rošt ZR-1-5-S   </t>
  </si>
  <si>
    <t xml:space="preserve">Elektrovýstroj stožiara pre 1 okruh   </t>
  </si>
  <si>
    <t xml:space="preserve">Výzbroj stožiara - svorkovnica NTB-1   </t>
  </si>
  <si>
    <t xml:space="preserve">Náter zemniaceho pásku do 120 mm2 (1x náter včít. svoriek a vyznač. žlt. pruhov)   </t>
  </si>
  <si>
    <t xml:space="preserve">Email syntetický  vonkajší Industrol zelený S 2013   </t>
  </si>
  <si>
    <t xml:space="preserve">Email syntetický  vonkajší Industrol žltý   S 2013   </t>
  </si>
  <si>
    <t xml:space="preserve">Riedidlo do olejovo-syntetickej farby S 6006   </t>
  </si>
  <si>
    <t xml:space="preserve">Uzemňovacie vedenie v zemi FeZn vrátane izolácie spojov   </t>
  </si>
  <si>
    <t xml:space="preserve">Páska zemniaca pozinkovaná  30x4 mm   </t>
  </si>
  <si>
    <t xml:space="preserve">Uzemňovacie vedenie v zemi FeZn vrátane izolácie spojov O 10mm   </t>
  </si>
  <si>
    <t xml:space="preserve">Územňovací vodič    ocelový žiarovo zinkovaný  označenie     O 10   </t>
  </si>
  <si>
    <t xml:space="preserve">Svorka FeZn pripojovacia SP   </t>
  </si>
  <si>
    <t xml:space="preserve">Svorka prístrojová SP 1   </t>
  </si>
  <si>
    <t>KS</t>
  </si>
  <si>
    <t xml:space="preserve">Svorka FeZn uzemňovacia SR03   </t>
  </si>
  <si>
    <t xml:space="preserve">SVORKA ZEMNA SR 03   </t>
  </si>
  <si>
    <t xml:space="preserve">Alternatíva CYKY, EYY   </t>
  </si>
  <si>
    <t xml:space="preserve">Kábel medený silový uložený volne CYKY 0,6/1 kV 3x2,5   </t>
  </si>
  <si>
    <t xml:space="preserve">CYKY 3x2,5    Kábel pre volné uloženie   </t>
  </si>
  <si>
    <t xml:space="preserve">Označovací štítok na kábel hliníkový (naviac proti norme)   </t>
  </si>
  <si>
    <t xml:space="preserve">Páska viazacia na kábel 2,5 x 160 mm   </t>
  </si>
  <si>
    <t xml:space="preserve">Štítok na označenie káblov   </t>
  </si>
  <si>
    <t xml:space="preserve">Príplatok na zaťahovanie káblov, váha kábla do 0.75 kg   </t>
  </si>
  <si>
    <t xml:space="preserve">Ostatné náklady   </t>
  </si>
  <si>
    <t xml:space="preserve">Poplatok za odpad   </t>
  </si>
  <si>
    <t xml:space="preserve">Odborná prehliadka a skúška zariadenia   </t>
  </si>
  <si>
    <t xml:space="preserve">Porealizačné zameranie   </t>
  </si>
  <si>
    <t xml:space="preserve">Doprava   </t>
  </si>
  <si>
    <t xml:space="preserve">Dopravné náklady   </t>
  </si>
  <si>
    <t>SO 10 OSVETLENIE AREÁLU + NN Rozvody</t>
  </si>
  <si>
    <t>NN ROZVODY</t>
  </si>
  <si>
    <t xml:space="preserve">Rúrka oceľová, ochranná D 60/2-4 mm, uložená pevne, vrátane základného náteru   </t>
  </si>
  <si>
    <t xml:space="preserve">Rúra FeZn pancierová D 46   </t>
  </si>
  <si>
    <t xml:space="preserve">Pás 1,4m FeZn 30mm   </t>
  </si>
  <si>
    <t xml:space="preserve">Ukončenie vodičov v rozvádzač. vrátane zapojenia a vodičovej koncovky do 2,5 mm2   </t>
  </si>
  <si>
    <t xml:space="preserve">Ukončenie vodičov v rozvádzač. vrátane zapojenia a vodičovej koncovky do 16 mm2   </t>
  </si>
  <si>
    <t>Skriňa plastová HASMA pilierová   HYDRA DIN F402 - SO ZEMNÝM DIELOM IP44</t>
  </si>
  <si>
    <t>Skriňa HASMA pilierová   HYDRA DIN F402 - SO ZEMNÝM DIELOM IP44</t>
  </si>
  <si>
    <t xml:space="preserve">Hl.istič (vypínač) 63A - 400V   </t>
  </si>
  <si>
    <t xml:space="preserve">Zvodič prepätia SPD b+c  400V   </t>
  </si>
  <si>
    <t xml:space="preserve">Istič B32/3   </t>
  </si>
  <si>
    <t xml:space="preserve">Istič B25/3   </t>
  </si>
  <si>
    <t xml:space="preserve">Popisovací štítok   </t>
  </si>
  <si>
    <t xml:space="preserve">Spojovací pomocný materiál   </t>
  </si>
  <si>
    <t xml:space="preserve">Montáž a odskúšanie   </t>
  </si>
  <si>
    <t xml:space="preserve">Náter zemniaceho pásku do 120 mm2 (1x náter vrátane svoriek a vyznač. žlt. pruhov)   </t>
  </si>
  <si>
    <t xml:space="preserve">Bužírka zmršťovacia 1/2´´ zeleno/žltá   </t>
  </si>
  <si>
    <t xml:space="preserve">Uzemňovacie vedenie v zemi FeZn vrátane izolácie spojov O 10 mm   </t>
  </si>
  <si>
    <t xml:space="preserve">Drôt bleskozvodový FeZn, d 10 mm   </t>
  </si>
  <si>
    <t xml:space="preserve">páskový vodič FeZn43 Fl 30x4   </t>
  </si>
  <si>
    <t xml:space="preserve">Svorka FeZn pripájaca označenie SP 1   </t>
  </si>
  <si>
    <t xml:space="preserve">Bleskozvodová svorka do 2 skrutiek (SR 03)   </t>
  </si>
  <si>
    <t xml:space="preserve">Svorka spoj.SR 03/SSFeZn Rd 6-10/F130-40   </t>
  </si>
  <si>
    <t xml:space="preserve">Kábel medený uložený voľne CYKY 450/750 V 5x6   </t>
  </si>
  <si>
    <t xml:space="preserve">Kábel medený CYKY 5Cx6 mm2   </t>
  </si>
  <si>
    <t>Kábel medený uložený voľne CYKY 450/750 V 5x10</t>
  </si>
  <si>
    <t xml:space="preserve">Kábel medený CYKY 5x10 mm2   </t>
  </si>
  <si>
    <t xml:space="preserve">Príplatok na zaťahovanie káblov, váha kábla do 4 kg   </t>
  </si>
  <si>
    <t xml:space="preserve">Rozvinutie a uloženie výstražnej fólie z PVC do ryhy, šírka do 33 cm   </t>
  </si>
  <si>
    <t xml:space="preserve">Rúra HDPE  D 50   </t>
  </si>
  <si>
    <t>Ručný zásyp nezap. káblovej ryhy bez zhutn. zeminy, 35 cm širokej, 80 cm hlbokej v zemine tr. 3</t>
  </si>
  <si>
    <t xml:space="preserve">Osiatie povrchu trávnym semenom ručne, zasekanie hrablami,postrek,   </t>
  </si>
  <si>
    <t xml:space="preserve">Osivá tráv - trávové semeno   </t>
  </si>
  <si>
    <t>Vypracovanie revíznej správy</t>
  </si>
  <si>
    <t>Zemné práce pri extr.mont.prácach   NN rozvod</t>
  </si>
  <si>
    <t>Elektromontáže       NN rozvod</t>
  </si>
  <si>
    <t>Č.</t>
  </si>
  <si>
    <t>Skrátený názov</t>
  </si>
  <si>
    <t>Množstvo</t>
  </si>
  <si>
    <t>Materiál</t>
  </si>
  <si>
    <t>Montážne práce</t>
  </si>
  <si>
    <t>Cena [€]</t>
  </si>
  <si>
    <t>Jednotková</t>
  </si>
  <si>
    <t>Spolu</t>
  </si>
  <si>
    <t>Optický mikrokábelkábel SM9/125 s 8vl. farebné značenie opt. vlákien podľa IEC304</t>
  </si>
  <si>
    <t xml:space="preserve">Optický patchcord SM9/125 duplex SC-PC na SC-PC konektormi, 1m do nadzemného rozvádzača </t>
  </si>
  <si>
    <t>Optický patchcord SM9/125 duplex SC-PC na SC-PC konektormi, 1m do racku</t>
  </si>
  <si>
    <t>Metalický patchcord RJ45 FTP, Cat5e  1,5m</t>
  </si>
  <si>
    <t>Nadzemný rozvádzač k stožiaru kovový, uzamykateľný s IP65, pre umiestnenie Optického prevodníka, optického nástenného rozvádzača, elektrického rozvodu 230V a zdroja pre kameru V 500mm, Š 400mm, H 210mm</t>
  </si>
  <si>
    <t>Montážna sada s držiakom na stožiar</t>
  </si>
  <si>
    <t>Montáž nadzemného rozvádzača na stožiar</t>
  </si>
  <si>
    <t>Optický nástenný rozvádzač ABS IP65 pre 1x optický kábel a 4x optický  simplex  SC adaptér a kazetou na zvary kompatibilný s nadzemnýmm rozvádzačom na stožiary</t>
  </si>
  <si>
    <t xml:space="preserve">Montáž optického nadzemného rozvádzača </t>
  </si>
  <si>
    <t>Zaťahovanie a montáž optického kábla</t>
  </si>
  <si>
    <t>Úprava optického kábla v nadzemnom rozvádzači</t>
  </si>
  <si>
    <t>Úprava optického kábla v racku</t>
  </si>
  <si>
    <t>Zaťahovanie optického kábla v stožiari</t>
  </si>
  <si>
    <t>Zaťahovanie FTP káblov v stožiaroch</t>
  </si>
  <si>
    <t xml:space="preserve">Zváranie optických vlákien </t>
  </si>
  <si>
    <t>Ochranné trubičky na zvary</t>
  </si>
  <si>
    <t>Pigtail SM 9/125 SC-PC</t>
  </si>
  <si>
    <t>Metalický patchpanel 24xRJ45 port</t>
  </si>
  <si>
    <t>Kazeta na 12 zvarov</t>
  </si>
  <si>
    <t>Vyväzovací panel s plastovými okami 1RU</t>
  </si>
  <si>
    <t>Rozvodný panel 19" 1RU, 5x230V, s prepäťovou ochranou</t>
  </si>
  <si>
    <t>Polica 19", 1RU</t>
  </si>
  <si>
    <t xml:space="preserve">FTP kábel cat5e do vonk. prostredia 305m </t>
  </si>
  <si>
    <t>kábel CYSY 2x1mm</t>
  </si>
  <si>
    <t>Prepojovacia kabeláž</t>
  </si>
  <si>
    <t xml:space="preserve">Spoj. a montážny matetriál </t>
  </si>
  <si>
    <t>Ukončenie FTP kábla konektorom RJ 45</t>
  </si>
  <si>
    <t>Premeranie FTP káblov certifikačným prístrojom pre cat5e</t>
  </si>
  <si>
    <t>Trubka KOPOFLEX KF 09040 so zaťahovacím lankom</t>
  </si>
  <si>
    <t>Mikrotrubička 14/10</t>
  </si>
  <si>
    <t>Trubka ohybná UV odolná (FXPS 32)</t>
  </si>
  <si>
    <t>Príchytka - 082 214 - CL 40</t>
  </si>
  <si>
    <t>PVC žľab 40x40</t>
  </si>
  <si>
    <t>Prieraz cez stenu</t>
  </si>
  <si>
    <t>Úprava stožiarov na montáž kabeláže a kamier</t>
  </si>
  <si>
    <t>Meranie optických vlákien reflektomerom OTDR</t>
  </si>
  <si>
    <t>Oživenie optickej trasy konvertor-konvertor</t>
  </si>
  <si>
    <t>Vláknový plán a porealizačná dokumentácia s meracími protokolmi</t>
  </si>
  <si>
    <t xml:space="preserve">Inštalácia a konfigurácia IP rozhrania </t>
  </si>
  <si>
    <t>hod.</t>
  </si>
  <si>
    <t>Aktívne prvky</t>
  </si>
  <si>
    <t>montážna pätica na káble</t>
  </si>
  <si>
    <t xml:space="preserve">HDD 6TB Interný 3,5" pevný disk, Kapacita 6 TB, 7200 rpm, SATAIII 6GB/S, 256 MB cache,  AV edícia vhodná pre CCTV,  MTBF 1,4milión hodin, vhodné pre 24x7 prevádzku, nízká spotreba energie a podporou NCQ. </t>
  </si>
  <si>
    <t>Mini LC SFP GBIC single fibre</t>
  </si>
  <si>
    <t>Montážna plošina</t>
  </si>
  <si>
    <t>h</t>
  </si>
  <si>
    <t>Spoj.matetriál + rozvodná sieť</t>
  </si>
  <si>
    <t>Oživenie, nastavenie kamery, programovanie</t>
  </si>
  <si>
    <t xml:space="preserve">Odberateľ: </t>
  </si>
  <si>
    <t xml:space="preserve">Spracoval: Slašťan D. ml.                          </t>
  </si>
  <si>
    <t>V module</t>
  </si>
  <si>
    <t>Hlavička1</t>
  </si>
  <si>
    <t>Mena</t>
  </si>
  <si>
    <t>Hlavička2</t>
  </si>
  <si>
    <t>Obdobie</t>
  </si>
  <si>
    <t xml:space="preserve">JKSO : </t>
  </si>
  <si>
    <t>Prehľad rozpočtových nákladov v</t>
  </si>
  <si>
    <t xml:space="preserve">Dodávateľ: </t>
  </si>
  <si>
    <t>Dátum: 07.03.2023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</si>
  <si>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</si>
  <si>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</si>
  <si>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</si>
  <si>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</si>
  <si>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</si>
  <si>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</si>
  <si>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</si>
  <si>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DS Projekcia s. r. o.</t>
  </si>
  <si>
    <t>Por.</t>
  </si>
  <si>
    <t>Kód položky</t>
  </si>
  <si>
    <t>Popis položky, stavebného dielu, remesla,</t>
  </si>
  <si>
    <t>Merná</t>
  </si>
  <si>
    <t>Konštrukcie</t>
  </si>
  <si>
    <t>Špecifikovaný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</si>
  <si>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</si>
  <si>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</si>
  <si>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</si>
  <si>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</si>
  <si>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</si>
  <si>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</si>
  <si>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</si>
  <si>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</si>
  <si>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</si>
  <si>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</si>
  <si>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</si>
  <si>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Zaradenie</t>
  </si>
  <si>
    <t>Lev0</t>
  </si>
  <si>
    <t>číslo</t>
  </si>
  <si>
    <t>cenníka</t>
  </si>
  <si>
    <t>výkaz-výmer</t>
  </si>
  <si>
    <t>výmera</t>
  </si>
  <si>
    <t>jednotka</t>
  </si>
  <si>
    <t>cena</t>
  </si>
  <si>
    <t>a práce</t>
  </si>
  <si>
    <t>materiál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</si>
  <si>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</si>
  <si>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</si>
  <si>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</si>
  <si>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</si>
  <si>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</si>
  <si>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</si>
  <si>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</si>
  <si>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pre KL</t>
  </si>
  <si>
    <t>pozícia</t>
  </si>
  <si>
    <t>PRÁCE A DODÁVKY HSV</t>
  </si>
  <si>
    <t>1 - ZEMNE PRÁCE</t>
  </si>
  <si>
    <t>271</t>
  </si>
  <si>
    <t>110011010</t>
  </si>
  <si>
    <t>Vytýčenie trasy vodovodu, kanalizácie v rovine</t>
  </si>
  <si>
    <t>km</t>
  </si>
  <si>
    <t>001</t>
  </si>
  <si>
    <t>120001101</t>
  </si>
  <si>
    <t>Príplatok za sťaženú vykopávku v blízkosti podzem. vedenia</t>
  </si>
  <si>
    <t>272</t>
  </si>
  <si>
    <t>133201101</t>
  </si>
  <si>
    <t>Hĺbenie šachiet v horn. tr. 3 do 100 m3</t>
  </si>
  <si>
    <t>133201109</t>
  </si>
  <si>
    <t>Príplatok za lepivosť horniny tr.3</t>
  </si>
  <si>
    <t>162201102</t>
  </si>
  <si>
    <t>Vodorovné premiestnenie výkopu do 50 m horn. tr. 1-4</t>
  </si>
  <si>
    <t>002</t>
  </si>
  <si>
    <t>162603111</t>
  </si>
  <si>
    <t>Vodorovné premiestnenie výkopku z rýh podz. stien do 4000 m</t>
  </si>
  <si>
    <t>167101101</t>
  </si>
  <si>
    <t>Nakladanie výkopku do 100 m3 v horn. tr. 1-4</t>
  </si>
  <si>
    <t>171201201</t>
  </si>
  <si>
    <t>Uloženie sypaniny na skládku</t>
  </si>
  <si>
    <t>1712012010</t>
  </si>
  <si>
    <t>Uloženie sypaniny na riadenú skládku - vr.poplatku za uskladnenie</t>
  </si>
  <si>
    <t>174101103</t>
  </si>
  <si>
    <t>Zásyp zhutnený zárezov pre podzemné vedenie</t>
  </si>
  <si>
    <t>174201103</t>
  </si>
  <si>
    <t>Zásyp nezhutnený zárezov pre podzemné vedenie</t>
  </si>
  <si>
    <t xml:space="preserve">1 - ZEMNE PRÁCE  spolu: </t>
  </si>
  <si>
    <t>4 - VODOROVNÉ KONŠTRUKCIE</t>
  </si>
  <si>
    <t>4515841110</t>
  </si>
  <si>
    <t>Lôžko pod potrubie, piesok riečny  0-4mm</t>
  </si>
  <si>
    <t xml:space="preserve">4 - VODOROVNÉ KONŠTRUKCIE  spolu: </t>
  </si>
  <si>
    <t xml:space="preserve">PRÁCE A DODÁVKY HSV  spolu: </t>
  </si>
  <si>
    <t>PRÁCE A DODÁVKY PSV</t>
  </si>
  <si>
    <t>723 - Vnútorný plynovod</t>
  </si>
  <si>
    <t>721</t>
  </si>
  <si>
    <t>723110207</t>
  </si>
  <si>
    <t>Potrubie plyn. z ocel. rúrok závit. čiernych 11353 DN 50</t>
  </si>
  <si>
    <t>723120809</t>
  </si>
  <si>
    <t>Demontáž potrubia z oceľ. rúrok závitových zvar. DN do 80</t>
  </si>
  <si>
    <t>723150314A</t>
  </si>
  <si>
    <t>Potrubie plyn. z ocel. rúrok hlad. čier. zvar. - koleno K89</t>
  </si>
  <si>
    <t>723150335</t>
  </si>
  <si>
    <t>Potrubie plyn. z ocel. rúrok hlad. DN80-tov.opláštenie bralén</t>
  </si>
  <si>
    <t>723150345</t>
  </si>
  <si>
    <t>Zhotovenie redukcie plyn. potrubia kovaním nad 1 DN 80/50</t>
  </si>
  <si>
    <t>723150372</t>
  </si>
  <si>
    <t>Chránička plyn. potrubia D 133/4.5</t>
  </si>
  <si>
    <t>723190901</t>
  </si>
  <si>
    <t>Opr. plyn. potrubia, uzavretie alebo otvorenie potrubia</t>
  </si>
  <si>
    <t>723190907</t>
  </si>
  <si>
    <t>Opr. plyn. potrubia, odvzdušnenie a napustenie potrubia</t>
  </si>
  <si>
    <t>723231117</t>
  </si>
  <si>
    <t>Armat. plyn. s 2 závitmi, kohút priamy  G 2</t>
  </si>
  <si>
    <t>723239106</t>
  </si>
  <si>
    <t>Montáž plynovodných armatúr s 2 závitmi, ostatné typy G 2</t>
  </si>
  <si>
    <t xml:space="preserve">723 - Vnútorný plynovod  spolu: </t>
  </si>
  <si>
    <t>783 - Nátery</t>
  </si>
  <si>
    <t>783</t>
  </si>
  <si>
    <t>783425350</t>
  </si>
  <si>
    <t>Nátery synt. potrubia do DN 100mm dvojnás. 1x email +zákl.</t>
  </si>
  <si>
    <t xml:space="preserve">783 - Nátery  spolu: </t>
  </si>
  <si>
    <t xml:space="preserve">PRÁCE A DODÁVKY PSV  spolu: </t>
  </si>
  <si>
    <t>PRÁCE A DODÁVKY M</t>
  </si>
  <si>
    <t>M23 - 157 Montáž potrubia</t>
  </si>
  <si>
    <t>923</t>
  </si>
  <si>
    <t>230210025</t>
  </si>
  <si>
    <t>Oprava pláštenia SERVIWRAP na PRIMER</t>
  </si>
  <si>
    <t xml:space="preserve">M23 - 157 Montáž potrubia  spolu: </t>
  </si>
  <si>
    <t>272 - Vedenia rúrové vonkajšie - plynovody</t>
  </si>
  <si>
    <t>803212025</t>
  </si>
  <si>
    <t>Práce na odstavení prípojky HZS od SPP</t>
  </si>
  <si>
    <t>hod</t>
  </si>
  <si>
    <t>803223000</t>
  </si>
  <si>
    <t>Uloženie PE fólie na obsyp</t>
  </si>
  <si>
    <t>MAT</t>
  </si>
  <si>
    <t>283230152</t>
  </si>
  <si>
    <t>Výstražná PVC-P fólia hr.0,50mm,š.30cm s potlačou žltá-plyn potrubie</t>
  </si>
  <si>
    <t>803410010</t>
  </si>
  <si>
    <t>Príprava na tlakovú skúšku vzduchom a vodou do 0,6 MPa</t>
  </si>
  <si>
    <t>úsek</t>
  </si>
  <si>
    <t>803440080</t>
  </si>
  <si>
    <t>Hlavná tlaková skúška vzduchom 0,6 MPa 80</t>
  </si>
  <si>
    <t>803810000</t>
  </si>
  <si>
    <t>Príprava na odstránenie plynu z potrubia dusíkom</t>
  </si>
  <si>
    <t>803820080</t>
  </si>
  <si>
    <t>Odstránenie plynu z potrubia dusíkom DN 80</t>
  </si>
  <si>
    <t>803950100</t>
  </si>
  <si>
    <t>Geodetické zameranie intravilán</t>
  </si>
  <si>
    <t>803950104</t>
  </si>
  <si>
    <t>Elektroiskrová skúška</t>
  </si>
  <si>
    <t>súb</t>
  </si>
  <si>
    <t>803950106</t>
  </si>
  <si>
    <t>.Ostatné práce a revízie zahrnuté v krycom liste rozpočtu</t>
  </si>
  <si>
    <t>803950107</t>
  </si>
  <si>
    <t>.Likvidácia odpadu</t>
  </si>
  <si>
    <t>8039501071</t>
  </si>
  <si>
    <t>.Likvidácia odpadu - odvoz a likvidácia  hradeny ziskom z odovzdania do zbernych surovín</t>
  </si>
  <si>
    <t>803950109</t>
  </si>
  <si>
    <t>Dopravné značenie</t>
  </si>
  <si>
    <t xml:space="preserve">272 - Vedenia rúrové vonkajšie - plynovody  spolu: </t>
  </si>
  <si>
    <t>270 - Montáž potrubia ( M23 okrem plynovodov )</t>
  </si>
  <si>
    <t>270</t>
  </si>
  <si>
    <t>807120045</t>
  </si>
  <si>
    <t>Čistenie potrubia prefukovaním alebo preplachovaním 80</t>
  </si>
  <si>
    <t>807170002</t>
  </si>
  <si>
    <t>Príprava pre skúšku tesnosti potrubia DN nad 40 do 80</t>
  </si>
  <si>
    <t>sada</t>
  </si>
  <si>
    <t>807170013</t>
  </si>
  <si>
    <t>Skúška tesnosti potrubia DN nad 80 do 125</t>
  </si>
  <si>
    <t>807330112</t>
  </si>
  <si>
    <t>Prepláchnutie rozvodu dusíkom nad 25;100 m</t>
  </si>
  <si>
    <t xml:space="preserve">270 - Montáž potrubia ( M23 okrem plynovodov )  spolu: </t>
  </si>
  <si>
    <t xml:space="preserve">PRÁCE A DODÁVKY M  spolu: </t>
  </si>
  <si>
    <t>723110204</t>
  </si>
  <si>
    <t>Potrubie plyn. z ocel. rúrok závit. čiernych 11353 DN 25</t>
  </si>
  <si>
    <t>723110205</t>
  </si>
  <si>
    <t>Potrubie plyn. z ocel. rúrok závit. čiernych 11353 DN 32</t>
  </si>
  <si>
    <t>723110206</t>
  </si>
  <si>
    <t>Potrubie plyn. z ocel. rúrok závit. čiernych 11353 DN 40</t>
  </si>
  <si>
    <t>723110209</t>
  </si>
  <si>
    <t>Potrubie plyn. z ocel. rúrok závit. čiernych 11353 DN 80</t>
  </si>
  <si>
    <t>723120805</t>
  </si>
  <si>
    <t>Demontáž potrubia z oceľ. rúrok závitových zvar. DN do 50</t>
  </si>
  <si>
    <t>723150312A</t>
  </si>
  <si>
    <t>Potrubie plyn. z ocel. rúrok hlad. čier. zvar.  - koleno K57</t>
  </si>
  <si>
    <t>723150352</t>
  </si>
  <si>
    <t>Zhotovenie redukcie plyn. potrubia kovaním nad 2 DN 50/20</t>
  </si>
  <si>
    <t>723150803</t>
  </si>
  <si>
    <t>Demontáž potrubia ocel. hladk. zvarov. do D 76</t>
  </si>
  <si>
    <t>723160205</t>
  </si>
  <si>
    <t>Prípojka k plynomerom spoj. na závit bez ochodzu G 5/4</t>
  </si>
  <si>
    <t>súbor</t>
  </si>
  <si>
    <t>723160335</t>
  </si>
  <si>
    <t>Rozperky prípojok k plynomerom G 5/4</t>
  </si>
  <si>
    <t>723160834</t>
  </si>
  <si>
    <t>Demontáž rozperky prípojok k plynomerom G 2</t>
  </si>
  <si>
    <t>723214200</t>
  </si>
  <si>
    <t>Skriňa merania a regulácie pre RTP a plynomer NTL vr. vybavenia</t>
  </si>
  <si>
    <t>72321420021</t>
  </si>
  <si>
    <t>Regulator REGADA RTP D25-P 400/2,2kPa s prestavenim výstupu-priplatok ku skrini</t>
  </si>
  <si>
    <t>7232142011</t>
  </si>
  <si>
    <t>Zemnenie a pospojovanie CY 4mm - skriňa merania - plyn</t>
  </si>
  <si>
    <t>723231116</t>
  </si>
  <si>
    <t>Armat. plyn. s 2 závitmi, kohút priamy  G 6/4</t>
  </si>
  <si>
    <t>7232341021</t>
  </si>
  <si>
    <t>Montáž skrine DRZ s plynomerom</t>
  </si>
  <si>
    <t>723239103</t>
  </si>
  <si>
    <t>Montáž plynovodných armatúr s 2 závitmi, ostatné typy G 1</t>
  </si>
  <si>
    <t>723239104</t>
  </si>
  <si>
    <t>Montáž plynovodných armatúr s 2 závitmi, ostatné typy G 5/4</t>
  </si>
  <si>
    <t>723239105</t>
  </si>
  <si>
    <t>Montáž plynovodných armatúr s 2 závitmi, ostatné typy G 6/4</t>
  </si>
  <si>
    <t>723999905</t>
  </si>
  <si>
    <t>Vnútorný plynovod HZS T5</t>
  </si>
  <si>
    <t>723999906</t>
  </si>
  <si>
    <t>Vnútorný plynovod HZS T6</t>
  </si>
  <si>
    <t>767 - Konštrukcie doplnk. kovové stavebné</t>
  </si>
  <si>
    <t>767</t>
  </si>
  <si>
    <t>767995101</t>
  </si>
  <si>
    <t>Montáž atypických stavebných doplnk. konštrukcií do 5 kg</t>
  </si>
  <si>
    <t>5530001100</t>
  </si>
  <si>
    <t>Profilový materiál a konstrukcie - napr. HILTI</t>
  </si>
  <si>
    <t>767995103</t>
  </si>
  <si>
    <t>Montáž atypických stavebných doplnk. konštrukcií do 20 kg</t>
  </si>
  <si>
    <t xml:space="preserve">767 - Konštrukcie doplnk. kovové stavebné  spolu: </t>
  </si>
  <si>
    <t>783424340</t>
  </si>
  <si>
    <t>Nátery synt. potrubia do DN 50mm dvojnás. 1x email +zákl.</t>
  </si>
  <si>
    <t>807170012</t>
  </si>
  <si>
    <t>Skúška tesnosti potrubia DN nad 40 do 80</t>
  </si>
  <si>
    <t>SO 13 SKRÁTENIE PRíPOJKY PLYNU</t>
  </si>
  <si>
    <t>SO 14 ÚPRAVA AREÁLOVÉHO ROZVODU PLYNU</t>
  </si>
  <si>
    <t>Prvky workout vrátane montáže</t>
  </si>
  <si>
    <t>Prvky workout vráatane montáže</t>
  </si>
  <si>
    <t>Mobilný kontajnerový systém vrátane montáže dopravy a napojenia</t>
  </si>
  <si>
    <t>pauš.</t>
    <phoneticPr fontId="5" type="noConversion"/>
  </si>
  <si>
    <t xml:space="preserve"> Statická vonkajšia kompaktná IP kamera,(2.7-13.5mm), Smart IP,High quality imaging with 8 MP resolution, Excellent low-light performance with,powered-by-DarkFighter technology, Clear imaging against strong back light due to 120 dB,true WDR technology
Efficient H.265+ compression technology, Focus on human and vehicle targets classification based,on deep learning, Audio and alarm interface available, Water and dust resistant (IP67) and vandal-resistant
(IK10), 3D DNR technology delivers clean and sharp images, Motorized varifocal lens for easy installation and,monitorin  audio output, Motorized Lens,  DC12V&amp;PoE, HIK-Connect cloud service Power by darkfighter,Auto Focus,</t>
  </si>
  <si>
    <t>Držiak na stĺp pre kamery, 117x143x194mm priemer stĺpa 67 až 127mm, hmotnosť 1,205kg, priemer stĺpa 67 až 127 mm,  Adaptér pre uchytenie konzolí pre DS-1272ZJ-110, DS-1273ZJ-130-TRL a DS-1273ZJ-135 na sĺp, kov.</t>
  </si>
  <si>
    <r>
      <rPr>
        <b/>
        <sz val="8"/>
        <rFont val="Arial"/>
        <family val="2"/>
        <charset val="238"/>
      </rPr>
      <t>PTZ Kamera</t>
    </r>
    <r>
      <rPr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238"/>
      </rPr>
      <t xml:space="preserve"> 2M@30fps, optical zoom 32x, Color 0.05Lux, 120dB True WDR, H265+, IR 150m, IP66, Alarm I/O: 7/2, Audio I/O: 1/1, 24 VAC MAX60W High POE, 1 cvbs, Smart Tracking, Pan Preset Speed: 280°/s Titl Preset Speed: 250°/s, Deep Learning, Hik-connect, 1/2.8' CMOS sensor</t>
    </r>
  </si>
  <si>
    <r>
      <t xml:space="preserve">box-corner  </t>
    </r>
    <r>
      <rPr>
        <sz val="8"/>
        <rFont val="Arial"/>
        <family val="2"/>
        <charset val="238"/>
      </rPr>
      <t>Držiak na roh s montážnou krabicou pre otočné kamery Hikvision, vhodný na vonkajšie aj vnútorné použitie, zaťažiteľnosť 10kg, hliníková zliatina, farba biela, rozmery 255,5x314x546,4mm, hmotnosť 8,4kg</t>
    </r>
  </si>
  <si>
    <t>1-kanálová prepäťová ochrana pre IP s PoE • Účinnosť do 1000V / 100A • Nízkonapäťový obvod • Ochrana proti prepätiu na dvoch úrovniach • Kompatibilný s UTP i FTP 5 kat. káble • Tienené hrdlo s konektorom RJ45, Zemniaci kabel</t>
  </si>
  <si>
    <r>
      <rPr>
        <b/>
        <sz val="8"/>
        <rFont val="Arial"/>
        <family val="2"/>
        <charset val="238"/>
      </rPr>
      <t>Záznamník (NVR)</t>
    </r>
    <r>
      <rPr>
        <sz val="8"/>
        <rFont val="Arial"/>
        <family val="2"/>
        <charset val="1"/>
      </rPr>
      <t xml:space="preserve"> H265+, Up to 16ch 12MP IP cameras, 4 SATA, 160Mbps Bit Rate Input Max (up to 16-ch IP video), 4 SATA Interfaces,2 HDMI ouputs,1 VGA port, 1 CVBS output,1 eSATA, alarm I/O: 16/4, 1.5U case,19"</t>
    </r>
  </si>
  <si>
    <t xml:space="preserve">1) Switch 8 Ports Industrial PoE Switch with 1*100Mb Uplink SFP Port + 100Mb Uplink Ethernet Port Marvell industrial Chipset, Provide 1* giga uplink fiber port and 1* giga Ethernet port, 8* downlink PoE Ethernet ports;Support IEEE802.3af/at standard, which could provide Max. 30W for infrared camera with largeconsumption;Reset button of 8 PoE ports which can easily solve problems of IP camera crash, without pluggingnetwork cable, is very convenient for system maintenance;Ethernet port can reach maximum transmission distance up to 150m, breaking the 100m limit;One Key CCTV model, the 1~8 downlink ports can only communicate with uplink ports, the speedof downlink port is limited in 10Mbps and the transmission distance is up to 250m ;Industrial product, fanless wavy metal shell design for good heat dissipation;Excellent isolated circuit protection, lighting protection up to 6KV;Fast installation, easily operation, convenient for wall, din rail and desktop installation.1 M packet data cache to ensure large capacity data transfer smoothly;8K MAC address, easy for network system expansion;Support IEEE802.3X full duplex data control; support port (Auto MDI/MDIX) function ;Redundant power design, support power hot backup. -40℃ ~ 75℃ </t>
  </si>
  <si>
    <t>2) Swtch 8 Ports POE Switch Layer 2 Management 90W POE each Port; 8*10/100/1000Mbps Ethernet PoE port +2*1000Mbps SFP Slots; Total PoE power budget is 480W, max PoE power for single port is 90W; Support Perpetual PoE (The PoE is kept enabled to power the PD even when reboot the switch); Support PoE watchdog; Support L2 managed function including DHCP, Fast-Ring, IPv6, etc.; Support 1CH relay alarm output, fanless, wave metal shell, and low power consumption design; Support installation of DIN rail and wall mounted, adapting to all kinds of environments; not include power adaptor.</t>
  </si>
  <si>
    <t>Záložný zdroj Výstupný výkon 210W / 350 VA
Maximálny nastavitelný výkon 210W / 350 VA
menovité výstupné napätie 230V</t>
  </si>
  <si>
    <t>03/2023</t>
  </si>
  <si>
    <t xml:space="preserve">Prehľad rozpočtových nákladov v EUR  </t>
  </si>
  <si>
    <t xml:space="preserve">REKAPITULÁCIA </t>
  </si>
  <si>
    <t>VÝKAZ VÝMER</t>
  </si>
  <si>
    <t>Za VÝKAZ VÝMER celkom</t>
  </si>
  <si>
    <t xml:space="preserve">                    </t>
  </si>
  <si>
    <t>ROZPOČET</t>
  </si>
  <si>
    <t xml:space="preserve">Odstránenie krytu v ploche nad 200 m2  betónovej plochy, hr. vrstvy 150 do 300 mm,  -0,50000t   </t>
  </si>
  <si>
    <t xml:space="preserve">Vytrhanie obrúb betónových, s vybúraním lôžka, z krajníkov alebo obrubníkov stojatých,  -0,14500t   </t>
  </si>
  <si>
    <t xml:space="preserve">Výkop ryhy do šírky 600 mm v horn.3 do 100 m3   </t>
  </si>
  <si>
    <t xml:space="preserve">Príplatok k cene za lepivosť pri hĺbení rýh šírky do 600 mm zapažených i nezapažených s urovnaním dna v hornine 3   </t>
  </si>
  <si>
    <t xml:space="preserve">Výkop ryhy šírky 600-2000mm horn.3 do 100m3   </t>
  </si>
  <si>
    <t xml:space="preserve">Príplatok k cenám za lepivosť pri hĺbení rýh š. nad 600 do 2 000 mm zapaž. i nezapažených, s urovnaním dna v hornine 3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</si>
  <si>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</si>
  <si>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</si>
  <si>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</si>
  <si>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na skládky do 100 m3   </t>
  </si>
  <si>
    <t xml:space="preserve">Poplatok za uloženie zeminy na skládku   </t>
  </si>
  <si>
    <t xml:space="preserve">Podklad zo štrkodrviny s rozprestretím a zhutnením, po zhutnení hr. 150 mm fr.0-63 mm   </t>
  </si>
  <si>
    <t xml:space="preserve">Kladenie betónovej zámkovej dlažby komunikácií pre peších hr. 60 mm pre peších do 50 m2 so zriadením lôžka z kameniva hr. 30 mm   </t>
  </si>
  <si>
    <t xml:space="preserve">Dlažba betónová, rozmer 200x100x60 mm, prírodná   </t>
  </si>
  <si>
    <t xml:space="preserve">Osadenie záhonového alebo parkového obrubníka betón., do lôžka z bet. pros. tr. C 12/15 s bočnou oporou   </t>
  </si>
  <si>
    <t xml:space="preserve">Obrubník parkový, lxšxv 1000x50x200 mm, prírodný   </t>
  </si>
  <si>
    <t xml:space="preserve">Odvoz sutiny a vybúraných hmôt na skládku do 1 km   </t>
  </si>
  <si>
    <t xml:space="preserve">Odvoz sutiny a vybúraných hmôt na skládku za každý ďalší 1 km   </t>
  </si>
  <si>
    <t xml:space="preserve">Presun hmôt pre pozemné komunikácie s krytom dláždeným (822 2.3, 822 5.3) akejkoľvek dĺžky objektu   </t>
  </si>
  <si>
    <t>SO 12 SPEVNENÉ PLOCHY</t>
  </si>
  <si>
    <t xml:space="preserve">Projektant: </t>
  </si>
  <si>
    <t xml:space="preserve">DS Projekcia, s.r.o. </t>
  </si>
  <si>
    <t xml:space="preserve">Stavba : </t>
  </si>
  <si>
    <t xml:space="preserve">Objekt : </t>
  </si>
  <si>
    <t>SO-13 Skrátenie prípojky plynu</t>
  </si>
  <si>
    <t>Objekt :</t>
  </si>
  <si>
    <t>SO-14 Úprava areálového rozvodu plynu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</si>
</sst>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;\-####"/>
    <numFmt numFmtId="165" formatCode="#,##0.000;\-#,##0.000"/>
    <numFmt numFmtId="166" formatCode="[$€-2]\ #,##0.00"/>
    <numFmt numFmtId="167" formatCode="0.000"/>
    <numFmt numFmtId="168" formatCode="#,##0.000"/>
    <numFmt numFmtId="169" formatCode="#,##0.00000"/>
  </numFmts>
  <fonts count="46">
    <font>
      <sz val="10"/>
      <name val="Arial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sz val="7"/>
      <name val="Arial CE"/>
      <charset val="110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rgb="FF0070C0"/>
      <name val="Arial"/>
      <family val="2"/>
      <charset val="238"/>
    </font>
    <font>
      <sz val="9"/>
      <name val="Arial"/>
      <family val="2"/>
    </font>
    <font>
      <sz val="8"/>
      <name val="MS Sans Serif"/>
      <charset val="1"/>
    </font>
    <font>
      <sz val="10"/>
      <name val="Arial"/>
      <family val="2"/>
      <charset val="1"/>
    </font>
    <font>
      <sz val="10"/>
      <name val="Arial CE"/>
      <family val="2"/>
      <charset val="1"/>
    </font>
    <font>
      <b/>
      <i/>
      <sz val="14"/>
      <name val="Times New Roman CE"/>
      <family val="1"/>
      <charset val="1"/>
    </font>
    <font>
      <sz val="14"/>
      <name val="Times New Roman CE"/>
      <family val="1"/>
      <charset val="1"/>
    </font>
    <font>
      <sz val="14"/>
      <name val="Times New Roman"/>
      <family val="1"/>
      <charset val="1"/>
    </font>
    <font>
      <sz val="8"/>
      <name val="Arial CE"/>
      <family val="2"/>
      <charset val="1"/>
    </font>
    <font>
      <sz val="9"/>
      <name val="Calibri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1"/>
    </font>
    <font>
      <b/>
      <sz val="8"/>
      <name val="Arial CE"/>
      <family val="2"/>
      <charset val="238"/>
    </font>
    <font>
      <sz val="8"/>
      <color rgb="FF0000FF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00"/>
      <name val="Arial CE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 applyAlignment="0">
      <alignment vertical="top" wrapText="1"/>
      <protection locked="0"/>
    </xf>
    <xf numFmtId="0" fontId="23" fillId="0" borderId="0">
      <alignment vertical="top"/>
      <protection locked="0"/>
    </xf>
    <xf numFmtId="0" fontId="24" fillId="0" borderId="0"/>
    <xf numFmtId="0" fontId="24" fillId="0" borderId="0"/>
    <xf numFmtId="0" fontId="39" fillId="0" borderId="0"/>
    <xf numFmtId="0" fontId="42" fillId="0" borderId="0"/>
    <xf numFmtId="0" fontId="13" fillId="0" borderId="0" applyAlignment="0">
      <alignment vertical="top" wrapText="1"/>
      <protection locked="0"/>
    </xf>
  </cellStyleXfs>
  <cellXfs count="269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6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/>
    </xf>
    <xf numFmtId="164" fontId="2" fillId="3" borderId="8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65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5" fontId="9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165" fontId="11" fillId="0" borderId="0" xfId="0" applyNumberFormat="1" applyFont="1" applyAlignment="1" applyProtection="1">
      <alignment horizontal="right" vertical="center"/>
    </xf>
    <xf numFmtId="0" fontId="2" fillId="2" borderId="0" xfId="0" applyFont="1" applyFill="1" applyAlignment="1" applyProtection="1">
      <alignment horizontal="left"/>
    </xf>
    <xf numFmtId="0" fontId="8" fillId="0" borderId="1" xfId="0" applyFont="1" applyBorder="1" applyAlignment="1" applyProtection="1">
      <alignment horizontal="left" vertical="center"/>
    </xf>
    <xf numFmtId="165" fontId="8" fillId="0" borderId="1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165" fontId="1" fillId="0" borderId="0" xfId="0" applyNumberFormat="1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165" fontId="12" fillId="0" borderId="0" xfId="0" applyNumberFormat="1" applyFont="1" applyAlignment="1" applyProtection="1">
      <alignment horizontal="right" vertical="center"/>
    </xf>
    <xf numFmtId="14" fontId="2" fillId="2" borderId="0" xfId="0" applyNumberFormat="1" applyFont="1" applyFill="1" applyAlignment="1" applyProtection="1">
      <alignment horizontal="left" vertical="center"/>
    </xf>
    <xf numFmtId="165" fontId="1" fillId="4" borderId="0" xfId="0" applyNumberFormat="1" applyFont="1" applyFill="1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wrapText="1"/>
    </xf>
    <xf numFmtId="49" fontId="2" fillId="2" borderId="0" xfId="0" applyNumberFormat="1" applyFont="1" applyFill="1" applyAlignment="1" applyProtection="1">
      <alignment horizontal="left" vertical="center"/>
    </xf>
    <xf numFmtId="165" fontId="9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166" fontId="19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left" wrapText="1"/>
    </xf>
    <xf numFmtId="0" fontId="2" fillId="2" borderId="0" xfId="0" applyFont="1" applyFill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/>
    </xf>
    <xf numFmtId="0" fontId="16" fillId="0" borderId="0" xfId="0" applyFont="1" applyAlignment="1" applyProtection="1">
      <alignment horizontal="right" vertical="center" wrapText="1"/>
    </xf>
    <xf numFmtId="0" fontId="1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top"/>
    </xf>
    <xf numFmtId="1" fontId="27" fillId="0" borderId="0" xfId="2" applyNumberFormat="1" applyFont="1"/>
    <xf numFmtId="1" fontId="28" fillId="0" borderId="0" xfId="2" applyNumberFormat="1" applyFont="1" applyAlignment="1">
      <alignment wrapText="1"/>
    </xf>
    <xf numFmtId="0" fontId="24" fillId="0" borderId="0" xfId="2"/>
    <xf numFmtId="1" fontId="26" fillId="0" borderId="0" xfId="2" applyNumberFormat="1" applyFont="1"/>
    <xf numFmtId="1" fontId="31" fillId="0" borderId="0" xfId="2" applyNumberFormat="1" applyFont="1" applyAlignment="1">
      <alignment horizontal="right"/>
    </xf>
    <xf numFmtId="167" fontId="31" fillId="0" borderId="0" xfId="2" applyNumberFormat="1" applyFont="1" applyAlignment="1">
      <alignment horizontal="right"/>
    </xf>
    <xf numFmtId="0" fontId="31" fillId="0" borderId="0" xfId="2" applyFont="1" applyAlignment="1">
      <alignment horizontal="right"/>
    </xf>
    <xf numFmtId="1" fontId="29" fillId="0" borderId="0" xfId="2" applyNumberFormat="1" applyFont="1" applyAlignment="1">
      <alignment horizontal="center" vertical="center"/>
    </xf>
    <xf numFmtId="2" fontId="14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left"/>
      <protection locked="0"/>
    </xf>
    <xf numFmtId="0" fontId="40" fillId="0" borderId="0" xfId="4" applyFont="1"/>
    <xf numFmtId="0" fontId="41" fillId="0" borderId="0" xfId="4" applyFont="1"/>
    <xf numFmtId="4" fontId="41" fillId="0" borderId="0" xfId="4" applyNumberFormat="1" applyFont="1"/>
    <xf numFmtId="169" fontId="41" fillId="0" borderId="0" xfId="4" applyNumberFormat="1" applyFont="1"/>
    <xf numFmtId="168" fontId="41" fillId="0" borderId="0" xfId="4" applyNumberFormat="1" applyFont="1"/>
    <xf numFmtId="49" fontId="41" fillId="0" borderId="0" xfId="5" applyNumberFormat="1" applyFont="1"/>
    <xf numFmtId="0" fontId="41" fillId="0" borderId="0" xfId="5" applyFont="1"/>
    <xf numFmtId="49" fontId="41" fillId="0" borderId="0" xfId="4" applyNumberFormat="1" applyFont="1"/>
    <xf numFmtId="49" fontId="40" fillId="0" borderId="0" xfId="5" applyNumberFormat="1" applyFont="1"/>
    <xf numFmtId="0" fontId="40" fillId="0" borderId="0" xfId="5" applyFont="1"/>
    <xf numFmtId="49" fontId="41" fillId="0" borderId="0" xfId="4" applyNumberFormat="1" applyFont="1" applyAlignment="1">
      <alignment horizontal="center"/>
    </xf>
    <xf numFmtId="0" fontId="43" fillId="0" borderId="0" xfId="4" applyFont="1"/>
    <xf numFmtId="0" fontId="41" fillId="0" borderId="21" xfId="4" applyFont="1" applyBorder="1" applyAlignment="1">
      <alignment horizontal="center"/>
    </xf>
    <xf numFmtId="0" fontId="41" fillId="0" borderId="22" xfId="4" applyFont="1" applyBorder="1" applyAlignment="1">
      <alignment horizontal="center"/>
    </xf>
    <xf numFmtId="0" fontId="41" fillId="0" borderId="23" xfId="4" applyFont="1" applyBorder="1" applyAlignment="1">
      <alignment horizontal="centerContinuous"/>
    </xf>
    <xf numFmtId="0" fontId="41" fillId="0" borderId="24" xfId="4" applyFont="1" applyBorder="1" applyAlignment="1">
      <alignment horizontal="centerContinuous"/>
    </xf>
    <xf numFmtId="0" fontId="41" fillId="0" borderId="25" xfId="4" applyFont="1" applyBorder="1" applyAlignment="1">
      <alignment horizontal="centerContinuous"/>
    </xf>
    <xf numFmtId="0" fontId="41" fillId="0" borderId="26" xfId="4" applyFont="1" applyBorder="1" applyAlignment="1">
      <alignment horizontal="center"/>
    </xf>
    <xf numFmtId="0" fontId="44" fillId="0" borderId="0" xfId="4" applyFont="1" applyAlignment="1" applyProtection="1">
      <alignment horizontal="center"/>
      <protection locked="0"/>
    </xf>
    <xf numFmtId="0" fontId="41" fillId="0" borderId="0" xfId="4" applyFont="1" applyAlignment="1">
      <alignment horizontal="center"/>
    </xf>
    <xf numFmtId="49" fontId="41" fillId="0" borderId="0" xfId="4" applyNumberFormat="1" applyFont="1" applyAlignment="1">
      <alignment horizontal="left"/>
    </xf>
    <xf numFmtId="0" fontId="41" fillId="0" borderId="27" xfId="4" applyFont="1" applyBorder="1" applyAlignment="1">
      <alignment horizontal="center"/>
    </xf>
    <xf numFmtId="0" fontId="41" fillId="0" borderId="28" xfId="4" applyFont="1" applyBorder="1" applyAlignment="1">
      <alignment horizontal="center"/>
    </xf>
    <xf numFmtId="0" fontId="41" fillId="0" borderId="28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/>
    </xf>
    <xf numFmtId="0" fontId="41" fillId="0" borderId="30" xfId="4" applyFont="1" applyBorder="1" applyAlignment="1">
      <alignment horizontal="center"/>
    </xf>
    <xf numFmtId="0" fontId="41" fillId="0" borderId="0" xfId="4" applyFont="1" applyAlignment="1">
      <alignment horizontal="right" vertical="top"/>
    </xf>
    <xf numFmtId="49" fontId="41" fillId="0" borderId="0" xfId="4" applyNumberFormat="1" applyFont="1" applyAlignment="1">
      <alignment horizontal="center" vertical="top"/>
    </xf>
    <xf numFmtId="49" fontId="41" fillId="0" borderId="0" xfId="4" applyNumberFormat="1" applyFont="1" applyAlignment="1">
      <alignment vertical="top"/>
    </xf>
    <xf numFmtId="0" fontId="41" fillId="0" borderId="0" xfId="4" applyFont="1" applyAlignment="1">
      <alignment vertical="top" wrapText="1"/>
    </xf>
    <xf numFmtId="168" fontId="41" fillId="0" borderId="0" xfId="4" applyNumberFormat="1" applyFont="1" applyAlignment="1">
      <alignment vertical="top"/>
    </xf>
    <xf numFmtId="0" fontId="41" fillId="0" borderId="0" xfId="4" applyFont="1" applyAlignment="1">
      <alignment vertical="top"/>
    </xf>
    <xf numFmtId="4" fontId="41" fillId="0" borderId="0" xfId="4" applyNumberFormat="1" applyFont="1" applyAlignment="1">
      <alignment vertical="top"/>
    </xf>
    <xf numFmtId="169" fontId="41" fillId="0" borderId="0" xfId="4" applyNumberFormat="1" applyFont="1" applyAlignment="1">
      <alignment vertical="top"/>
    </xf>
    <xf numFmtId="0" fontId="41" fillId="0" borderId="0" xfId="4" applyFont="1" applyAlignment="1">
      <alignment horizontal="center" vertical="top"/>
    </xf>
    <xf numFmtId="49" fontId="40" fillId="0" borderId="0" xfId="4" applyNumberFormat="1" applyFont="1" applyAlignment="1">
      <alignment vertical="top"/>
    </xf>
    <xf numFmtId="0" fontId="41" fillId="0" borderId="0" xfId="4" applyFont="1" applyAlignment="1">
      <alignment horizontal="right" vertical="top" wrapText="1"/>
    </xf>
    <xf numFmtId="4" fontId="40" fillId="0" borderId="0" xfId="4" applyNumberFormat="1" applyFont="1" applyAlignment="1">
      <alignment vertical="top"/>
    </xf>
    <xf numFmtId="168" fontId="40" fillId="0" borderId="0" xfId="4" applyNumberFormat="1" applyFont="1" applyAlignment="1">
      <alignment vertical="top"/>
    </xf>
    <xf numFmtId="0" fontId="40" fillId="0" borderId="0" xfId="4" applyFont="1" applyAlignment="1">
      <alignment vertical="top" wrapText="1"/>
    </xf>
    <xf numFmtId="2" fontId="5" fillId="0" borderId="0" xfId="0" applyNumberFormat="1" applyFont="1" applyAlignment="1" applyProtection="1">
      <alignment horizontal="left" vertical="center"/>
    </xf>
    <xf numFmtId="2" fontId="9" fillId="0" borderId="0" xfId="0" applyNumberFormat="1" applyFont="1" applyAlignment="1" applyProtection="1">
      <alignment horizontal="right" vertical="center"/>
    </xf>
    <xf numFmtId="2" fontId="1" fillId="0" borderId="0" xfId="0" applyNumberFormat="1" applyFont="1" applyAlignment="1" applyProtection="1">
      <alignment horizontal="right" vertical="center"/>
    </xf>
    <xf numFmtId="2" fontId="1" fillId="4" borderId="0" xfId="0" applyNumberFormat="1" applyFont="1" applyFill="1" applyAlignment="1" applyProtection="1">
      <alignment horizontal="right" vertical="center"/>
    </xf>
    <xf numFmtId="2" fontId="9" fillId="0" borderId="0" xfId="0" applyNumberFormat="1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right" vertical="center"/>
    </xf>
    <xf numFmtId="2" fontId="16" fillId="0" borderId="0" xfId="0" applyNumberFormat="1" applyFont="1" applyAlignment="1" applyProtection="1">
      <alignment horizontal="right" vertical="center"/>
    </xf>
    <xf numFmtId="2" fontId="14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center" vertical="center"/>
    </xf>
    <xf numFmtId="2" fontId="10" fillId="0" borderId="0" xfId="0" applyNumberFormat="1" applyFont="1" applyAlignment="1" applyProtection="1">
      <alignment horizontal="right" vertical="center"/>
    </xf>
    <xf numFmtId="2" fontId="11" fillId="0" borderId="0" xfId="0" applyNumberFormat="1" applyFont="1" applyAlignment="1" applyProtection="1">
      <alignment horizontal="right" vertical="center"/>
    </xf>
    <xf numFmtId="1" fontId="29" fillId="0" borderId="33" xfId="0" applyNumberFormat="1" applyFont="1" applyBorder="1" applyAlignment="1" applyProtection="1">
      <alignment horizontal="center" vertical="center"/>
    </xf>
    <xf numFmtId="1" fontId="29" fillId="0" borderId="32" xfId="0" applyNumberFormat="1" applyFont="1" applyBorder="1" applyAlignment="1" applyProtection="1">
      <alignment horizontal="center" vertical="center"/>
    </xf>
    <xf numFmtId="1" fontId="29" fillId="0" borderId="34" xfId="0" applyNumberFormat="1" applyFont="1" applyBorder="1" applyAlignment="1" applyProtection="1">
      <alignment horizontal="center"/>
    </xf>
    <xf numFmtId="0" fontId="30" fillId="0" borderId="32" xfId="0" applyFont="1" applyBorder="1" applyAlignment="1" applyProtection="1">
      <alignment wrapText="1"/>
    </xf>
    <xf numFmtId="1" fontId="29" fillId="0" borderId="18" xfId="0" applyNumberFormat="1" applyFont="1" applyBorder="1" applyAlignment="1" applyProtection="1">
      <alignment horizontal="center"/>
    </xf>
    <xf numFmtId="0" fontId="31" fillId="0" borderId="34" xfId="0" applyFont="1" applyBorder="1" applyAlignment="1" applyProtection="1">
      <alignment horizontal="right"/>
    </xf>
    <xf numFmtId="167" fontId="31" fillId="0" borderId="32" xfId="0" applyNumberFormat="1" applyFont="1" applyBorder="1" applyAlignment="1" applyProtection="1">
      <alignment horizontal="right"/>
    </xf>
    <xf numFmtId="167" fontId="31" fillId="0" borderId="33" xfId="0" applyNumberFormat="1" applyFont="1" applyBorder="1" applyAlignment="1" applyProtection="1">
      <alignment horizontal="right"/>
    </xf>
    <xf numFmtId="1" fontId="31" fillId="0" borderId="34" xfId="0" applyNumberFormat="1" applyFont="1" applyBorder="1" applyAlignment="1" applyProtection="1">
      <alignment horizontal="right"/>
    </xf>
    <xf numFmtId="2" fontId="31" fillId="0" borderId="32" xfId="0" applyNumberFormat="1" applyFont="1" applyBorder="1" applyAlignment="1" applyProtection="1">
      <alignment horizontal="right"/>
    </xf>
    <xf numFmtId="2" fontId="31" fillId="0" borderId="33" xfId="0" applyNumberFormat="1" applyFont="1" applyBorder="1" applyAlignment="1" applyProtection="1">
      <alignment horizontal="right"/>
    </xf>
    <xf numFmtId="0" fontId="30" fillId="0" borderId="18" xfId="0" applyFont="1" applyBorder="1" applyAlignment="1" applyProtection="1">
      <alignment horizontal="center"/>
    </xf>
    <xf numFmtId="1" fontId="29" fillId="0" borderId="34" xfId="0" applyNumberFormat="1" applyFont="1" applyBorder="1" applyAlignment="1" applyProtection="1">
      <alignment horizontal="center" vertical="top"/>
    </xf>
    <xf numFmtId="0" fontId="30" fillId="0" borderId="32" xfId="0" applyFont="1" applyBorder="1" applyAlignment="1" applyProtection="1">
      <alignment vertical="top" wrapText="1"/>
    </xf>
    <xf numFmtId="0" fontId="30" fillId="0" borderId="18" xfId="0" applyFont="1" applyBorder="1" applyAlignment="1" applyProtection="1">
      <alignment horizontal="center" vertical="top"/>
    </xf>
    <xf numFmtId="0" fontId="31" fillId="0" borderId="34" xfId="0" applyFont="1" applyBorder="1" applyAlignment="1" applyProtection="1">
      <alignment horizontal="right" vertical="top"/>
    </xf>
    <xf numFmtId="167" fontId="31" fillId="0" borderId="32" xfId="0" applyNumberFormat="1" applyFont="1" applyBorder="1" applyAlignment="1" applyProtection="1">
      <alignment horizontal="right" vertical="top"/>
    </xf>
    <xf numFmtId="167" fontId="31" fillId="0" borderId="33" xfId="0" applyNumberFormat="1" applyFont="1" applyBorder="1" applyAlignment="1" applyProtection="1">
      <alignment horizontal="right" vertical="top"/>
    </xf>
    <xf numFmtId="1" fontId="31" fillId="0" borderId="34" xfId="0" applyNumberFormat="1" applyFont="1" applyBorder="1" applyAlignment="1" applyProtection="1">
      <alignment horizontal="right" vertical="top"/>
    </xf>
    <xf numFmtId="2" fontId="31" fillId="0" borderId="32" xfId="0" applyNumberFormat="1" applyFont="1" applyBorder="1" applyAlignment="1" applyProtection="1">
      <alignment horizontal="right" vertical="top"/>
    </xf>
    <xf numFmtId="2" fontId="31" fillId="0" borderId="33" xfId="0" applyNumberFormat="1" applyFont="1" applyBorder="1" applyAlignment="1" applyProtection="1">
      <alignment horizontal="right" vertical="top"/>
    </xf>
    <xf numFmtId="167" fontId="34" fillId="0" borderId="32" xfId="0" applyNumberFormat="1" applyFont="1" applyBorder="1" applyAlignment="1" applyProtection="1">
      <alignment horizontal="right" vertical="top"/>
    </xf>
    <xf numFmtId="1" fontId="35" fillId="0" borderId="34" xfId="0" applyNumberFormat="1" applyFont="1" applyBorder="1" applyAlignment="1" applyProtection="1">
      <alignment horizontal="right"/>
    </xf>
    <xf numFmtId="167" fontId="36" fillId="0" borderId="32" xfId="0" applyNumberFormat="1" applyFont="1" applyBorder="1" applyAlignment="1" applyProtection="1">
      <alignment horizontal="right"/>
    </xf>
    <xf numFmtId="2" fontId="36" fillId="0" borderId="32" xfId="0" applyNumberFormat="1" applyFont="1" applyBorder="1" applyAlignment="1" applyProtection="1">
      <alignment horizontal="right"/>
    </xf>
    <xf numFmtId="0" fontId="35" fillId="0" borderId="34" xfId="0" applyFont="1" applyBorder="1" applyAlignment="1" applyProtection="1">
      <alignment horizontal="right"/>
    </xf>
    <xf numFmtId="0" fontId="38" fillId="0" borderId="32" xfId="0" applyFont="1" applyBorder="1" applyAlignment="1" applyProtection="1">
      <alignment wrapText="1"/>
    </xf>
    <xf numFmtId="0" fontId="38" fillId="0" borderId="18" xfId="0" applyFont="1" applyBorder="1" applyAlignment="1" applyProtection="1">
      <alignment horizontal="center" vertical="center"/>
    </xf>
    <xf numFmtId="2" fontId="38" fillId="0" borderId="34" xfId="0" applyNumberFormat="1" applyFont="1" applyBorder="1" applyAlignment="1" applyProtection="1">
      <alignment horizontal="right" vertical="center"/>
    </xf>
    <xf numFmtId="2" fontId="38" fillId="0" borderId="32" xfId="0" applyNumberFormat="1" applyFont="1" applyBorder="1" applyAlignment="1" applyProtection="1">
      <alignment horizontal="right" vertical="center"/>
    </xf>
    <xf numFmtId="2" fontId="38" fillId="0" borderId="33" xfId="0" applyNumberFormat="1" applyFont="1" applyBorder="1" applyAlignment="1" applyProtection="1">
      <alignment horizontal="right" vertical="center"/>
    </xf>
    <xf numFmtId="0" fontId="38" fillId="0" borderId="32" xfId="0" applyFont="1" applyBorder="1" applyAlignment="1" applyProtection="1"/>
    <xf numFmtId="1" fontId="38" fillId="0" borderId="18" xfId="0" applyNumberFormat="1" applyFont="1" applyBorder="1" applyAlignment="1" applyProtection="1">
      <alignment horizontal="center" vertical="center"/>
    </xf>
    <xf numFmtId="1" fontId="38" fillId="0" borderId="32" xfId="0" applyNumberFormat="1" applyFont="1" applyBorder="1" applyAlignment="1" applyProtection="1">
      <alignment horizontal="left" vertical="center" wrapText="1"/>
    </xf>
    <xf numFmtId="0" fontId="38" fillId="0" borderId="18" xfId="0" applyFont="1" applyBorder="1" applyAlignment="1" applyProtection="1">
      <alignment horizontal="center"/>
    </xf>
    <xf numFmtId="0" fontId="37" fillId="0" borderId="18" xfId="0" applyFont="1" applyBorder="1" applyAlignment="1" applyProtection="1">
      <alignment horizontal="center"/>
    </xf>
    <xf numFmtId="0" fontId="36" fillId="0" borderId="34" xfId="0" applyFont="1" applyBorder="1" applyAlignment="1" applyProtection="1">
      <alignment horizontal="right"/>
    </xf>
    <xf numFmtId="1" fontId="32" fillId="0" borderId="32" xfId="0" applyNumberFormat="1" applyFont="1" applyBorder="1" applyAlignment="1" applyProtection="1">
      <alignment horizontal="left" wrapText="1"/>
    </xf>
    <xf numFmtId="167" fontId="36" fillId="0" borderId="33" xfId="0" applyNumberFormat="1" applyFont="1" applyBorder="1" applyAlignment="1" applyProtection="1">
      <alignment horizontal="right"/>
    </xf>
    <xf numFmtId="2" fontId="31" fillId="0" borderId="34" xfId="0" applyNumberFormat="1" applyFont="1" applyBorder="1" applyAlignment="1" applyProtection="1">
      <alignment horizontal="right"/>
    </xf>
    <xf numFmtId="1" fontId="29" fillId="0" borderId="10" xfId="0" applyNumberFormat="1" applyFont="1" applyBorder="1" applyAlignment="1" applyProtection="1">
      <alignment horizontal="center"/>
    </xf>
    <xf numFmtId="1" fontId="29" fillId="0" borderId="11" xfId="0" applyNumberFormat="1" applyFont="1" applyBorder="1" applyAlignment="1" applyProtection="1">
      <alignment horizontal="left" wrapText="1"/>
    </xf>
    <xf numFmtId="1" fontId="29" fillId="0" borderId="31" xfId="0" applyNumberFormat="1" applyFont="1" applyBorder="1" applyAlignment="1" applyProtection="1">
      <alignment horizontal="center"/>
    </xf>
    <xf numFmtId="1" fontId="31" fillId="0" borderId="10" xfId="0" applyNumberFormat="1" applyFont="1" applyBorder="1" applyAlignment="1" applyProtection="1">
      <alignment horizontal="right"/>
    </xf>
    <xf numFmtId="167" fontId="31" fillId="0" borderId="31" xfId="0" applyNumberFormat="1" applyFont="1" applyBorder="1" applyAlignment="1" applyProtection="1">
      <alignment horizontal="right"/>
    </xf>
    <xf numFmtId="167" fontId="31" fillId="0" borderId="13" xfId="0" applyNumberFormat="1" applyFont="1" applyBorder="1" applyAlignment="1" applyProtection="1">
      <alignment horizontal="right"/>
    </xf>
    <xf numFmtId="4" fontId="31" fillId="0" borderId="10" xfId="0" applyNumberFormat="1" applyFont="1" applyBorder="1" applyAlignment="1" applyProtection="1">
      <alignment horizontal="right"/>
    </xf>
    <xf numFmtId="1" fontId="31" fillId="0" borderId="31" xfId="0" applyNumberFormat="1" applyFont="1" applyBorder="1" applyAlignment="1" applyProtection="1">
      <alignment horizontal="right"/>
    </xf>
    <xf numFmtId="4" fontId="31" fillId="0" borderId="13" xfId="0" applyNumberFormat="1" applyFont="1" applyBorder="1" applyAlignment="1" applyProtection="1">
      <alignment horizontal="right"/>
    </xf>
    <xf numFmtId="1" fontId="29" fillId="0" borderId="34" xfId="0" applyNumberFormat="1" applyFont="1" applyBorder="1" applyAlignment="1" applyProtection="1">
      <alignment horizontal="center" vertical="center"/>
    </xf>
    <xf numFmtId="0" fontId="32" fillId="0" borderId="32" xfId="0" applyFont="1" applyBorder="1" applyAlignment="1" applyProtection="1">
      <alignment horizontal="left" vertical="top" wrapText="1"/>
    </xf>
    <xf numFmtId="0" fontId="32" fillId="0" borderId="33" xfId="0" applyFont="1" applyBorder="1" applyAlignment="1" applyProtection="1">
      <alignment horizontal="center" vertical="center"/>
    </xf>
    <xf numFmtId="167" fontId="29" fillId="0" borderId="34" xfId="0" applyNumberFormat="1" applyFont="1" applyBorder="1" applyAlignment="1" applyProtection="1">
      <alignment horizontal="right" vertical="center"/>
    </xf>
    <xf numFmtId="168" fontId="29" fillId="0" borderId="32" xfId="0" applyNumberFormat="1" applyFont="1" applyBorder="1" applyAlignment="1" applyProtection="1">
      <alignment horizontal="right" vertical="center"/>
    </xf>
    <xf numFmtId="2" fontId="29" fillId="0" borderId="33" xfId="0" applyNumberFormat="1" applyFont="1" applyBorder="1" applyAlignment="1" applyProtection="1">
      <alignment horizontal="right" vertical="center"/>
    </xf>
    <xf numFmtId="2" fontId="29" fillId="0" borderId="34" xfId="0" applyNumberFormat="1" applyFont="1" applyBorder="1" applyAlignment="1" applyProtection="1">
      <alignment horizontal="right" vertical="center"/>
    </xf>
    <xf numFmtId="0" fontId="1" fillId="0" borderId="32" xfId="0" applyFont="1" applyBorder="1" applyAlignment="1" applyProtection="1">
      <alignment horizontal="left" vertical="top" wrapText="1"/>
    </xf>
    <xf numFmtId="0" fontId="5" fillId="0" borderId="32" xfId="0" applyFont="1" applyBorder="1" applyAlignment="1" applyProtection="1">
      <alignment horizontal="left" vertical="top" wrapText="1"/>
    </xf>
    <xf numFmtId="0" fontId="32" fillId="0" borderId="32" xfId="0" applyFont="1" applyBorder="1" applyAlignment="1" applyProtection="1">
      <alignment wrapText="1"/>
    </xf>
    <xf numFmtId="0" fontId="1" fillId="0" borderId="32" xfId="0" applyFont="1" applyBorder="1" applyAlignment="1" applyProtection="1">
      <alignment wrapText="1"/>
    </xf>
    <xf numFmtId="1" fontId="32" fillId="0" borderId="32" xfId="0" applyNumberFormat="1" applyFont="1" applyBorder="1" applyAlignment="1" applyProtection="1">
      <alignment horizontal="left" vertical="center" wrapText="1"/>
    </xf>
    <xf numFmtId="1" fontId="29" fillId="0" borderId="19" xfId="0" applyNumberFormat="1" applyFont="1" applyBorder="1" applyAlignment="1" applyProtection="1">
      <alignment horizontal="center" vertical="center"/>
    </xf>
    <xf numFmtId="2" fontId="29" fillId="0" borderId="20" xfId="0" applyNumberFormat="1" applyFont="1" applyBorder="1" applyAlignment="1" applyProtection="1">
      <alignment horizontal="right" vertical="center"/>
    </xf>
    <xf numFmtId="1" fontId="29" fillId="0" borderId="10" xfId="0" applyNumberFormat="1" applyFont="1" applyBorder="1" applyAlignment="1" applyProtection="1">
      <alignment horizontal="center" vertical="center"/>
    </xf>
    <xf numFmtId="1" fontId="29" fillId="0" borderId="11" xfId="0" applyNumberFormat="1" applyFont="1" applyBorder="1" applyAlignment="1" applyProtection="1">
      <alignment horizontal="left" vertical="center" wrapText="1"/>
    </xf>
    <xf numFmtId="1" fontId="29" fillId="0" borderId="12" xfId="0" applyNumberFormat="1" applyFont="1" applyBorder="1" applyAlignment="1" applyProtection="1">
      <alignment horizontal="center" vertical="center"/>
    </xf>
    <xf numFmtId="1" fontId="29" fillId="0" borderId="11" xfId="0" applyNumberFormat="1" applyFont="1" applyBorder="1" applyAlignment="1" applyProtection="1">
      <alignment horizontal="center" vertical="center"/>
    </xf>
    <xf numFmtId="4" fontId="33" fillId="0" borderId="13" xfId="0" applyNumberFormat="1" applyFont="1" applyBorder="1" applyAlignment="1" applyProtection="1">
      <alignment horizontal="right" vertical="center"/>
    </xf>
    <xf numFmtId="4" fontId="33" fillId="0" borderId="10" xfId="0" applyNumberFormat="1" applyFont="1" applyBorder="1" applyAlignment="1" applyProtection="1">
      <alignment horizontal="right" vertical="center"/>
    </xf>
    <xf numFmtId="1" fontId="33" fillId="0" borderId="31" xfId="0" applyNumberFormat="1" applyFont="1" applyBorder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left" vertical="center"/>
    </xf>
    <xf numFmtId="2" fontId="19" fillId="0" borderId="0" xfId="0" applyNumberFormat="1" applyFont="1" applyAlignment="1" applyProtection="1">
      <alignment horizontal="center"/>
    </xf>
    <xf numFmtId="2" fontId="20" fillId="0" borderId="0" xfId="0" applyNumberFormat="1" applyFont="1" applyAlignment="1" applyProtection="1">
      <alignment horizontal="left"/>
    </xf>
    <xf numFmtId="2" fontId="0" fillId="0" borderId="0" xfId="0" applyNumberFormat="1" applyAlignment="1" applyProtection="1">
      <alignment horizontal="right" vertical="top"/>
    </xf>
    <xf numFmtId="2" fontId="0" fillId="0" borderId="0" xfId="0" applyNumberFormat="1" applyAlignment="1" applyProtection="1">
      <alignment horizontal="left" vertical="top"/>
    </xf>
    <xf numFmtId="2" fontId="12" fillId="0" borderId="0" xfId="0" applyNumberFormat="1" applyFont="1" applyAlignment="1" applyProtection="1">
      <alignment horizontal="right" vertical="center"/>
    </xf>
    <xf numFmtId="2" fontId="10" fillId="0" borderId="0" xfId="0" applyNumberFormat="1" applyFont="1" applyAlignment="1" applyProtection="1">
      <alignment horizontal="left" vertical="center"/>
    </xf>
    <xf numFmtId="2" fontId="8" fillId="0" borderId="1" xfId="0" applyNumberFormat="1" applyFont="1" applyBorder="1" applyAlignment="1" applyProtection="1">
      <alignment horizontal="left" vertical="center"/>
    </xf>
    <xf numFmtId="2" fontId="8" fillId="0" borderId="1" xfId="0" applyNumberFormat="1" applyFont="1" applyBorder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right" vertical="center"/>
    </xf>
    <xf numFmtId="2" fontId="17" fillId="0" borderId="0" xfId="0" applyNumberFormat="1" applyFont="1" applyAlignment="1" applyProtection="1">
      <alignment horizontal="right" vertical="center"/>
    </xf>
    <xf numFmtId="2" fontId="19" fillId="0" borderId="13" xfId="0" applyNumberFormat="1" applyFont="1" applyBorder="1" applyAlignment="1" applyProtection="1">
      <alignment horizontal="center"/>
    </xf>
    <xf numFmtId="2" fontId="16" fillId="0" borderId="0" xfId="0" applyNumberFormat="1" applyFont="1" applyAlignment="1" applyProtection="1">
      <alignment horizontal="left" vertical="center"/>
    </xf>
    <xf numFmtId="169" fontId="41" fillId="0" borderId="0" xfId="0" applyNumberFormat="1" applyFont="1" applyAlignment="1" applyProtection="1">
      <alignment vertical="top"/>
    </xf>
    <xf numFmtId="168" fontId="41" fillId="0" borderId="0" xfId="0" applyNumberFormat="1" applyFont="1" applyAlignment="1" applyProtection="1">
      <alignment vertical="top"/>
    </xf>
    <xf numFmtId="0" fontId="41" fillId="0" borderId="0" xfId="0" applyFont="1" applyAlignment="1" applyProtection="1">
      <alignment vertical="top"/>
    </xf>
    <xf numFmtId="169" fontId="40" fillId="0" borderId="0" xfId="0" applyNumberFormat="1" applyFont="1" applyAlignment="1" applyProtection="1">
      <alignment vertical="top"/>
    </xf>
    <xf numFmtId="168" fontId="40" fillId="0" borderId="0" xfId="0" applyNumberFormat="1" applyFont="1" applyAlignment="1" applyProtection="1">
      <alignment vertical="top"/>
    </xf>
    <xf numFmtId="0" fontId="13" fillId="0" borderId="0" xfId="6" applyAlignment="1" applyProtection="1">
      <alignment horizontal="left" vertical="top"/>
    </xf>
    <xf numFmtId="0" fontId="7" fillId="2" borderId="0" xfId="6" applyFont="1" applyFill="1" applyAlignment="1" applyProtection="1">
      <alignment horizontal="left" vertical="center"/>
    </xf>
    <xf numFmtId="0" fontId="2" fillId="2" borderId="0" xfId="6" applyFont="1" applyFill="1" applyAlignment="1" applyProtection="1">
      <alignment horizontal="left" vertical="center"/>
    </xf>
    <xf numFmtId="0" fontId="2" fillId="2" borderId="0" xfId="6" applyFont="1" applyFill="1" applyAlignment="1" applyProtection="1">
      <alignment horizontal="center" vertical="center"/>
    </xf>
    <xf numFmtId="14" fontId="2" fillId="2" borderId="0" xfId="6" applyNumberFormat="1" applyFont="1" applyFill="1" applyAlignment="1" applyProtection="1">
      <alignment horizontal="left" vertical="center"/>
    </xf>
    <xf numFmtId="0" fontId="2" fillId="2" borderId="0" xfId="6" applyFont="1" applyFill="1" applyAlignment="1" applyProtection="1">
      <alignment horizontal="left"/>
    </xf>
    <xf numFmtId="0" fontId="2" fillId="2" borderId="0" xfId="6" applyFont="1" applyFill="1" applyAlignment="1" applyProtection="1">
      <alignment horizontal="center"/>
    </xf>
    <xf numFmtId="0" fontId="2" fillId="3" borderId="35" xfId="6" applyFont="1" applyFill="1" applyBorder="1" applyAlignment="1" applyProtection="1">
      <alignment horizontal="center" vertical="center" wrapText="1"/>
    </xf>
    <xf numFmtId="0" fontId="2" fillId="3" borderId="36" xfId="6" applyFont="1" applyFill="1" applyBorder="1" applyAlignment="1" applyProtection="1">
      <alignment horizontal="center" vertical="center" wrapText="1"/>
    </xf>
    <xf numFmtId="164" fontId="2" fillId="3" borderId="4" xfId="6" applyNumberFormat="1" applyFont="1" applyFill="1" applyBorder="1" applyAlignment="1" applyProtection="1">
      <alignment horizontal="center" vertical="center"/>
    </xf>
    <xf numFmtId="164" fontId="2" fillId="3" borderId="8" xfId="6" applyNumberFormat="1" applyFont="1" applyFill="1" applyBorder="1" applyAlignment="1" applyProtection="1">
      <alignment horizontal="center" vertical="center"/>
    </xf>
    <xf numFmtId="0" fontId="8" fillId="0" borderId="37" xfId="6" applyFont="1" applyBorder="1" applyAlignment="1" applyProtection="1">
      <alignment horizontal="left" vertical="center"/>
    </xf>
    <xf numFmtId="0" fontId="8" fillId="0" borderId="37" xfId="6" applyFont="1" applyBorder="1" applyAlignment="1" applyProtection="1">
      <alignment horizontal="center" vertical="center"/>
    </xf>
    <xf numFmtId="165" fontId="8" fillId="0" borderId="37" xfId="6" applyNumberFormat="1" applyFont="1" applyBorder="1" applyAlignment="1" applyProtection="1">
      <alignment horizontal="right" vertical="center"/>
    </xf>
    <xf numFmtId="0" fontId="5" fillId="0" borderId="0" xfId="6" applyFont="1" applyAlignment="1" applyProtection="1">
      <alignment horizontal="left" vertical="center"/>
    </xf>
    <xf numFmtId="0" fontId="9" fillId="0" borderId="0" xfId="6" applyFont="1" applyAlignment="1" applyProtection="1">
      <alignment horizontal="left" vertical="center"/>
    </xf>
    <xf numFmtId="0" fontId="5" fillId="0" borderId="0" xfId="6" applyFont="1" applyAlignment="1" applyProtection="1">
      <alignment horizontal="center" vertical="center"/>
    </xf>
    <xf numFmtId="0" fontId="16" fillId="0" borderId="0" xfId="6" applyFont="1" applyAlignment="1" applyProtection="1">
      <alignment horizontal="center" vertical="center" wrapText="1"/>
    </xf>
    <xf numFmtId="0" fontId="1" fillId="0" borderId="0" xfId="6" applyFont="1" applyAlignment="1" applyProtection="1">
      <alignment horizontal="center" vertical="center"/>
    </xf>
    <xf numFmtId="165" fontId="9" fillId="0" borderId="0" xfId="6" applyNumberFormat="1" applyFont="1" applyAlignment="1" applyProtection="1">
      <alignment horizontal="right" vertical="center"/>
    </xf>
    <xf numFmtId="0" fontId="1" fillId="0" borderId="0" xfId="6" applyFont="1" applyAlignment="1" applyProtection="1">
      <alignment horizontal="left" vertical="center"/>
    </xf>
    <xf numFmtId="165" fontId="1" fillId="0" borderId="0" xfId="6" applyNumberFormat="1" applyFont="1" applyAlignment="1" applyProtection="1">
      <alignment horizontal="right" vertical="center"/>
    </xf>
    <xf numFmtId="0" fontId="12" fillId="0" borderId="0" xfId="6" applyFont="1" applyAlignment="1" applyProtection="1">
      <alignment horizontal="center" vertical="center"/>
    </xf>
    <xf numFmtId="0" fontId="1" fillId="0" borderId="0" xfId="6" applyFont="1" applyAlignment="1" applyProtection="1">
      <alignment horizontal="left" vertical="center" wrapText="1"/>
    </xf>
    <xf numFmtId="2" fontId="16" fillId="0" borderId="0" xfId="6" applyNumberFormat="1" applyFont="1" applyAlignment="1" applyProtection="1">
      <alignment horizontal="right" vertical="center" wrapText="1"/>
    </xf>
    <xf numFmtId="2" fontId="1" fillId="0" borderId="0" xfId="6" applyNumberFormat="1" applyFont="1" applyAlignment="1" applyProtection="1">
      <alignment horizontal="right" vertical="center"/>
    </xf>
    <xf numFmtId="166" fontId="19" fillId="0" borderId="0" xfId="6" applyNumberFormat="1" applyFont="1" applyAlignment="1" applyProtection="1">
      <alignment horizontal="center"/>
    </xf>
    <xf numFmtId="0" fontId="45" fillId="0" borderId="0" xfId="6" applyFont="1" applyAlignment="1">
      <alignment horizontal="left" wrapText="1"/>
      <protection locked="0"/>
    </xf>
    <xf numFmtId="2" fontId="45" fillId="0" borderId="0" xfId="6" applyNumberFormat="1" applyFont="1" applyAlignment="1">
      <alignment horizontal="right"/>
      <protection locked="0"/>
    </xf>
    <xf numFmtId="2" fontId="1" fillId="0" borderId="0" xfId="6" applyNumberFormat="1" applyFont="1" applyAlignment="1" applyProtection="1">
      <alignment horizontal="left" vertical="center"/>
    </xf>
    <xf numFmtId="2" fontId="9" fillId="0" borderId="0" xfId="6" applyNumberFormat="1" applyFont="1" applyAlignment="1" applyProtection="1">
      <alignment horizontal="right" vertical="center"/>
    </xf>
    <xf numFmtId="0" fontId="11" fillId="0" borderId="0" xfId="6" applyFont="1" applyAlignment="1" applyProtection="1">
      <alignment horizontal="left" vertical="center"/>
    </xf>
    <xf numFmtId="0" fontId="10" fillId="0" borderId="0" xfId="6" applyFont="1" applyAlignment="1" applyProtection="1">
      <alignment horizontal="center" vertical="center"/>
    </xf>
    <xf numFmtId="2" fontId="10" fillId="0" borderId="0" xfId="6" applyNumberFormat="1" applyFont="1" applyAlignment="1" applyProtection="1">
      <alignment horizontal="right" vertical="center"/>
    </xf>
    <xf numFmtId="2" fontId="11" fillId="0" borderId="0" xfId="6" applyNumberFormat="1" applyFont="1" applyAlignment="1" applyProtection="1">
      <alignment horizontal="right" vertical="center"/>
    </xf>
    <xf numFmtId="0" fontId="20" fillId="0" borderId="0" xfId="6" applyFont="1" applyAlignment="1" applyProtection="1">
      <alignment horizontal="left"/>
    </xf>
    <xf numFmtId="0" fontId="13" fillId="0" borderId="0" xfId="6" applyAlignment="1" applyProtection="1">
      <alignment horizontal="center" vertical="top"/>
    </xf>
    <xf numFmtId="0" fontId="13" fillId="0" borderId="0" xfId="6" applyAlignment="1" applyProtection="1">
      <alignment horizontal="right" vertical="top"/>
    </xf>
    <xf numFmtId="0" fontId="6" fillId="2" borderId="0" xfId="0" applyFont="1" applyFill="1" applyAlignment="1" applyProtection="1">
      <alignment horizontal="left"/>
    </xf>
    <xf numFmtId="0" fontId="0" fillId="0" borderId="0" xfId="0" applyAlignment="1">
      <alignment horizontal="left"/>
      <protection locked="0"/>
    </xf>
    <xf numFmtId="1" fontId="29" fillId="0" borderId="14" xfId="0" applyNumberFormat="1" applyFont="1" applyBorder="1" applyAlignment="1" applyProtection="1">
      <alignment horizontal="center" vertical="center"/>
    </xf>
    <xf numFmtId="1" fontId="29" fillId="0" borderId="34" xfId="0" applyNumberFormat="1" applyFont="1" applyBorder="1" applyAlignment="1" applyProtection="1">
      <alignment horizontal="center" vertical="center"/>
    </xf>
    <xf numFmtId="1" fontId="29" fillId="0" borderId="15" xfId="0" applyNumberFormat="1" applyFont="1" applyBorder="1" applyAlignment="1" applyProtection="1">
      <alignment horizontal="center" vertical="center"/>
    </xf>
    <xf numFmtId="1" fontId="29" fillId="0" borderId="16" xfId="0" applyNumberFormat="1" applyFont="1" applyBorder="1" applyAlignment="1" applyProtection="1">
      <alignment horizontal="center" vertical="center"/>
    </xf>
    <xf numFmtId="1" fontId="29" fillId="0" borderId="32" xfId="0" applyNumberFormat="1" applyFont="1" applyBorder="1" applyAlignment="1" applyProtection="1">
      <alignment horizontal="center" vertical="center"/>
    </xf>
    <xf numFmtId="1" fontId="29" fillId="0" borderId="33" xfId="0" applyNumberFormat="1" applyFont="1" applyBorder="1" applyAlignment="1" applyProtection="1">
      <alignment horizontal="center" vertical="center"/>
    </xf>
    <xf numFmtId="1" fontId="25" fillId="0" borderId="14" xfId="0" applyNumberFormat="1" applyFont="1" applyBorder="1" applyAlignment="1" applyProtection="1">
      <alignment horizontal="center" vertical="center"/>
    </xf>
    <xf numFmtId="1" fontId="25" fillId="0" borderId="34" xfId="0" applyNumberFormat="1" applyFont="1" applyBorder="1" applyAlignment="1" applyProtection="1">
      <alignment horizontal="center" vertical="center"/>
    </xf>
    <xf numFmtId="1" fontId="25" fillId="0" borderId="15" xfId="0" applyNumberFormat="1" applyFont="1" applyBorder="1" applyAlignment="1" applyProtection="1">
      <alignment horizontal="center" vertical="center" wrapText="1"/>
    </xf>
    <xf numFmtId="1" fontId="25" fillId="0" borderId="32" xfId="0" applyNumberFormat="1" applyFont="1" applyBorder="1" applyAlignment="1" applyProtection="1">
      <alignment horizontal="center" vertical="center" wrapText="1"/>
    </xf>
    <xf numFmtId="1" fontId="29" fillId="0" borderId="17" xfId="0" applyNumberFormat="1" applyFont="1" applyBorder="1" applyAlignment="1" applyProtection="1">
      <alignment horizontal="center" vertical="center"/>
    </xf>
    <xf numFmtId="0" fontId="6" fillId="2" borderId="0" xfId="6" applyFont="1" applyFill="1" applyAlignment="1" applyProtection="1">
      <alignment horizontal="left"/>
    </xf>
    <xf numFmtId="0" fontId="13" fillId="0" borderId="0" xfId="6" applyAlignment="1">
      <alignment horizontal="left"/>
      <protection locked="0"/>
    </xf>
  </cellXfs>
  <cellStyles count="7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4" xr:uid="{9CA98A62-DB4A-45DC-9752-B5ED1B8B3F81}"/>
    <cellStyle name="Normálna 5" xfId="6" xr:uid="{94950749-CBA1-4275-A9C2-48C637E0A27E}"/>
    <cellStyle name="normálne_KLs" xfId="5" xr:uid="{DC570717-448F-443B-A7A1-91D719BAA19B}"/>
    <cellStyle name="Vysvetľujúci tex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worksheet" Target="worksheets/sheet13.xml"></Relationship><Relationship Id="rId1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worksheet" Target="worksheets/sheet12.xml"></Relationship><Relationship Id="rId1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6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worksheet" Target="worksheets/sheet11.xml"></Relationship><Relationship Id="rId5" Type="http://schemas.openxmlformats.org/officeDocument/2006/relationships/worksheet" Target="worksheets/sheet5.xml"></Relationship><Relationship Id="rId15" Type="http://schemas.openxmlformats.org/officeDocument/2006/relationships/worksheet" Target="worksheets/sheet15.xml"></Relationship><Relationship Id="rId10" Type="http://schemas.openxmlformats.org/officeDocument/2006/relationships/worksheet" Target="worksheets/sheet10.xml"></Relationship><Relationship Id="rId19" Type="http://schemas.openxmlformats.org/officeDocument/2006/relationships/calcChain" Target="calcChain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worksheet" Target="worksheets/sheet14.xml"></Relationship><Relationship Id="rId20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showGridLines="0" workbookViewId="0">
      <pane ySplit="12" topLeftCell="A13" activePane="bottomLeft" state="frozenSplit"/>
      <selection pane="bottomLeft" activeCell="B25" sqref="B25"/>
    </sheetView>
  </sheetViews>
  <sheetFormatPr defaultColWidth="9.109375" defaultRowHeight="12.75" customHeight="1"/>
  <cols>
    <col min="1" max="1" width="12.5546875" style="1" customWidth="1"/>
    <col min="2" max="2" width="55.5546875" style="1" customWidth="1"/>
    <col min="3" max="3" width="13.5546875" style="1" customWidth="1"/>
    <col min="4" max="5" width="13.88671875" style="1" hidden="1" customWidth="1"/>
    <col min="6" max="16384" width="9.109375" style="1"/>
  </cols>
  <sheetData>
    <row r="1" spans="1:5" ht="18" customHeight="1">
      <c r="A1" s="3" t="s">
        <v>705</v>
      </c>
      <c r="B1" s="4"/>
      <c r="C1" s="4"/>
      <c r="D1" s="4"/>
      <c r="E1" s="4"/>
    </row>
    <row r="2" spans="1:5" ht="12" customHeight="1">
      <c r="A2" s="5" t="s">
        <v>5</v>
      </c>
      <c r="B2" s="6" t="s">
        <v>107</v>
      </c>
      <c r="C2" s="7"/>
      <c r="D2" s="7"/>
      <c r="E2" s="7"/>
    </row>
    <row r="3" spans="1:5" ht="12" customHeight="1">
      <c r="A3" s="5" t="s">
        <v>6</v>
      </c>
      <c r="B3" s="6" t="s">
        <v>119</v>
      </c>
      <c r="C3" s="8"/>
      <c r="D3" s="6"/>
      <c r="E3" s="9"/>
    </row>
    <row r="4" spans="1:5" ht="12" customHeight="1">
      <c r="A4" s="5" t="s">
        <v>7</v>
      </c>
      <c r="B4" s="6" t="s">
        <v>0</v>
      </c>
      <c r="C4" s="8"/>
      <c r="D4" s="6"/>
      <c r="E4" s="9"/>
    </row>
    <row r="5" spans="1:5" ht="6" customHeight="1">
      <c r="A5" s="6"/>
      <c r="B5" s="6"/>
      <c r="C5" s="8"/>
      <c r="D5" s="6"/>
      <c r="E5" s="9"/>
    </row>
    <row r="6" spans="1:5" ht="12" customHeight="1">
      <c r="A6" s="6" t="s">
        <v>8</v>
      </c>
      <c r="B6" s="6" t="s">
        <v>105</v>
      </c>
      <c r="C6" s="8"/>
      <c r="D6" s="6"/>
      <c r="E6" s="9"/>
    </row>
    <row r="7" spans="1:5" ht="12" customHeight="1">
      <c r="A7" s="6" t="s">
        <v>9</v>
      </c>
      <c r="B7" s="6" t="s">
        <v>106</v>
      </c>
      <c r="C7" s="8"/>
      <c r="D7" s="6"/>
      <c r="E7" s="9"/>
    </row>
    <row r="8" spans="1:5" ht="12" customHeight="1">
      <c r="A8" s="6" t="s">
        <v>10</v>
      </c>
      <c r="B8" s="51" t="s">
        <v>703</v>
      </c>
      <c r="C8" s="8"/>
      <c r="D8" s="6"/>
      <c r="E8" s="9"/>
    </row>
    <row r="9" spans="1:5" ht="6" customHeight="1">
      <c r="A9" s="4"/>
      <c r="B9" s="4"/>
      <c r="C9" s="4"/>
      <c r="D9" s="4"/>
      <c r="E9" s="4"/>
    </row>
    <row r="10" spans="1:5" ht="12" customHeight="1">
      <c r="A10" s="10" t="s">
        <v>11</v>
      </c>
      <c r="B10" s="11" t="s">
        <v>12</v>
      </c>
      <c r="C10" s="12" t="s">
        <v>13</v>
      </c>
      <c r="D10" s="13" t="s">
        <v>14</v>
      </c>
      <c r="E10" s="12" t="s">
        <v>15</v>
      </c>
    </row>
    <row r="11" spans="1:5" ht="12" customHeight="1">
      <c r="A11" s="14">
        <v>1</v>
      </c>
      <c r="B11" s="15">
        <v>2</v>
      </c>
      <c r="C11" s="16">
        <v>3</v>
      </c>
      <c r="D11" s="17">
        <v>4</v>
      </c>
      <c r="E11" s="16">
        <v>5</v>
      </c>
    </row>
    <row r="12" spans="1:5" ht="3.75" customHeight="1">
      <c r="A12" s="18"/>
      <c r="B12" s="18"/>
      <c r="C12" s="18"/>
      <c r="D12" s="18"/>
      <c r="E12" s="18"/>
    </row>
    <row r="13" spans="1:5" s="19" customFormat="1" ht="12.75" customHeight="1">
      <c r="A13" s="20"/>
      <c r="B13" s="21"/>
      <c r="C13" s="22">
        <f>C30</f>
        <v>0</v>
      </c>
      <c r="D13" s="22">
        <v>0</v>
      </c>
      <c r="E13" s="22">
        <v>0</v>
      </c>
    </row>
    <row r="14" spans="1:5" s="19" customFormat="1" ht="12.75" customHeight="1">
      <c r="A14" s="20"/>
      <c r="B14" s="21"/>
      <c r="C14" s="22"/>
      <c r="D14" s="22"/>
      <c r="E14" s="22"/>
    </row>
    <row r="15" spans="1:5" s="19" customFormat="1" ht="12.75" customHeight="1">
      <c r="A15" s="23">
        <v>1</v>
      </c>
      <c r="B15" s="52" t="s">
        <v>108</v>
      </c>
      <c r="C15" s="25"/>
      <c r="D15" s="25">
        <v>0</v>
      </c>
      <c r="E15" s="25">
        <v>0</v>
      </c>
    </row>
    <row r="16" spans="1:5" s="19" customFormat="1" ht="12.75" customHeight="1">
      <c r="A16" s="23">
        <v>2</v>
      </c>
      <c r="B16" s="52" t="s">
        <v>109</v>
      </c>
      <c r="C16" s="25"/>
      <c r="D16" s="25">
        <v>55.660783499999994</v>
      </c>
      <c r="E16" s="25">
        <v>0</v>
      </c>
    </row>
    <row r="17" spans="1:5" s="19" customFormat="1" ht="12.75" customHeight="1">
      <c r="A17" s="23">
        <v>3</v>
      </c>
      <c r="B17" s="52" t="s">
        <v>110</v>
      </c>
      <c r="C17" s="25"/>
      <c r="D17" s="25">
        <v>412.88535000000007</v>
      </c>
      <c r="E17" s="25">
        <v>0</v>
      </c>
    </row>
    <row r="18" spans="1:5" s="19" customFormat="1" ht="12.75" customHeight="1">
      <c r="A18" s="23">
        <v>4</v>
      </c>
      <c r="B18" s="52" t="s">
        <v>111</v>
      </c>
      <c r="C18" s="25"/>
      <c r="D18" s="25" t="e">
        <v>#REF!</v>
      </c>
      <c r="E18" s="25" t="e">
        <v>#REF!</v>
      </c>
    </row>
    <row r="19" spans="1:5" s="19" customFormat="1" ht="12.75" customHeight="1">
      <c r="A19" s="23">
        <v>5</v>
      </c>
      <c r="B19" s="52" t="s">
        <v>112</v>
      </c>
      <c r="C19" s="25"/>
      <c r="D19" s="25">
        <v>6827.8805399999992</v>
      </c>
      <c r="E19" s="25">
        <v>0</v>
      </c>
    </row>
    <row r="20" spans="1:5" s="19" customFormat="1" ht="12.75" customHeight="1">
      <c r="A20" s="23">
        <v>6</v>
      </c>
      <c r="B20" s="52" t="s">
        <v>113</v>
      </c>
      <c r="C20" s="25"/>
      <c r="D20" s="25" t="e">
        <v>#REF!</v>
      </c>
      <c r="E20" s="25" t="e">
        <v>#REF!</v>
      </c>
    </row>
    <row r="21" spans="1:5" s="19" customFormat="1" ht="12.75" customHeight="1">
      <c r="A21" s="23">
        <v>7</v>
      </c>
      <c r="B21" s="52" t="s">
        <v>114</v>
      </c>
      <c r="C21" s="25"/>
      <c r="D21" s="25">
        <v>0</v>
      </c>
      <c r="E21" s="25">
        <v>0</v>
      </c>
    </row>
    <row r="22" spans="1:5" s="19" customFormat="1" ht="12.75" customHeight="1">
      <c r="A22" s="23">
        <v>8</v>
      </c>
      <c r="B22" s="52" t="s">
        <v>115</v>
      </c>
      <c r="C22" s="25"/>
      <c r="D22" s="25" t="e">
        <v>#REF!</v>
      </c>
      <c r="E22" s="25" t="e">
        <v>#REF!</v>
      </c>
    </row>
    <row r="23" spans="1:5" s="19" customFormat="1" ht="12.75" customHeight="1">
      <c r="A23" s="23">
        <v>9</v>
      </c>
      <c r="B23" s="52" t="s">
        <v>116</v>
      </c>
      <c r="C23" s="25"/>
      <c r="D23" s="25"/>
      <c r="E23" s="25"/>
    </row>
    <row r="24" spans="1:5" s="19" customFormat="1" ht="12.75" customHeight="1">
      <c r="A24" s="23">
        <v>10</v>
      </c>
      <c r="B24" s="52" t="s">
        <v>368</v>
      </c>
      <c r="C24" s="25"/>
      <c r="D24" s="25"/>
      <c r="E24" s="25"/>
    </row>
    <row r="25" spans="1:5" s="19" customFormat="1" ht="12.75" customHeight="1">
      <c r="A25" s="23">
        <v>11</v>
      </c>
      <c r="B25" s="52" t="s">
        <v>118</v>
      </c>
      <c r="C25" s="25"/>
      <c r="D25" s="25"/>
      <c r="E25" s="25"/>
    </row>
    <row r="26" spans="1:5" s="19" customFormat="1" ht="12.75" customHeight="1">
      <c r="A26" s="23">
        <v>12</v>
      </c>
      <c r="B26" s="52" t="s">
        <v>729</v>
      </c>
      <c r="C26" s="25"/>
      <c r="D26" s="25"/>
      <c r="E26" s="25"/>
    </row>
    <row r="27" spans="1:5" s="19" customFormat="1" ht="12.75" customHeight="1">
      <c r="A27" s="23">
        <v>13</v>
      </c>
      <c r="B27" s="52" t="s">
        <v>688</v>
      </c>
      <c r="C27" s="25"/>
      <c r="D27" s="25"/>
      <c r="E27" s="25"/>
    </row>
    <row r="28" spans="1:5" s="19" customFormat="1" ht="12.75" customHeight="1">
      <c r="A28" s="23">
        <v>14</v>
      </c>
      <c r="B28" s="52" t="s">
        <v>689</v>
      </c>
      <c r="C28" s="25"/>
      <c r="D28" s="25"/>
      <c r="E28" s="25"/>
    </row>
    <row r="29" spans="1:5" s="19" customFormat="1" ht="12.75" customHeight="1">
      <c r="A29" s="23"/>
      <c r="B29" s="24"/>
      <c r="C29" s="25"/>
      <c r="D29" s="25"/>
      <c r="E29" s="25"/>
    </row>
    <row r="30" spans="1:5" s="26" customFormat="1" ht="12.75" customHeight="1">
      <c r="B30" s="27" t="s">
        <v>16</v>
      </c>
      <c r="C30" s="28"/>
      <c r="D30" s="28">
        <v>0</v>
      </c>
      <c r="E30" s="28">
        <v>0</v>
      </c>
    </row>
  </sheetData>
  <phoneticPr fontId="1" type="noConversion"/>
  <pageMargins left="1.1023621559143066" right="1.1023621559143066" top="0.78740155696868896" bottom="0.78740155696868896" header="0" footer="0"/>
  <pageSetup scale="96" fitToHeight="9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showGridLines="0" view="pageBreakPreview" zoomScale="115" zoomScaleNormal="100" zoomScaleSheetLayoutView="115" workbookViewId="0">
      <pane ySplit="12" topLeftCell="A13" activePane="bottomLeft" state="frozenSplit"/>
      <selection activeCell="V53" sqref="V53:W53"/>
      <selection pane="bottomLeft" activeCell="H37" sqref="F13:H37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8.1093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7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7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7" ht="11.25" customHeight="1">
      <c r="A4" s="5" t="s">
        <v>7</v>
      </c>
      <c r="B4" s="6"/>
      <c r="C4" s="6" t="s">
        <v>116</v>
      </c>
      <c r="D4" s="6"/>
      <c r="E4" s="6"/>
      <c r="F4" s="6"/>
      <c r="G4" s="6"/>
    </row>
    <row r="5" spans="1:7" ht="5.25" customHeight="1">
      <c r="A5" s="6"/>
      <c r="B5" s="6"/>
      <c r="C5" s="6"/>
      <c r="D5" s="6"/>
      <c r="E5" s="6"/>
      <c r="F5" s="6"/>
      <c r="G5" s="6"/>
    </row>
    <row r="6" spans="1:7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7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7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7" ht="13.2">
      <c r="A9" s="29"/>
      <c r="B9" s="29"/>
      <c r="C9" s="29"/>
      <c r="D9" s="29"/>
      <c r="E9" s="29"/>
      <c r="F9" s="29"/>
      <c r="G9" s="29"/>
    </row>
    <row r="10" spans="1:7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7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7" ht="13.2">
      <c r="A12" s="29"/>
      <c r="B12" s="29"/>
      <c r="C12" s="29"/>
      <c r="D12" s="29"/>
      <c r="E12" s="29"/>
      <c r="F12" s="29"/>
      <c r="G12" s="29"/>
    </row>
    <row r="13" spans="1:7" s="19" customFormat="1" ht="12.75" customHeight="1">
      <c r="A13" s="30"/>
      <c r="B13" s="30"/>
      <c r="C13" s="30"/>
      <c r="D13" s="30"/>
      <c r="E13" s="30"/>
      <c r="F13" s="30"/>
      <c r="G13" s="31"/>
    </row>
    <row r="14" spans="1:7" s="19" customFormat="1" ht="12.75" customHeight="1">
      <c r="C14" s="24" t="s">
        <v>21</v>
      </c>
      <c r="F14" s="117"/>
      <c r="G14" s="118"/>
    </row>
    <row r="15" spans="1:7" s="2" customFormat="1" ht="10.199999999999999">
      <c r="A15" s="32">
        <v>1</v>
      </c>
      <c r="B15" s="19"/>
      <c r="C15" s="40" t="s">
        <v>120</v>
      </c>
      <c r="D15" s="32" t="s">
        <v>24</v>
      </c>
      <c r="E15" s="34">
        <v>31</v>
      </c>
      <c r="F15" s="119"/>
      <c r="G15" s="119"/>
    </row>
    <row r="16" spans="1:7" s="2" customFormat="1" ht="10.199999999999999">
      <c r="A16" s="32">
        <v>2</v>
      </c>
      <c r="B16" s="19"/>
      <c r="C16" s="40" t="s">
        <v>121</v>
      </c>
      <c r="D16" s="32" t="s">
        <v>22</v>
      </c>
      <c r="E16" s="34">
        <v>101</v>
      </c>
      <c r="F16" s="119"/>
      <c r="G16" s="119"/>
    </row>
    <row r="17" spans="1:9" s="2" customFormat="1" ht="10.199999999999999">
      <c r="A17" s="32"/>
      <c r="B17" s="32"/>
      <c r="C17" s="33"/>
      <c r="D17" s="32"/>
      <c r="E17" s="38"/>
      <c r="F17" s="119"/>
      <c r="G17" s="119"/>
    </row>
    <row r="18" spans="1:9" s="2" customFormat="1" ht="10.199999999999999">
      <c r="A18" s="32"/>
      <c r="B18" s="32"/>
      <c r="C18" s="44"/>
      <c r="D18" s="35"/>
      <c r="E18" s="36"/>
      <c r="F18" s="119"/>
      <c r="G18" s="119"/>
    </row>
    <row r="19" spans="1:9" s="2" customFormat="1" ht="10.199999999999999">
      <c r="A19" s="32"/>
      <c r="B19" s="32"/>
      <c r="C19" s="24" t="s">
        <v>32</v>
      </c>
      <c r="D19" s="19"/>
      <c r="E19" s="19"/>
      <c r="F19" s="119"/>
      <c r="G19" s="118"/>
    </row>
    <row r="20" spans="1:9" s="2" customFormat="1" ht="10.199999999999999">
      <c r="A20" s="32">
        <v>10</v>
      </c>
      <c r="B20" s="32"/>
      <c r="C20" s="40" t="s">
        <v>278</v>
      </c>
      <c r="D20" s="32" t="s">
        <v>56</v>
      </c>
      <c r="E20" s="34">
        <v>63</v>
      </c>
      <c r="F20" s="119"/>
      <c r="G20" s="119"/>
    </row>
    <row r="21" spans="1:9" s="2" customFormat="1" ht="10.199999999999999">
      <c r="A21" s="32">
        <v>11</v>
      </c>
      <c r="B21" s="32"/>
      <c r="C21" s="40" t="s">
        <v>142</v>
      </c>
      <c r="D21" s="32" t="s">
        <v>22</v>
      </c>
      <c r="E21" s="34">
        <v>101</v>
      </c>
      <c r="F21" s="119"/>
      <c r="G21" s="119"/>
    </row>
    <row r="22" spans="1:9" s="2" customFormat="1" ht="10.199999999999999">
      <c r="A22" s="32">
        <v>12</v>
      </c>
      <c r="B22" s="32"/>
      <c r="C22" s="40" t="s">
        <v>307</v>
      </c>
      <c r="D22" s="32" t="s">
        <v>22</v>
      </c>
      <c r="E22" s="34">
        <v>101</v>
      </c>
      <c r="F22" s="119"/>
      <c r="G22" s="119"/>
    </row>
    <row r="23" spans="1:9" s="19" customFormat="1" ht="12.75" customHeight="1">
      <c r="A23" s="32"/>
      <c r="B23" s="35"/>
      <c r="C23" s="50"/>
      <c r="D23" s="35"/>
      <c r="E23" s="36"/>
      <c r="F23" s="203"/>
      <c r="G23" s="119"/>
    </row>
    <row r="24" spans="1:9" s="19" customFormat="1" ht="12.75" customHeight="1">
      <c r="A24" s="32"/>
      <c r="B24" s="35"/>
      <c r="C24" s="24" t="s">
        <v>692</v>
      </c>
      <c r="F24" s="119"/>
      <c r="G24" s="118"/>
    </row>
    <row r="25" spans="1:9" s="19" customFormat="1" ht="12.75" customHeight="1">
      <c r="A25" s="32">
        <v>31</v>
      </c>
      <c r="B25" s="35"/>
      <c r="C25" s="54" t="s">
        <v>308</v>
      </c>
      <c r="D25" s="55" t="s">
        <v>287</v>
      </c>
      <c r="E25" s="55">
        <v>2</v>
      </c>
      <c r="F25" s="119"/>
      <c r="G25" s="119"/>
    </row>
    <row r="26" spans="1:9" s="19" customFormat="1" ht="12.75" customHeight="1">
      <c r="A26" s="32">
        <v>32</v>
      </c>
      <c r="B26" s="35"/>
      <c r="C26" s="54" t="s">
        <v>309</v>
      </c>
      <c r="D26" s="55" t="s">
        <v>287</v>
      </c>
      <c r="E26" s="55">
        <v>1</v>
      </c>
      <c r="F26" s="119"/>
      <c r="G26" s="119"/>
    </row>
    <row r="27" spans="1:9" s="19" customFormat="1" ht="12.75" customHeight="1">
      <c r="A27" s="32">
        <v>33</v>
      </c>
      <c r="B27" s="35"/>
      <c r="C27" s="54" t="s">
        <v>310</v>
      </c>
      <c r="D27" s="55" t="s">
        <v>287</v>
      </c>
      <c r="E27" s="55">
        <v>1</v>
      </c>
      <c r="F27" s="119"/>
      <c r="G27" s="119"/>
    </row>
    <row r="28" spans="1:9" s="41" customFormat="1" ht="11.4">
      <c r="A28" s="32"/>
      <c r="B28" s="35"/>
      <c r="C28" s="33"/>
      <c r="D28" s="32"/>
      <c r="E28" s="34"/>
      <c r="F28" s="119"/>
      <c r="G28" s="119"/>
      <c r="I28" s="57"/>
    </row>
    <row r="29" spans="1:9" s="41" customFormat="1" ht="11.4">
      <c r="B29" s="35"/>
      <c r="C29" s="24" t="s">
        <v>35</v>
      </c>
      <c r="D29" s="19"/>
      <c r="E29" s="19"/>
      <c r="F29" s="117"/>
      <c r="G29" s="118"/>
      <c r="I29" s="57"/>
    </row>
    <row r="30" spans="1:9" s="41" customFormat="1" ht="11.4">
      <c r="A30" s="32">
        <v>44</v>
      </c>
      <c r="B30" s="35"/>
      <c r="C30" s="33" t="s">
        <v>37</v>
      </c>
      <c r="D30" s="32" t="s">
        <v>36</v>
      </c>
      <c r="E30" s="34">
        <v>1</v>
      </c>
      <c r="F30" s="119"/>
      <c r="G30" s="119"/>
      <c r="I30" s="57"/>
    </row>
    <row r="31" spans="1:9" s="41" customFormat="1" ht="11.4">
      <c r="A31" s="32">
        <v>45</v>
      </c>
      <c r="B31" s="35"/>
      <c r="C31" s="33" t="s">
        <v>38</v>
      </c>
      <c r="D31" s="32" t="s">
        <v>36</v>
      </c>
      <c r="E31" s="34">
        <v>1</v>
      </c>
      <c r="F31" s="119"/>
      <c r="G31" s="119"/>
      <c r="I31" s="57"/>
    </row>
    <row r="32" spans="1:9" s="41" customFormat="1" ht="11.4">
      <c r="A32" s="32">
        <v>46</v>
      </c>
      <c r="B32" s="35"/>
      <c r="C32" s="33" t="s">
        <v>311</v>
      </c>
      <c r="D32" s="32" t="s">
        <v>36</v>
      </c>
      <c r="E32" s="34">
        <v>1</v>
      </c>
      <c r="F32" s="119"/>
      <c r="G32" s="119"/>
      <c r="I32" s="57"/>
    </row>
    <row r="33" spans="1:9" s="41" customFormat="1" ht="11.4">
      <c r="A33" s="32"/>
      <c r="B33" s="35"/>
      <c r="C33" s="33" t="s">
        <v>304</v>
      </c>
      <c r="D33" s="32" t="s">
        <v>36</v>
      </c>
      <c r="E33" s="34">
        <v>1</v>
      </c>
      <c r="F33" s="119"/>
      <c r="G33" s="119"/>
      <c r="I33" s="57"/>
    </row>
    <row r="34" spans="1:9" s="41" customFormat="1" ht="11.4">
      <c r="A34" s="32"/>
      <c r="B34" s="35"/>
      <c r="C34" s="33"/>
      <c r="D34" s="32"/>
      <c r="E34" s="34"/>
      <c r="F34" s="119"/>
      <c r="G34" s="119"/>
      <c r="I34" s="57"/>
    </row>
    <row r="35" spans="1:9" s="41" customFormat="1" ht="12">
      <c r="A35" s="32"/>
      <c r="B35" s="35"/>
      <c r="C35" s="27" t="s">
        <v>16</v>
      </c>
      <c r="D35" s="26"/>
      <c r="E35" s="26"/>
      <c r="F35" s="204"/>
      <c r="G35" s="127"/>
      <c r="I35" s="56"/>
    </row>
    <row r="36" spans="1:9" s="2" customFormat="1" ht="13.5" customHeight="1">
      <c r="A36" s="32"/>
      <c r="B36" s="32"/>
      <c r="C36" s="33"/>
      <c r="D36" s="32"/>
      <c r="E36" s="34"/>
      <c r="F36" s="34"/>
      <c r="G36" s="3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2"/>
  <sheetViews>
    <sheetView showGridLines="0" view="pageBreakPreview" zoomScale="85" zoomScaleNormal="100" zoomScaleSheetLayoutView="85" workbookViewId="0">
      <pane ySplit="12" topLeftCell="A13" activePane="bottomLeft" state="frozenSplit"/>
      <selection activeCell="V53" sqref="V53:W53"/>
      <selection pane="bottomLeft" activeCell="U42" sqref="U4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8.44140625" style="1" customWidth="1"/>
    <col min="4" max="4" width="3.44140625" style="63" bestFit="1" customWidth="1"/>
    <col min="5" max="5" width="10.109375" style="63" customWidth="1"/>
    <col min="6" max="6" width="9.6640625" style="63" customWidth="1"/>
    <col min="7" max="7" width="9.6640625" style="1" bestFit="1" customWidth="1"/>
    <col min="8" max="16384" width="9.109375" style="1"/>
  </cols>
  <sheetData>
    <row r="1" spans="1:9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9" ht="11.25" customHeight="1">
      <c r="A2" s="5" t="s">
        <v>5</v>
      </c>
      <c r="B2" s="6"/>
      <c r="C2" s="6" t="s">
        <v>107</v>
      </c>
      <c r="D2" s="8"/>
      <c r="E2" s="8"/>
      <c r="F2" s="8"/>
      <c r="G2" s="6"/>
    </row>
    <row r="3" spans="1:9" ht="11.25" customHeight="1">
      <c r="A3" s="5" t="s">
        <v>6</v>
      </c>
      <c r="B3" s="6"/>
      <c r="C3" s="6" t="s">
        <v>119</v>
      </c>
      <c r="D3" s="8"/>
      <c r="E3" s="8"/>
      <c r="F3" s="8"/>
      <c r="G3" s="6"/>
    </row>
    <row r="4" spans="1:9" ht="11.25" customHeight="1">
      <c r="A4" s="5" t="s">
        <v>7</v>
      </c>
      <c r="B4" s="6"/>
      <c r="C4" s="6" t="s">
        <v>368</v>
      </c>
      <c r="D4" s="8"/>
      <c r="E4" s="8"/>
      <c r="F4" s="8"/>
      <c r="G4" s="6"/>
    </row>
    <row r="5" spans="1:9" ht="5.25" customHeight="1">
      <c r="A5" s="6"/>
      <c r="B5" s="6"/>
      <c r="C5" s="6"/>
      <c r="D5" s="8"/>
      <c r="E5" s="8"/>
      <c r="F5" s="8"/>
      <c r="G5" s="6"/>
    </row>
    <row r="6" spans="1:9" ht="11.25" customHeight="1">
      <c r="A6" s="6" t="s">
        <v>8</v>
      </c>
      <c r="B6" s="6"/>
      <c r="C6" s="6" t="s">
        <v>105</v>
      </c>
      <c r="D6" s="8"/>
      <c r="E6" s="8"/>
      <c r="F6" s="8"/>
      <c r="G6" s="6"/>
    </row>
    <row r="7" spans="1:9" ht="11.25" customHeight="1">
      <c r="A7" s="6" t="s">
        <v>42</v>
      </c>
      <c r="B7" s="6"/>
      <c r="C7" s="6" t="s">
        <v>106</v>
      </c>
      <c r="D7" s="8"/>
      <c r="E7" s="8"/>
      <c r="F7" s="8"/>
      <c r="G7" s="6"/>
    </row>
    <row r="8" spans="1:9" ht="11.25" customHeight="1">
      <c r="A8" s="6" t="s">
        <v>10</v>
      </c>
      <c r="B8" s="37"/>
      <c r="C8" s="51" t="s">
        <v>703</v>
      </c>
      <c r="D8" s="8"/>
      <c r="E8" s="8"/>
      <c r="F8" s="8"/>
      <c r="G8" s="6"/>
    </row>
    <row r="9" spans="1:9" ht="13.2">
      <c r="A9" s="29"/>
      <c r="B9" s="29"/>
      <c r="C9" s="29"/>
      <c r="D9" s="59"/>
      <c r="E9" s="59"/>
      <c r="F9" s="59"/>
      <c r="G9" s="29"/>
    </row>
    <row r="10" spans="1:9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9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9" ht="13.2">
      <c r="A12" s="29"/>
      <c r="B12" s="29"/>
      <c r="C12" s="29"/>
      <c r="D12" s="59"/>
      <c r="E12" s="59"/>
      <c r="F12" s="59"/>
      <c r="G12" s="29"/>
    </row>
    <row r="13" spans="1:9" s="19" customFormat="1" ht="12.75" customHeight="1">
      <c r="A13" s="30"/>
      <c r="B13" s="30"/>
      <c r="C13" s="30" t="s">
        <v>117</v>
      </c>
      <c r="D13" s="60"/>
      <c r="E13" s="60"/>
      <c r="F13" s="60"/>
      <c r="G13" s="31"/>
    </row>
    <row r="14" spans="1:9" s="19" customFormat="1" ht="10.199999999999999">
      <c r="C14" s="24" t="s">
        <v>312</v>
      </c>
      <c r="D14" s="53"/>
      <c r="E14" s="61"/>
      <c r="F14" s="125"/>
      <c r="G14" s="118"/>
      <c r="H14" s="117"/>
      <c r="I14" s="117"/>
    </row>
    <row r="15" spans="1:9" s="2" customFormat="1" ht="10.199999999999999">
      <c r="A15" s="32"/>
      <c r="B15" s="19"/>
      <c r="C15" s="24" t="s">
        <v>313</v>
      </c>
      <c r="D15" s="53"/>
      <c r="E15" s="61"/>
      <c r="F15" s="125"/>
      <c r="G15" s="119"/>
      <c r="H15" s="198"/>
      <c r="I15" s="198"/>
    </row>
    <row r="16" spans="1:9" s="2" customFormat="1" ht="10.199999999999999">
      <c r="A16" s="32">
        <v>1</v>
      </c>
      <c r="B16" s="19"/>
      <c r="C16" s="2" t="s">
        <v>314</v>
      </c>
      <c r="D16" s="53" t="s">
        <v>24</v>
      </c>
      <c r="E16" s="64">
        <v>1.68</v>
      </c>
      <c r="F16" s="119"/>
      <c r="G16" s="119"/>
      <c r="H16" s="198"/>
      <c r="I16" s="198"/>
    </row>
    <row r="17" spans="1:9" s="2" customFormat="1" ht="10.199999999999999">
      <c r="A17" s="32">
        <v>2</v>
      </c>
      <c r="B17" s="32"/>
      <c r="C17" s="2" t="s">
        <v>315</v>
      </c>
      <c r="D17" s="53" t="s">
        <v>23</v>
      </c>
      <c r="E17" s="64">
        <v>373</v>
      </c>
      <c r="F17" s="119"/>
      <c r="G17" s="119"/>
      <c r="H17" s="198"/>
      <c r="I17" s="198"/>
    </row>
    <row r="18" spans="1:9" s="2" customFormat="1" ht="10.199999999999999">
      <c r="A18" s="32">
        <v>3</v>
      </c>
      <c r="B18" s="32"/>
      <c r="C18" s="2" t="s">
        <v>316</v>
      </c>
      <c r="D18" s="53" t="s">
        <v>24</v>
      </c>
      <c r="E18" s="64">
        <v>26.11</v>
      </c>
      <c r="F18" s="119"/>
      <c r="G18" s="119"/>
      <c r="H18" s="198"/>
      <c r="I18" s="198"/>
    </row>
    <row r="19" spans="1:9" s="2" customFormat="1" ht="10.199999999999999">
      <c r="A19" s="32">
        <v>4</v>
      </c>
      <c r="B19" s="32"/>
      <c r="C19" s="2" t="s">
        <v>317</v>
      </c>
      <c r="D19" s="53" t="s">
        <v>23</v>
      </c>
      <c r="E19" s="64">
        <v>373</v>
      </c>
      <c r="F19" s="119"/>
      <c r="G19" s="119"/>
      <c r="H19" s="198"/>
      <c r="I19" s="198"/>
    </row>
    <row r="20" spans="1:9" s="2" customFormat="1" ht="10.199999999999999">
      <c r="A20" s="32">
        <v>5</v>
      </c>
      <c r="B20" s="32"/>
      <c r="C20" s="2" t="s">
        <v>318</v>
      </c>
      <c r="D20" s="53" t="s">
        <v>23</v>
      </c>
      <c r="E20" s="64">
        <v>373</v>
      </c>
      <c r="F20" s="119"/>
      <c r="G20" s="119"/>
      <c r="H20" s="198"/>
      <c r="I20" s="198"/>
    </row>
    <row r="21" spans="1:9" s="2" customFormat="1" ht="10.199999999999999">
      <c r="A21" s="32">
        <v>6</v>
      </c>
      <c r="B21" s="32"/>
      <c r="C21" s="2" t="s">
        <v>319</v>
      </c>
      <c r="D21" s="53" t="s">
        <v>23</v>
      </c>
      <c r="E21" s="64">
        <v>373</v>
      </c>
      <c r="F21" s="119"/>
      <c r="G21" s="119"/>
      <c r="H21" s="198"/>
      <c r="I21" s="198"/>
    </row>
    <row r="22" spans="1:9" s="2" customFormat="1" ht="10.199999999999999">
      <c r="A22" s="32">
        <v>7</v>
      </c>
      <c r="B22" s="32"/>
      <c r="C22" s="2" t="s">
        <v>320</v>
      </c>
      <c r="D22" s="53" t="s">
        <v>23</v>
      </c>
      <c r="E22" s="64">
        <v>373</v>
      </c>
      <c r="F22" s="119"/>
      <c r="G22" s="119"/>
      <c r="H22" s="198"/>
      <c r="I22" s="198"/>
    </row>
    <row r="23" spans="1:9" s="19" customFormat="1" ht="10.199999999999999">
      <c r="A23" s="32">
        <v>8</v>
      </c>
      <c r="B23" s="35"/>
      <c r="C23" s="2" t="s">
        <v>321</v>
      </c>
      <c r="D23" s="53" t="s">
        <v>23</v>
      </c>
      <c r="E23" s="64">
        <v>8</v>
      </c>
      <c r="F23" s="119"/>
      <c r="G23" s="119"/>
      <c r="H23" s="117"/>
      <c r="I23" s="117"/>
    </row>
    <row r="24" spans="1:9" s="19" customFormat="1" ht="10.199999999999999">
      <c r="A24" s="32">
        <v>9</v>
      </c>
      <c r="B24" s="35"/>
      <c r="C24" s="2" t="s">
        <v>322</v>
      </c>
      <c r="D24" s="53" t="s">
        <v>23</v>
      </c>
      <c r="E24" s="64">
        <v>8</v>
      </c>
      <c r="F24" s="119"/>
      <c r="G24" s="119"/>
      <c r="H24" s="117"/>
      <c r="I24" s="117"/>
    </row>
    <row r="25" spans="1:9" s="19" customFormat="1" ht="10.199999999999999">
      <c r="A25" s="32">
        <v>10</v>
      </c>
      <c r="B25" s="35"/>
      <c r="C25" s="2" t="s">
        <v>323</v>
      </c>
      <c r="D25" s="53" t="s">
        <v>23</v>
      </c>
      <c r="E25" s="64">
        <v>373</v>
      </c>
      <c r="F25" s="119"/>
      <c r="G25" s="119"/>
      <c r="H25" s="117"/>
      <c r="I25" s="117"/>
    </row>
    <row r="26" spans="1:9" s="19" customFormat="1" ht="10.199999999999999">
      <c r="A26" s="32">
        <v>11</v>
      </c>
      <c r="B26" s="35"/>
      <c r="C26" s="2" t="s">
        <v>324</v>
      </c>
      <c r="D26" s="53" t="s">
        <v>24</v>
      </c>
      <c r="E26" s="64">
        <v>1.2</v>
      </c>
      <c r="F26" s="119"/>
      <c r="G26" s="119"/>
      <c r="H26" s="117"/>
      <c r="I26" s="117"/>
    </row>
    <row r="27" spans="1:9" s="19" customFormat="1" ht="10.199999999999999">
      <c r="A27" s="32">
        <v>12</v>
      </c>
      <c r="B27" s="35"/>
      <c r="C27" s="2" t="s">
        <v>325</v>
      </c>
      <c r="D27" s="53" t="s">
        <v>22</v>
      </c>
      <c r="E27" s="64">
        <v>130.55000000000001</v>
      </c>
      <c r="F27" s="119"/>
      <c r="G27" s="119"/>
      <c r="H27" s="117"/>
      <c r="I27" s="117"/>
    </row>
    <row r="28" spans="1:9" s="19" customFormat="1" ht="10.199999999999999">
      <c r="A28" s="32"/>
      <c r="B28" s="35"/>
      <c r="C28" s="2"/>
      <c r="D28" s="53"/>
      <c r="E28" s="64"/>
      <c r="F28" s="119"/>
      <c r="G28" s="119"/>
      <c r="H28" s="117"/>
      <c r="I28" s="117"/>
    </row>
    <row r="29" spans="1:9" s="41" customFormat="1" ht="11.4">
      <c r="A29" s="32"/>
      <c r="B29" s="35"/>
      <c r="C29" s="24" t="s">
        <v>326</v>
      </c>
      <c r="D29" s="53"/>
      <c r="E29" s="64"/>
      <c r="F29" s="119"/>
      <c r="G29" s="118"/>
      <c r="H29" s="124"/>
      <c r="I29" s="199"/>
    </row>
    <row r="30" spans="1:9" s="41" customFormat="1" ht="11.4">
      <c r="A30" s="32">
        <v>13</v>
      </c>
      <c r="B30" s="35"/>
      <c r="C30" s="2" t="s">
        <v>327</v>
      </c>
      <c r="D30" s="53" t="s">
        <v>23</v>
      </c>
      <c r="E30" s="64">
        <v>373</v>
      </c>
      <c r="F30" s="119"/>
      <c r="G30" s="119"/>
      <c r="H30" s="124"/>
      <c r="I30" s="199"/>
    </row>
    <row r="31" spans="1:9" s="41" customFormat="1" ht="11.4">
      <c r="A31" s="32">
        <v>14</v>
      </c>
      <c r="B31" s="35"/>
      <c r="C31" s="2" t="s">
        <v>328</v>
      </c>
      <c r="D31" s="53" t="s">
        <v>23</v>
      </c>
      <c r="E31" s="64">
        <v>373</v>
      </c>
      <c r="F31" s="119"/>
      <c r="G31" s="119"/>
      <c r="H31" s="124"/>
      <c r="I31" s="199"/>
    </row>
    <row r="32" spans="1:9" s="41" customFormat="1" ht="11.4">
      <c r="A32" s="32">
        <v>15</v>
      </c>
      <c r="B32" s="35"/>
      <c r="C32" s="2" t="s">
        <v>329</v>
      </c>
      <c r="D32" s="53" t="s">
        <v>132</v>
      </c>
      <c r="E32" s="64">
        <v>12</v>
      </c>
      <c r="F32" s="119"/>
      <c r="G32" s="119"/>
      <c r="H32" s="124"/>
      <c r="I32" s="199"/>
    </row>
    <row r="33" spans="1:9" s="41" customFormat="1" ht="11.4">
      <c r="A33" s="32">
        <v>16</v>
      </c>
      <c r="B33" s="35"/>
      <c r="C33" s="2" t="s">
        <v>330</v>
      </c>
      <c r="D33" s="53" t="s">
        <v>132</v>
      </c>
      <c r="E33" s="64">
        <v>18</v>
      </c>
      <c r="F33" s="119"/>
      <c r="G33" s="119"/>
      <c r="H33" s="124"/>
      <c r="I33" s="199"/>
    </row>
    <row r="34" spans="1:9" s="41" customFormat="1" ht="11.4">
      <c r="A34" s="32">
        <v>17</v>
      </c>
      <c r="B34" s="35"/>
      <c r="C34" s="2" t="s">
        <v>331</v>
      </c>
      <c r="D34" s="53" t="s">
        <v>132</v>
      </c>
      <c r="E34" s="64">
        <v>1</v>
      </c>
      <c r="F34" s="119"/>
      <c r="G34" s="119"/>
      <c r="H34" s="124"/>
      <c r="I34" s="199"/>
    </row>
    <row r="35" spans="1:9" s="41" customFormat="1" ht="11.4">
      <c r="A35" s="32">
        <v>18</v>
      </c>
      <c r="B35" s="35"/>
      <c r="C35" s="2" t="s">
        <v>332</v>
      </c>
      <c r="D35" s="53" t="s">
        <v>132</v>
      </c>
      <c r="E35" s="64">
        <v>1</v>
      </c>
      <c r="F35" s="119"/>
      <c r="G35" s="119"/>
      <c r="H35" s="124"/>
      <c r="I35" s="199"/>
    </row>
    <row r="36" spans="1:9" s="41" customFormat="1" ht="11.4">
      <c r="A36" s="32">
        <v>19</v>
      </c>
      <c r="B36" s="35"/>
      <c r="C36" s="2" t="s">
        <v>333</v>
      </c>
      <c r="D36" s="53" t="s">
        <v>132</v>
      </c>
      <c r="E36" s="64">
        <v>32</v>
      </c>
      <c r="F36" s="119"/>
      <c r="G36" s="119"/>
      <c r="H36" s="124"/>
      <c r="I36" s="199"/>
    </row>
    <row r="37" spans="1:9" s="41" customFormat="1" ht="11.4">
      <c r="A37" s="32">
        <v>20</v>
      </c>
      <c r="B37" s="35"/>
      <c r="C37" s="2" t="s">
        <v>334</v>
      </c>
      <c r="D37" s="53" t="s">
        <v>132</v>
      </c>
      <c r="E37" s="64">
        <v>32</v>
      </c>
      <c r="F37" s="119"/>
      <c r="G37" s="119"/>
      <c r="H37" s="124"/>
      <c r="I37" s="199"/>
    </row>
    <row r="38" spans="1:9" s="41" customFormat="1" ht="11.4">
      <c r="A38" s="32">
        <v>21</v>
      </c>
      <c r="B38" s="35"/>
      <c r="C38" s="2" t="s">
        <v>335</v>
      </c>
      <c r="D38" s="53" t="s">
        <v>132</v>
      </c>
      <c r="E38" s="64">
        <v>17</v>
      </c>
      <c r="F38" s="119"/>
      <c r="G38" s="119"/>
      <c r="H38" s="124"/>
      <c r="I38" s="199"/>
    </row>
    <row r="39" spans="1:9" s="41" customFormat="1" ht="11.4">
      <c r="A39" s="32">
        <v>22</v>
      </c>
      <c r="B39" s="35"/>
      <c r="C39" s="2" t="s">
        <v>336</v>
      </c>
      <c r="D39" s="53" t="s">
        <v>132</v>
      </c>
      <c r="E39" s="64">
        <v>33</v>
      </c>
      <c r="F39" s="119"/>
      <c r="G39" s="119"/>
      <c r="H39" s="124"/>
      <c r="I39" s="199"/>
    </row>
    <row r="40" spans="1:9" s="41" customFormat="1" ht="11.4">
      <c r="A40" s="32">
        <v>23</v>
      </c>
      <c r="B40" s="35"/>
      <c r="C40" s="2" t="s">
        <v>337</v>
      </c>
      <c r="D40" s="53" t="s">
        <v>132</v>
      </c>
      <c r="E40" s="64">
        <v>16</v>
      </c>
      <c r="F40" s="119"/>
      <c r="G40" s="119"/>
      <c r="H40" s="124"/>
      <c r="I40" s="199"/>
    </row>
    <row r="41" spans="1:9" s="41" customFormat="1" ht="11.4">
      <c r="A41" s="32">
        <v>24</v>
      </c>
      <c r="B41" s="35"/>
      <c r="C41" s="2" t="s">
        <v>338</v>
      </c>
      <c r="D41" s="53" t="s">
        <v>132</v>
      </c>
      <c r="E41" s="64">
        <v>17</v>
      </c>
      <c r="F41" s="119"/>
      <c r="G41" s="119"/>
      <c r="H41" s="124"/>
      <c r="I41" s="199"/>
    </row>
    <row r="42" spans="1:9" s="41" customFormat="1" ht="11.4">
      <c r="A42" s="32">
        <v>25</v>
      </c>
      <c r="B42" s="35"/>
      <c r="C42" s="2" t="s">
        <v>339</v>
      </c>
      <c r="D42" s="53" t="s">
        <v>132</v>
      </c>
      <c r="E42" s="64">
        <v>33</v>
      </c>
      <c r="F42" s="119"/>
      <c r="G42" s="119"/>
      <c r="H42" s="124"/>
      <c r="I42" s="199"/>
    </row>
    <row r="43" spans="1:9" s="41" customFormat="1" ht="11.4">
      <c r="A43" s="32">
        <v>26</v>
      </c>
      <c r="B43" s="35"/>
      <c r="C43" s="2" t="s">
        <v>340</v>
      </c>
      <c r="D43" s="53" t="s">
        <v>132</v>
      </c>
      <c r="E43" s="64">
        <v>16</v>
      </c>
      <c r="F43" s="119"/>
      <c r="G43" s="119"/>
      <c r="H43" s="124"/>
      <c r="I43" s="199"/>
    </row>
    <row r="44" spans="1:9" s="41" customFormat="1" ht="11.4">
      <c r="A44" s="32">
        <v>27</v>
      </c>
      <c r="B44" s="35"/>
      <c r="C44" s="2" t="s">
        <v>341</v>
      </c>
      <c r="D44" s="53" t="s">
        <v>132</v>
      </c>
      <c r="E44" s="64">
        <v>16</v>
      </c>
      <c r="F44" s="119"/>
      <c r="G44" s="119"/>
      <c r="H44" s="124"/>
      <c r="I44" s="199"/>
    </row>
    <row r="45" spans="1:9" s="41" customFormat="1" ht="11.4">
      <c r="A45" s="32">
        <v>28</v>
      </c>
      <c r="B45" s="35"/>
      <c r="C45" s="2" t="s">
        <v>342</v>
      </c>
      <c r="D45" s="53" t="s">
        <v>23</v>
      </c>
      <c r="E45" s="64">
        <v>4.5</v>
      </c>
      <c r="F45" s="119"/>
      <c r="G45" s="119"/>
      <c r="H45" s="124"/>
      <c r="I45" s="199"/>
    </row>
    <row r="46" spans="1:9" s="41" customFormat="1" ht="11.4">
      <c r="A46" s="32">
        <v>29</v>
      </c>
      <c r="B46" s="35"/>
      <c r="C46" s="2" t="s">
        <v>343</v>
      </c>
      <c r="D46" s="53" t="s">
        <v>58</v>
      </c>
      <c r="E46" s="64">
        <v>0.95</v>
      </c>
      <c r="F46" s="119"/>
      <c r="G46" s="119"/>
      <c r="H46" s="124"/>
      <c r="I46" s="199"/>
    </row>
    <row r="47" spans="1:9" s="41" customFormat="1" ht="11.4">
      <c r="A47" s="32">
        <v>30</v>
      </c>
      <c r="B47" s="35"/>
      <c r="C47" s="2" t="s">
        <v>344</v>
      </c>
      <c r="D47" s="53" t="s">
        <v>58</v>
      </c>
      <c r="E47" s="64">
        <v>0.95</v>
      </c>
      <c r="F47" s="119"/>
      <c r="G47" s="119"/>
      <c r="H47" s="124"/>
      <c r="I47" s="199"/>
    </row>
    <row r="48" spans="1:9" s="41" customFormat="1" ht="11.4">
      <c r="A48" s="32">
        <v>31</v>
      </c>
      <c r="B48" s="35"/>
      <c r="C48" s="2" t="s">
        <v>345</v>
      </c>
      <c r="D48" s="53" t="s">
        <v>58</v>
      </c>
      <c r="E48" s="64">
        <v>0.6</v>
      </c>
      <c r="F48" s="119"/>
      <c r="G48" s="119"/>
      <c r="H48" s="124"/>
      <c r="I48" s="199"/>
    </row>
    <row r="49" spans="1:9" s="41" customFormat="1" ht="11.4">
      <c r="A49" s="32">
        <v>32</v>
      </c>
      <c r="B49" s="35"/>
      <c r="C49" s="2" t="s">
        <v>346</v>
      </c>
      <c r="D49" s="53" t="s">
        <v>23</v>
      </c>
      <c r="E49" s="64">
        <v>380</v>
      </c>
      <c r="F49" s="119"/>
      <c r="G49" s="119"/>
      <c r="H49" s="124"/>
      <c r="I49" s="199"/>
    </row>
    <row r="50" spans="1:9" s="41" customFormat="1" ht="11.4">
      <c r="A50" s="32">
        <v>33</v>
      </c>
      <c r="B50" s="35"/>
      <c r="C50" s="2" t="s">
        <v>347</v>
      </c>
      <c r="D50" s="53" t="s">
        <v>58</v>
      </c>
      <c r="E50" s="64">
        <v>361</v>
      </c>
      <c r="F50" s="119"/>
      <c r="G50" s="119"/>
      <c r="H50" s="124"/>
      <c r="I50" s="199"/>
    </row>
    <row r="51" spans="1:9" s="41" customFormat="1" ht="11.4">
      <c r="A51" s="32">
        <v>34</v>
      </c>
      <c r="B51" s="35"/>
      <c r="C51" s="2" t="s">
        <v>348</v>
      </c>
      <c r="D51" s="53" t="s">
        <v>132</v>
      </c>
      <c r="E51" s="64">
        <v>16</v>
      </c>
      <c r="F51" s="119"/>
      <c r="G51" s="119"/>
      <c r="H51" s="124"/>
      <c r="I51" s="199"/>
    </row>
    <row r="52" spans="1:9" s="41" customFormat="1" ht="11.4">
      <c r="A52" s="32">
        <v>35</v>
      </c>
      <c r="B52" s="35"/>
      <c r="C52" s="2" t="s">
        <v>349</v>
      </c>
      <c r="D52" s="53" t="s">
        <v>58</v>
      </c>
      <c r="E52" s="64">
        <v>11</v>
      </c>
      <c r="F52" s="119"/>
      <c r="G52" s="119"/>
      <c r="H52" s="124"/>
      <c r="I52" s="199"/>
    </row>
    <row r="53" spans="1:9" s="41" customFormat="1" ht="11.4">
      <c r="A53" s="32">
        <v>36</v>
      </c>
      <c r="B53" s="35"/>
      <c r="C53" s="2" t="s">
        <v>350</v>
      </c>
      <c r="D53" s="53" t="s">
        <v>132</v>
      </c>
      <c r="E53" s="64">
        <v>16</v>
      </c>
      <c r="F53" s="119"/>
      <c r="G53" s="119"/>
      <c r="H53" s="124"/>
      <c r="I53" s="199"/>
    </row>
    <row r="54" spans="1:9" s="41" customFormat="1" ht="11.4">
      <c r="A54" s="32">
        <v>37</v>
      </c>
      <c r="B54" s="35"/>
      <c r="C54" s="2" t="s">
        <v>351</v>
      </c>
      <c r="D54" s="53" t="s">
        <v>352</v>
      </c>
      <c r="E54" s="64">
        <v>16</v>
      </c>
      <c r="F54" s="119"/>
      <c r="G54" s="119"/>
      <c r="H54" s="124"/>
      <c r="I54" s="199"/>
    </row>
    <row r="55" spans="1:9" s="41" customFormat="1" ht="11.4">
      <c r="A55" s="32">
        <v>38</v>
      </c>
      <c r="B55" s="35"/>
      <c r="C55" s="2" t="s">
        <v>353</v>
      </c>
      <c r="D55" s="53" t="s">
        <v>132</v>
      </c>
      <c r="E55" s="64">
        <v>16</v>
      </c>
      <c r="F55" s="119"/>
      <c r="G55" s="119"/>
      <c r="H55" s="124"/>
      <c r="I55" s="199"/>
    </row>
    <row r="56" spans="1:9" s="41" customFormat="1" ht="11.4">
      <c r="A56" s="32">
        <v>39</v>
      </c>
      <c r="B56" s="35"/>
      <c r="C56" s="2" t="s">
        <v>354</v>
      </c>
      <c r="D56" s="53" t="s">
        <v>132</v>
      </c>
      <c r="E56" s="64">
        <v>16</v>
      </c>
      <c r="F56" s="119"/>
      <c r="G56" s="119"/>
      <c r="H56" s="124"/>
      <c r="I56" s="199"/>
    </row>
    <row r="57" spans="1:9" s="41" customFormat="1" ht="11.4">
      <c r="A57" s="32">
        <v>40</v>
      </c>
      <c r="B57" s="35"/>
      <c r="C57" s="2" t="s">
        <v>355</v>
      </c>
      <c r="D57" s="53"/>
      <c r="E57" s="64"/>
      <c r="F57" s="119"/>
      <c r="G57" s="119"/>
      <c r="H57" s="124"/>
      <c r="I57" s="199"/>
    </row>
    <row r="58" spans="1:9" s="41" customFormat="1" ht="11.4">
      <c r="A58" s="32">
        <v>41</v>
      </c>
      <c r="B58" s="35"/>
      <c r="C58" s="2" t="s">
        <v>356</v>
      </c>
      <c r="D58" s="53" t="s">
        <v>23</v>
      </c>
      <c r="E58" s="64">
        <v>1100</v>
      </c>
      <c r="F58" s="119"/>
      <c r="G58" s="119"/>
      <c r="H58" s="124"/>
      <c r="I58" s="199"/>
    </row>
    <row r="59" spans="1:9" s="41" customFormat="1" ht="11.4">
      <c r="A59" s="32">
        <v>42</v>
      </c>
      <c r="B59" s="35"/>
      <c r="C59" s="2" t="s">
        <v>357</v>
      </c>
      <c r="D59" s="53" t="s">
        <v>23</v>
      </c>
      <c r="E59" s="64">
        <v>1130</v>
      </c>
      <c r="F59" s="119"/>
      <c r="G59" s="119"/>
      <c r="H59" s="124"/>
      <c r="I59" s="199"/>
    </row>
    <row r="60" spans="1:9" s="41" customFormat="1" ht="11.4">
      <c r="A60" s="32">
        <v>43</v>
      </c>
      <c r="B60" s="35"/>
      <c r="C60" s="2" t="s">
        <v>355</v>
      </c>
      <c r="D60" s="53"/>
      <c r="E60" s="64"/>
      <c r="F60" s="119"/>
      <c r="G60" s="119"/>
      <c r="H60" s="124"/>
      <c r="I60" s="199"/>
    </row>
    <row r="61" spans="1:9" s="41" customFormat="1" ht="11.4">
      <c r="A61" s="32">
        <v>44</v>
      </c>
      <c r="B61" s="35"/>
      <c r="C61" s="2" t="s">
        <v>358</v>
      </c>
      <c r="D61" s="53" t="s">
        <v>132</v>
      </c>
      <c r="E61" s="64">
        <v>3</v>
      </c>
      <c r="F61" s="119"/>
      <c r="G61" s="119"/>
      <c r="H61" s="124"/>
      <c r="I61" s="199"/>
    </row>
    <row r="62" spans="1:9" s="41" customFormat="1" ht="11.4">
      <c r="A62" s="32">
        <v>45</v>
      </c>
      <c r="B62" s="35"/>
      <c r="C62" s="2" t="s">
        <v>359</v>
      </c>
      <c r="D62" s="53" t="s">
        <v>132</v>
      </c>
      <c r="E62" s="64">
        <v>3</v>
      </c>
      <c r="F62" s="119"/>
      <c r="G62" s="119"/>
      <c r="H62" s="124"/>
      <c r="I62" s="199"/>
    </row>
    <row r="63" spans="1:9" s="41" customFormat="1" ht="11.4">
      <c r="A63" s="32">
        <v>46</v>
      </c>
      <c r="B63" s="35"/>
      <c r="C63" s="2" t="s">
        <v>360</v>
      </c>
      <c r="D63" s="53" t="s">
        <v>132</v>
      </c>
      <c r="E63" s="64">
        <v>12</v>
      </c>
      <c r="F63" s="119"/>
      <c r="G63" s="119"/>
      <c r="H63" s="124"/>
      <c r="I63" s="199"/>
    </row>
    <row r="64" spans="1:9" s="41" customFormat="1" ht="11.4">
      <c r="A64" s="32">
        <v>47</v>
      </c>
      <c r="B64" s="35"/>
      <c r="C64" s="2" t="s">
        <v>361</v>
      </c>
      <c r="D64" s="53" t="s">
        <v>23</v>
      </c>
      <c r="E64" s="64">
        <v>373</v>
      </c>
      <c r="F64" s="119"/>
      <c r="G64" s="119"/>
      <c r="H64" s="124"/>
      <c r="I64" s="199"/>
    </row>
    <row r="65" spans="1:9" s="41" customFormat="1" ht="11.4">
      <c r="A65" s="32"/>
      <c r="B65" s="35"/>
      <c r="C65" s="2"/>
      <c r="D65" s="53"/>
      <c r="E65" s="64"/>
      <c r="F65" s="119"/>
      <c r="G65" s="119"/>
      <c r="H65" s="124"/>
      <c r="I65" s="199"/>
    </row>
    <row r="66" spans="1:9" s="41" customFormat="1" ht="11.4">
      <c r="A66" s="32"/>
      <c r="B66" s="35"/>
      <c r="C66" s="21" t="s">
        <v>369</v>
      </c>
      <c r="D66" s="53"/>
      <c r="E66" s="64"/>
      <c r="F66" s="119"/>
      <c r="G66" s="75"/>
      <c r="H66" s="124"/>
      <c r="I66" s="199"/>
    </row>
    <row r="67" spans="1:9" s="41" customFormat="1" ht="11.4">
      <c r="A67" s="32"/>
      <c r="B67" s="35"/>
      <c r="C67" s="52" t="s">
        <v>403</v>
      </c>
      <c r="D67" s="53"/>
      <c r="E67" s="64"/>
      <c r="F67" s="119"/>
      <c r="G67" s="118"/>
      <c r="H67" s="124"/>
      <c r="I67" s="199"/>
    </row>
    <row r="68" spans="1:9" s="41" customFormat="1" ht="11.4">
      <c r="A68" s="32">
        <v>48</v>
      </c>
      <c r="B68" s="35"/>
      <c r="C68" s="2" t="s">
        <v>315</v>
      </c>
      <c r="D68" s="53" t="s">
        <v>23</v>
      </c>
      <c r="E68" s="64">
        <v>130</v>
      </c>
      <c r="F68" s="119"/>
      <c r="G68" s="119"/>
      <c r="H68" s="124"/>
      <c r="I68" s="199"/>
    </row>
    <row r="69" spans="1:9" s="41" customFormat="1" ht="11.4">
      <c r="A69" s="32">
        <v>49</v>
      </c>
      <c r="B69" s="35"/>
      <c r="C69" s="2" t="s">
        <v>316</v>
      </c>
      <c r="D69" s="53" t="s">
        <v>24</v>
      </c>
      <c r="E69" s="64">
        <v>9.1</v>
      </c>
      <c r="F69" s="119"/>
      <c r="G69" s="119"/>
      <c r="H69" s="124"/>
      <c r="I69" s="199"/>
    </row>
    <row r="70" spans="1:9" s="41" customFormat="1" ht="11.4">
      <c r="A70" s="32">
        <v>50</v>
      </c>
      <c r="B70" s="35"/>
      <c r="C70" s="2" t="s">
        <v>397</v>
      </c>
      <c r="D70" s="53" t="s">
        <v>23</v>
      </c>
      <c r="E70" s="64">
        <v>130</v>
      </c>
      <c r="F70" s="119"/>
      <c r="G70" s="119"/>
      <c r="H70" s="124"/>
      <c r="I70" s="199"/>
    </row>
    <row r="71" spans="1:9" s="41" customFormat="1" ht="11.4">
      <c r="A71" s="32">
        <v>51</v>
      </c>
      <c r="B71" s="35"/>
      <c r="C71" s="2" t="s">
        <v>320</v>
      </c>
      <c r="D71" s="53" t="s">
        <v>23</v>
      </c>
      <c r="E71" s="64">
        <v>130</v>
      </c>
      <c r="F71" s="119"/>
      <c r="G71" s="119"/>
      <c r="H71" s="124"/>
      <c r="I71" s="199"/>
    </row>
    <row r="72" spans="1:9" s="41" customFormat="1" ht="11.4">
      <c r="A72" s="32">
        <v>52</v>
      </c>
      <c r="B72" s="35"/>
      <c r="C72" s="2" t="s">
        <v>321</v>
      </c>
      <c r="D72" s="53" t="s">
        <v>23</v>
      </c>
      <c r="E72" s="64">
        <v>5</v>
      </c>
      <c r="F72" s="119"/>
      <c r="G72" s="119"/>
      <c r="H72" s="124"/>
      <c r="I72" s="199"/>
    </row>
    <row r="73" spans="1:9" s="41" customFormat="1" ht="11.4">
      <c r="A73" s="32">
        <v>53</v>
      </c>
      <c r="B73" s="35"/>
      <c r="C73" s="2" t="s">
        <v>398</v>
      </c>
      <c r="D73" s="53" t="s">
        <v>23</v>
      </c>
      <c r="E73" s="64">
        <v>5</v>
      </c>
      <c r="F73" s="119"/>
      <c r="G73" s="119"/>
      <c r="H73" s="124"/>
      <c r="I73" s="199"/>
    </row>
    <row r="74" spans="1:9" s="41" customFormat="1" ht="11.4">
      <c r="A74" s="32">
        <v>54</v>
      </c>
      <c r="B74" s="35"/>
      <c r="C74" s="2" t="s">
        <v>399</v>
      </c>
      <c r="D74" s="53" t="s">
        <v>23</v>
      </c>
      <c r="E74" s="64">
        <v>130</v>
      </c>
      <c r="F74" s="119"/>
      <c r="G74" s="119"/>
      <c r="H74" s="124"/>
      <c r="I74" s="199"/>
    </row>
    <row r="75" spans="1:9" s="41" customFormat="1" ht="11.4">
      <c r="A75" s="32">
        <v>55</v>
      </c>
      <c r="B75" s="35"/>
      <c r="C75" s="2" t="s">
        <v>400</v>
      </c>
      <c r="D75" s="53" t="s">
        <v>22</v>
      </c>
      <c r="E75" s="64">
        <v>9.1</v>
      </c>
      <c r="F75" s="119"/>
      <c r="G75" s="119"/>
      <c r="H75" s="124"/>
      <c r="I75" s="199"/>
    </row>
    <row r="76" spans="1:9" s="41" customFormat="1" ht="11.4">
      <c r="A76" s="32">
        <v>56</v>
      </c>
      <c r="B76" s="35"/>
      <c r="C76" s="2" t="s">
        <v>401</v>
      </c>
      <c r="D76" s="53" t="s">
        <v>58</v>
      </c>
      <c r="E76" s="64">
        <v>4</v>
      </c>
      <c r="F76" s="119"/>
      <c r="G76" s="119"/>
      <c r="H76" s="124"/>
      <c r="I76" s="199"/>
    </row>
    <row r="77" spans="1:9" s="41" customFormat="1" ht="11.4">
      <c r="A77" s="32">
        <v>57</v>
      </c>
      <c r="B77" s="35"/>
      <c r="C77" s="2" t="s">
        <v>325</v>
      </c>
      <c r="D77" s="53" t="s">
        <v>22</v>
      </c>
      <c r="E77" s="64">
        <v>9</v>
      </c>
      <c r="F77" s="119"/>
      <c r="G77" s="119"/>
      <c r="H77" s="124"/>
      <c r="I77" s="199"/>
    </row>
    <row r="78" spans="1:9" s="41" customFormat="1" ht="11.4">
      <c r="A78" s="32"/>
      <c r="B78" s="35"/>
      <c r="C78" s="52" t="s">
        <v>404</v>
      </c>
      <c r="D78" s="53"/>
      <c r="E78" s="64"/>
      <c r="F78" s="119"/>
      <c r="G78" s="118"/>
      <c r="H78" s="124"/>
      <c r="I78" s="199"/>
    </row>
    <row r="79" spans="1:9" s="41" customFormat="1" ht="11.4">
      <c r="A79" s="32">
        <v>57</v>
      </c>
      <c r="B79" s="35"/>
      <c r="C79" s="2" t="s">
        <v>370</v>
      </c>
      <c r="D79" s="53" t="s">
        <v>23</v>
      </c>
      <c r="E79" s="64">
        <v>3</v>
      </c>
      <c r="F79" s="119"/>
      <c r="G79" s="119"/>
      <c r="H79" s="124"/>
      <c r="I79" s="199"/>
    </row>
    <row r="80" spans="1:9" s="41" customFormat="1" ht="11.4">
      <c r="A80" s="32">
        <v>58</v>
      </c>
      <c r="B80" s="35"/>
      <c r="C80" s="2" t="s">
        <v>371</v>
      </c>
      <c r="D80" s="53" t="s">
        <v>23</v>
      </c>
      <c r="E80" s="64">
        <v>3</v>
      </c>
      <c r="F80" s="119"/>
      <c r="G80" s="119"/>
      <c r="H80" s="124"/>
      <c r="I80" s="199"/>
    </row>
    <row r="81" spans="1:9" s="41" customFormat="1" ht="11.4">
      <c r="A81" s="32">
        <v>59</v>
      </c>
      <c r="B81" s="35"/>
      <c r="C81" s="2" t="s">
        <v>372</v>
      </c>
      <c r="D81" s="53" t="s">
        <v>132</v>
      </c>
      <c r="E81" s="64">
        <v>2</v>
      </c>
      <c r="F81" s="119"/>
      <c r="G81" s="119"/>
      <c r="H81" s="124"/>
      <c r="I81" s="199"/>
    </row>
    <row r="82" spans="1:9" s="41" customFormat="1" ht="11.4">
      <c r="A82" s="32">
        <v>60</v>
      </c>
      <c r="B82" s="35"/>
      <c r="C82" s="2" t="s">
        <v>373</v>
      </c>
      <c r="D82" s="53" t="s">
        <v>132</v>
      </c>
      <c r="E82" s="64">
        <v>4</v>
      </c>
      <c r="F82" s="119"/>
      <c r="G82" s="119"/>
      <c r="H82" s="124"/>
      <c r="I82" s="199"/>
    </row>
    <row r="83" spans="1:9" s="41" customFormat="1" ht="11.4">
      <c r="A83" s="32">
        <v>61</v>
      </c>
      <c r="B83" s="35"/>
      <c r="C83" s="2" t="s">
        <v>374</v>
      </c>
      <c r="D83" s="53" t="s">
        <v>132</v>
      </c>
      <c r="E83" s="64">
        <v>8</v>
      </c>
      <c r="F83" s="119"/>
      <c r="G83" s="119"/>
      <c r="H83" s="124"/>
      <c r="I83" s="199"/>
    </row>
    <row r="84" spans="1:9" s="41" customFormat="1" ht="11.4">
      <c r="A84" s="32">
        <v>62</v>
      </c>
      <c r="B84" s="35"/>
      <c r="C84" s="2" t="s">
        <v>375</v>
      </c>
      <c r="D84" s="53" t="s">
        <v>132</v>
      </c>
      <c r="E84" s="64">
        <v>1</v>
      </c>
      <c r="F84" s="119"/>
      <c r="G84" s="119"/>
      <c r="H84" s="124"/>
      <c r="I84" s="199"/>
    </row>
    <row r="85" spans="1:9" s="41" customFormat="1" ht="11.4">
      <c r="A85" s="32">
        <v>63</v>
      </c>
      <c r="B85" s="35"/>
      <c r="C85" s="2" t="s">
        <v>376</v>
      </c>
      <c r="D85" s="53" t="s">
        <v>132</v>
      </c>
      <c r="E85" s="64">
        <v>1</v>
      </c>
      <c r="F85" s="119"/>
      <c r="G85" s="119"/>
      <c r="H85" s="124"/>
      <c r="I85" s="199"/>
    </row>
    <row r="86" spans="1:9" s="41" customFormat="1" ht="11.4">
      <c r="A86" s="32">
        <v>64</v>
      </c>
      <c r="B86" s="35"/>
      <c r="C86" s="2" t="s">
        <v>377</v>
      </c>
      <c r="D86" s="53" t="s">
        <v>132</v>
      </c>
      <c r="E86" s="64">
        <v>1</v>
      </c>
      <c r="F86" s="119"/>
      <c r="G86" s="119"/>
      <c r="H86" s="124"/>
      <c r="I86" s="199"/>
    </row>
    <row r="87" spans="1:9" s="41" customFormat="1" ht="11.4">
      <c r="A87" s="32">
        <v>65</v>
      </c>
      <c r="B87" s="35"/>
      <c r="C87" s="2" t="s">
        <v>378</v>
      </c>
      <c r="D87" s="53" t="s">
        <v>132</v>
      </c>
      <c r="E87" s="64">
        <v>1</v>
      </c>
      <c r="F87" s="119"/>
      <c r="G87" s="119"/>
      <c r="H87" s="124"/>
      <c r="I87" s="199"/>
    </row>
    <row r="88" spans="1:9" s="41" customFormat="1" ht="11.4">
      <c r="A88" s="32">
        <v>66</v>
      </c>
      <c r="B88" s="35"/>
      <c r="C88" s="2" t="s">
        <v>379</v>
      </c>
      <c r="D88" s="53" t="s">
        <v>132</v>
      </c>
      <c r="E88" s="64">
        <v>1</v>
      </c>
      <c r="F88" s="119"/>
      <c r="G88" s="119"/>
      <c r="H88" s="124"/>
      <c r="I88" s="199"/>
    </row>
    <row r="89" spans="1:9" s="41" customFormat="1" ht="11.4">
      <c r="A89" s="32">
        <v>67</v>
      </c>
      <c r="B89" s="35"/>
      <c r="C89" s="2" t="s">
        <v>380</v>
      </c>
      <c r="D89" s="53" t="s">
        <v>132</v>
      </c>
      <c r="E89" s="64">
        <v>3</v>
      </c>
      <c r="F89" s="119"/>
      <c r="G89" s="119"/>
      <c r="H89" s="124"/>
      <c r="I89" s="199"/>
    </row>
    <row r="90" spans="1:9" s="41" customFormat="1" ht="11.4">
      <c r="A90" s="32">
        <v>68</v>
      </c>
      <c r="B90" s="35"/>
      <c r="C90" s="2" t="s">
        <v>381</v>
      </c>
      <c r="D90" s="53" t="s">
        <v>132</v>
      </c>
      <c r="E90" s="64">
        <v>6</v>
      </c>
      <c r="F90" s="119"/>
      <c r="G90" s="119"/>
      <c r="H90" s="124"/>
      <c r="I90" s="199"/>
    </row>
    <row r="91" spans="1:9" s="41" customFormat="1" ht="11.4">
      <c r="A91" s="32">
        <v>69</v>
      </c>
      <c r="B91" s="35"/>
      <c r="C91" s="2" t="s">
        <v>382</v>
      </c>
      <c r="D91" s="53" t="s">
        <v>132</v>
      </c>
      <c r="E91" s="64">
        <v>1</v>
      </c>
      <c r="F91" s="119"/>
      <c r="G91" s="119"/>
      <c r="H91" s="124"/>
      <c r="I91" s="199"/>
    </row>
    <row r="92" spans="1:9" s="41" customFormat="1" ht="11.4">
      <c r="A92" s="32">
        <v>70</v>
      </c>
      <c r="B92" s="35"/>
      <c r="C92" s="2" t="s">
        <v>383</v>
      </c>
      <c r="D92" s="53" t="s">
        <v>132</v>
      </c>
      <c r="E92" s="64">
        <v>1</v>
      </c>
      <c r="F92" s="119"/>
      <c r="G92" s="119"/>
      <c r="H92" s="124"/>
      <c r="I92" s="199"/>
    </row>
    <row r="93" spans="1:9" s="41" customFormat="1" ht="11.4">
      <c r="A93" s="32">
        <v>71</v>
      </c>
      <c r="B93" s="35"/>
      <c r="C93" s="2" t="s">
        <v>384</v>
      </c>
      <c r="D93" s="53" t="s">
        <v>23</v>
      </c>
      <c r="E93" s="64">
        <v>1</v>
      </c>
      <c r="F93" s="119"/>
      <c r="G93" s="119"/>
      <c r="H93" s="124"/>
      <c r="I93" s="199"/>
    </row>
    <row r="94" spans="1:9" s="41" customFormat="1" ht="11.4">
      <c r="A94" s="32">
        <v>72</v>
      </c>
      <c r="B94" s="35"/>
      <c r="C94" s="2" t="s">
        <v>385</v>
      </c>
      <c r="D94" s="53" t="s">
        <v>23</v>
      </c>
      <c r="E94" s="64">
        <v>1</v>
      </c>
      <c r="F94" s="119"/>
      <c r="G94" s="119"/>
      <c r="H94" s="124"/>
      <c r="I94" s="199"/>
    </row>
    <row r="95" spans="1:9" s="41" customFormat="1" ht="11.4">
      <c r="A95" s="32">
        <v>73</v>
      </c>
      <c r="B95" s="35"/>
      <c r="C95" s="2" t="s">
        <v>386</v>
      </c>
      <c r="D95" s="53" t="s">
        <v>23</v>
      </c>
      <c r="E95" s="64">
        <v>5</v>
      </c>
      <c r="F95" s="119"/>
      <c r="G95" s="119"/>
      <c r="H95" s="124"/>
      <c r="I95" s="199"/>
    </row>
    <row r="96" spans="1:9" s="41" customFormat="1" ht="11.4">
      <c r="A96" s="32">
        <v>74</v>
      </c>
      <c r="B96" s="35"/>
      <c r="C96" s="2" t="s">
        <v>387</v>
      </c>
      <c r="D96" s="53" t="s">
        <v>58</v>
      </c>
      <c r="E96" s="64">
        <v>2.5</v>
      </c>
      <c r="F96" s="119"/>
      <c r="G96" s="119"/>
      <c r="H96" s="124"/>
      <c r="I96" s="199"/>
    </row>
    <row r="97" spans="1:9" s="41" customFormat="1" ht="11.4">
      <c r="A97" s="32">
        <v>75</v>
      </c>
      <c r="B97" s="35"/>
      <c r="C97" s="2" t="s">
        <v>346</v>
      </c>
      <c r="D97" s="53" t="s">
        <v>23</v>
      </c>
      <c r="E97" s="64">
        <v>130</v>
      </c>
      <c r="F97" s="119"/>
      <c r="G97" s="119"/>
      <c r="H97" s="124"/>
      <c r="I97" s="199"/>
    </row>
    <row r="98" spans="1:9" s="41" customFormat="1" ht="11.4">
      <c r="A98" s="32">
        <v>76</v>
      </c>
      <c r="B98" s="35"/>
      <c r="C98" s="2" t="s">
        <v>388</v>
      </c>
      <c r="D98" s="53" t="s">
        <v>58</v>
      </c>
      <c r="E98" s="64">
        <v>123.5</v>
      </c>
      <c r="F98" s="119"/>
      <c r="G98" s="119"/>
      <c r="H98" s="124"/>
      <c r="I98" s="199"/>
    </row>
    <row r="99" spans="1:9" s="41" customFormat="1" ht="11.4">
      <c r="A99" s="32">
        <v>77</v>
      </c>
      <c r="B99" s="35"/>
      <c r="C99" s="2" t="s">
        <v>350</v>
      </c>
      <c r="D99" s="53" t="s">
        <v>132</v>
      </c>
      <c r="E99" s="64">
        <v>5</v>
      </c>
      <c r="F99" s="119"/>
      <c r="G99" s="119"/>
      <c r="H99" s="124"/>
      <c r="I99" s="199"/>
    </row>
    <row r="100" spans="1:9" s="41" customFormat="1" ht="11.4">
      <c r="A100" s="32">
        <v>78</v>
      </c>
      <c r="B100" s="35"/>
      <c r="C100" s="2" t="s">
        <v>389</v>
      </c>
      <c r="D100" s="53" t="s">
        <v>132</v>
      </c>
      <c r="E100" s="64">
        <v>5</v>
      </c>
      <c r="F100" s="119"/>
      <c r="G100" s="119"/>
      <c r="H100" s="124"/>
      <c r="I100" s="199"/>
    </row>
    <row r="101" spans="1:9" s="41" customFormat="1" ht="11.4">
      <c r="A101" s="32">
        <v>79</v>
      </c>
      <c r="B101" s="35"/>
      <c r="C101" s="2" t="s">
        <v>390</v>
      </c>
      <c r="D101" s="53" t="s">
        <v>132</v>
      </c>
      <c r="E101" s="64">
        <v>4</v>
      </c>
      <c r="F101" s="119"/>
      <c r="G101" s="119"/>
      <c r="H101" s="124"/>
      <c r="I101" s="199"/>
    </row>
    <row r="102" spans="1:9" s="41" customFormat="1" ht="11.4">
      <c r="A102" s="32">
        <v>80</v>
      </c>
      <c r="B102" s="35"/>
      <c r="C102" s="2" t="s">
        <v>391</v>
      </c>
      <c r="D102" s="53" t="s">
        <v>132</v>
      </c>
      <c r="E102" s="64">
        <v>4</v>
      </c>
      <c r="F102" s="119"/>
      <c r="G102" s="119"/>
      <c r="H102" s="124"/>
      <c r="I102" s="199"/>
    </row>
    <row r="103" spans="1:9" s="41" customFormat="1" ht="11.4">
      <c r="A103" s="32">
        <v>81</v>
      </c>
      <c r="B103" s="35"/>
      <c r="C103" s="2" t="s">
        <v>392</v>
      </c>
      <c r="D103" s="53" t="s">
        <v>23</v>
      </c>
      <c r="E103" s="64">
        <v>250</v>
      </c>
      <c r="F103" s="119"/>
      <c r="G103" s="119"/>
      <c r="H103" s="124"/>
      <c r="I103" s="199"/>
    </row>
    <row r="104" spans="1:9" s="41" customFormat="1" ht="11.4">
      <c r="A104" s="32">
        <v>82</v>
      </c>
      <c r="B104" s="35"/>
      <c r="C104" s="2" t="s">
        <v>393</v>
      </c>
      <c r="D104" s="53" t="s">
        <v>23</v>
      </c>
      <c r="E104" s="64">
        <v>250</v>
      </c>
      <c r="F104" s="119"/>
      <c r="G104" s="119"/>
      <c r="H104" s="124"/>
      <c r="I104" s="199"/>
    </row>
    <row r="105" spans="1:9" s="41" customFormat="1" ht="11.4">
      <c r="A105" s="32">
        <v>83</v>
      </c>
      <c r="B105" s="35"/>
      <c r="C105" s="2" t="s">
        <v>394</v>
      </c>
      <c r="D105" s="53" t="s">
        <v>23</v>
      </c>
      <c r="E105" s="64">
        <v>6</v>
      </c>
      <c r="F105" s="119"/>
      <c r="G105" s="119"/>
      <c r="H105" s="124"/>
      <c r="I105" s="199"/>
    </row>
    <row r="106" spans="1:9" s="41" customFormat="1" ht="11.4">
      <c r="A106" s="32">
        <v>84</v>
      </c>
      <c r="B106" s="35"/>
      <c r="C106" s="2" t="s">
        <v>395</v>
      </c>
      <c r="D106" s="53" t="s">
        <v>23</v>
      </c>
      <c r="E106" s="64">
        <v>6</v>
      </c>
      <c r="F106" s="119"/>
      <c r="G106" s="119"/>
      <c r="H106" s="124"/>
      <c r="I106" s="199"/>
    </row>
    <row r="107" spans="1:9" s="41" customFormat="1" ht="11.4">
      <c r="A107" s="32">
        <v>85</v>
      </c>
      <c r="B107" s="35"/>
      <c r="C107" s="2" t="s">
        <v>361</v>
      </c>
      <c r="D107" s="53" t="s">
        <v>23</v>
      </c>
      <c r="E107" s="64">
        <v>250</v>
      </c>
      <c r="F107" s="119"/>
      <c r="G107" s="119"/>
      <c r="H107" s="124"/>
      <c r="I107" s="199"/>
    </row>
    <row r="108" spans="1:9" s="41" customFormat="1" ht="11.4">
      <c r="A108" s="32">
        <v>86</v>
      </c>
      <c r="B108" s="35"/>
      <c r="C108" s="2" t="s">
        <v>396</v>
      </c>
      <c r="D108" s="53" t="s">
        <v>23</v>
      </c>
      <c r="E108" s="64">
        <v>6</v>
      </c>
      <c r="F108" s="119"/>
      <c r="G108" s="119"/>
      <c r="H108" s="124"/>
      <c r="I108" s="199"/>
    </row>
    <row r="109" spans="1:9" s="41" customFormat="1" ht="11.4">
      <c r="A109" s="32"/>
      <c r="B109" s="35"/>
      <c r="C109" s="21"/>
      <c r="D109" s="53"/>
      <c r="E109" s="64"/>
      <c r="F109" s="119"/>
      <c r="G109" s="119"/>
      <c r="H109" s="124"/>
      <c r="I109" s="199"/>
    </row>
    <row r="110" spans="1:9" s="41" customFormat="1" ht="11.4">
      <c r="A110" s="32"/>
      <c r="B110" s="35"/>
      <c r="C110" s="24" t="s">
        <v>362</v>
      </c>
      <c r="D110" s="53"/>
      <c r="E110" s="64"/>
      <c r="F110" s="119"/>
      <c r="G110" s="118"/>
      <c r="H110" s="124"/>
      <c r="I110" s="199"/>
    </row>
    <row r="111" spans="1:9" s="41" customFormat="1" ht="11.4">
      <c r="A111" s="32">
        <v>87</v>
      </c>
      <c r="B111" s="35"/>
      <c r="C111" s="2" t="s">
        <v>363</v>
      </c>
      <c r="D111" s="53" t="s">
        <v>36</v>
      </c>
      <c r="E111" s="64">
        <v>1</v>
      </c>
      <c r="F111" s="119"/>
      <c r="G111" s="119"/>
      <c r="H111" s="124"/>
      <c r="I111" s="199"/>
    </row>
    <row r="112" spans="1:9" s="41" customFormat="1" ht="11.4">
      <c r="A112" s="32">
        <v>88</v>
      </c>
      <c r="B112" s="35"/>
      <c r="C112" s="2" t="s">
        <v>364</v>
      </c>
      <c r="D112" s="53" t="s">
        <v>36</v>
      </c>
      <c r="E112" s="64">
        <v>1</v>
      </c>
      <c r="F112" s="119"/>
      <c r="G112" s="119"/>
      <c r="H112" s="124"/>
      <c r="I112" s="199"/>
    </row>
    <row r="113" spans="1:9" s="41" customFormat="1" ht="11.4">
      <c r="A113" s="32">
        <v>89</v>
      </c>
      <c r="B113" s="35"/>
      <c r="C113" s="2" t="s">
        <v>365</v>
      </c>
      <c r="D113" s="53" t="s">
        <v>36</v>
      </c>
      <c r="E113" s="64">
        <v>1</v>
      </c>
      <c r="F113" s="119"/>
      <c r="G113" s="119"/>
      <c r="H113" s="124"/>
      <c r="I113" s="199"/>
    </row>
    <row r="114" spans="1:9" s="41" customFormat="1" ht="11.4">
      <c r="A114" s="32">
        <v>90</v>
      </c>
      <c r="B114" s="35"/>
      <c r="C114" s="41" t="s">
        <v>402</v>
      </c>
      <c r="D114" s="53" t="s">
        <v>36</v>
      </c>
      <c r="E114" s="64">
        <v>1</v>
      </c>
      <c r="F114" s="119"/>
      <c r="G114" s="119"/>
      <c r="H114" s="124"/>
      <c r="I114" s="199"/>
    </row>
    <row r="115" spans="1:9" s="41" customFormat="1" ht="11.4">
      <c r="A115" s="32"/>
      <c r="B115" s="35"/>
      <c r="C115" s="24" t="s">
        <v>366</v>
      </c>
      <c r="D115" s="53"/>
      <c r="E115" s="64"/>
      <c r="F115" s="119"/>
      <c r="G115" s="118"/>
      <c r="H115" s="124"/>
      <c r="I115" s="199"/>
    </row>
    <row r="116" spans="1:9" s="41" customFormat="1" ht="11.4">
      <c r="A116" s="32">
        <v>91</v>
      </c>
      <c r="B116" s="35"/>
      <c r="C116" s="2" t="s">
        <v>367</v>
      </c>
      <c r="D116" s="53" t="s">
        <v>36</v>
      </c>
      <c r="E116" s="64">
        <v>1</v>
      </c>
      <c r="F116" s="119"/>
      <c r="G116" s="119"/>
      <c r="H116" s="124"/>
      <c r="I116" s="199"/>
    </row>
    <row r="117" spans="1:9" s="41" customFormat="1" ht="11.4">
      <c r="A117" s="32"/>
      <c r="B117" s="35"/>
      <c r="C117" s="33"/>
      <c r="D117" s="32"/>
      <c r="E117" s="34"/>
      <c r="F117" s="119"/>
      <c r="G117" s="119"/>
      <c r="H117" s="124"/>
      <c r="I117" s="199"/>
    </row>
    <row r="118" spans="1:9" s="41" customFormat="1" ht="12">
      <c r="A118" s="32"/>
      <c r="B118" s="35"/>
      <c r="C118" s="27" t="s">
        <v>16</v>
      </c>
      <c r="D118" s="62"/>
      <c r="E118" s="65"/>
      <c r="F118" s="126"/>
      <c r="G118" s="127"/>
      <c r="H118" s="124"/>
      <c r="I118" s="200"/>
    </row>
    <row r="119" spans="1:9" s="2" customFormat="1" ht="13.5" customHeight="1">
      <c r="A119" s="32"/>
      <c r="B119" s="32"/>
      <c r="C119" s="33"/>
      <c r="D119" s="32"/>
      <c r="E119" s="34"/>
      <c r="F119" s="119"/>
      <c r="G119" s="119"/>
      <c r="H119" s="198"/>
      <c r="I119" s="198"/>
    </row>
    <row r="120" spans="1:9" ht="11.25" customHeight="1">
      <c r="E120" s="66"/>
      <c r="F120" s="201"/>
      <c r="G120" s="201"/>
      <c r="H120" s="202"/>
      <c r="I120" s="202"/>
    </row>
    <row r="121" spans="1:9" ht="11.25" customHeight="1">
      <c r="E121" s="66"/>
      <c r="F121" s="201"/>
      <c r="G121" s="201"/>
      <c r="H121" s="202"/>
      <c r="I121" s="202"/>
    </row>
    <row r="122" spans="1:9" ht="11.25" customHeight="1">
      <c r="E122" s="66"/>
      <c r="F122" s="201"/>
      <c r="G122" s="201"/>
      <c r="H122" s="202"/>
      <c r="I122" s="202"/>
    </row>
    <row r="123" spans="1:9" ht="11.25" customHeight="1">
      <c r="E123" s="66"/>
      <c r="F123" s="201"/>
      <c r="G123" s="201"/>
      <c r="H123" s="202"/>
      <c r="I123" s="202"/>
    </row>
    <row r="124" spans="1:9" ht="11.25" customHeight="1">
      <c r="E124" s="66"/>
      <c r="F124" s="201"/>
      <c r="G124" s="201"/>
      <c r="H124" s="202"/>
      <c r="I124" s="202"/>
    </row>
    <row r="125" spans="1:9" ht="11.25" customHeight="1">
      <c r="E125" s="66"/>
      <c r="F125" s="201"/>
      <c r="G125" s="201"/>
      <c r="H125" s="202"/>
      <c r="I125" s="202"/>
    </row>
    <row r="126" spans="1:9" ht="11.25" customHeight="1">
      <c r="E126" s="66"/>
      <c r="F126" s="201"/>
      <c r="G126" s="201"/>
      <c r="H126" s="202"/>
      <c r="I126" s="202"/>
    </row>
    <row r="127" spans="1:9" ht="11.25" customHeight="1">
      <c r="E127" s="66"/>
      <c r="F127" s="201"/>
      <c r="G127" s="201"/>
      <c r="H127" s="202"/>
      <c r="I127" s="202"/>
    </row>
    <row r="128" spans="1:9" ht="11.25" customHeight="1">
      <c r="E128" s="66"/>
      <c r="F128" s="201"/>
      <c r="G128" s="201"/>
      <c r="H128" s="202"/>
      <c r="I128" s="202"/>
    </row>
    <row r="129" spans="5:9" ht="11.25" customHeight="1">
      <c r="E129" s="66"/>
      <c r="F129" s="201"/>
      <c r="G129" s="201"/>
      <c r="H129" s="202"/>
      <c r="I129" s="202"/>
    </row>
    <row r="130" spans="5:9" ht="11.25" customHeight="1">
      <c r="E130" s="66"/>
      <c r="F130" s="201"/>
      <c r="G130" s="201"/>
      <c r="H130" s="202"/>
      <c r="I130" s="202"/>
    </row>
    <row r="131" spans="5:9" ht="11.25" customHeight="1">
      <c r="E131" s="66"/>
      <c r="F131" s="201"/>
      <c r="G131" s="201"/>
      <c r="H131" s="202"/>
      <c r="I131" s="202"/>
    </row>
    <row r="132" spans="5:9" ht="11.25" customHeight="1">
      <c r="E132" s="66"/>
      <c r="F132" s="201"/>
      <c r="G132" s="201"/>
      <c r="H132" s="202"/>
      <c r="I132" s="202"/>
    </row>
    <row r="133" spans="5:9" ht="11.25" customHeight="1">
      <c r="E133" s="66"/>
      <c r="F133" s="201"/>
      <c r="G133" s="201"/>
      <c r="H133" s="202"/>
      <c r="I133" s="202"/>
    </row>
    <row r="134" spans="5:9" ht="11.25" customHeight="1">
      <c r="E134" s="66"/>
      <c r="F134" s="201"/>
      <c r="G134" s="201"/>
      <c r="H134" s="202"/>
      <c r="I134" s="202"/>
    </row>
    <row r="135" spans="5:9" ht="11.25" customHeight="1">
      <c r="E135" s="66"/>
      <c r="F135" s="201"/>
      <c r="G135" s="201"/>
      <c r="H135" s="202"/>
      <c r="I135" s="202"/>
    </row>
    <row r="136" spans="5:9" ht="11.25" customHeight="1">
      <c r="E136" s="66"/>
      <c r="F136" s="201"/>
      <c r="G136" s="201"/>
      <c r="H136" s="202"/>
      <c r="I136" s="202"/>
    </row>
    <row r="137" spans="5:9" ht="11.25" customHeight="1">
      <c r="E137" s="66"/>
      <c r="F137" s="201"/>
      <c r="G137" s="201"/>
      <c r="H137" s="202"/>
      <c r="I137" s="202"/>
    </row>
    <row r="138" spans="5:9" ht="11.25" customHeight="1">
      <c r="E138" s="66"/>
      <c r="F138" s="201"/>
      <c r="G138" s="201"/>
      <c r="H138" s="202"/>
      <c r="I138" s="202"/>
    </row>
    <row r="139" spans="5:9" ht="11.25" customHeight="1">
      <c r="E139" s="66"/>
      <c r="F139" s="201"/>
      <c r="G139" s="201"/>
      <c r="H139" s="202"/>
      <c r="I139" s="202"/>
    </row>
    <row r="140" spans="5:9" ht="11.25" customHeight="1">
      <c r="E140" s="66"/>
      <c r="F140" s="201"/>
      <c r="G140" s="201"/>
      <c r="H140" s="202"/>
      <c r="I140" s="202"/>
    </row>
    <row r="141" spans="5:9" ht="11.25" customHeight="1">
      <c r="E141" s="66"/>
      <c r="F141" s="201"/>
      <c r="G141" s="201"/>
      <c r="H141" s="202"/>
      <c r="I141" s="202"/>
    </row>
    <row r="142" spans="5:9" ht="11.25" customHeight="1">
      <c r="E142" s="66"/>
      <c r="F142" s="201"/>
      <c r="G142" s="201"/>
      <c r="H142" s="202"/>
      <c r="I142" s="202"/>
    </row>
    <row r="143" spans="5:9" ht="11.25" customHeight="1">
      <c r="E143" s="66"/>
      <c r="F143" s="201"/>
      <c r="G143" s="201"/>
      <c r="H143" s="202"/>
      <c r="I143" s="202"/>
    </row>
    <row r="144" spans="5:9" ht="11.25" customHeight="1">
      <c r="E144" s="66"/>
      <c r="F144" s="201"/>
      <c r="G144" s="201"/>
      <c r="H144" s="202"/>
      <c r="I144" s="202"/>
    </row>
    <row r="145" spans="5:9" ht="11.25" customHeight="1">
      <c r="E145" s="66"/>
      <c r="F145" s="201"/>
      <c r="G145" s="201"/>
      <c r="H145" s="202"/>
      <c r="I145" s="202"/>
    </row>
    <row r="146" spans="5:9" ht="11.25" customHeight="1">
      <c r="E146" s="66"/>
      <c r="F146" s="201"/>
      <c r="G146" s="201"/>
      <c r="H146" s="202"/>
      <c r="I146" s="202"/>
    </row>
    <row r="147" spans="5:9" ht="11.25" customHeight="1">
      <c r="E147" s="66"/>
      <c r="F147" s="201"/>
      <c r="G147" s="201"/>
      <c r="H147" s="202"/>
      <c r="I147" s="202"/>
    </row>
    <row r="148" spans="5:9" ht="11.25" customHeight="1">
      <c r="E148" s="66"/>
      <c r="F148" s="201"/>
      <c r="G148" s="201"/>
      <c r="H148" s="202"/>
      <c r="I148" s="202"/>
    </row>
    <row r="149" spans="5:9" ht="11.25" customHeight="1">
      <c r="E149" s="66"/>
      <c r="F149" s="201"/>
      <c r="G149" s="201"/>
      <c r="H149" s="202"/>
      <c r="I149" s="202"/>
    </row>
    <row r="150" spans="5:9" ht="11.25" customHeight="1">
      <c r="E150" s="66"/>
      <c r="F150" s="201"/>
      <c r="G150" s="201"/>
      <c r="H150" s="202"/>
      <c r="I150" s="202"/>
    </row>
    <row r="151" spans="5:9" ht="11.25" customHeight="1">
      <c r="E151" s="66"/>
      <c r="F151" s="201"/>
      <c r="G151" s="201"/>
      <c r="H151" s="202"/>
      <c r="I151" s="202"/>
    </row>
    <row r="152" spans="5:9" ht="11.25" customHeight="1">
      <c r="E152" s="66"/>
      <c r="F152" s="201"/>
      <c r="G152" s="201"/>
      <c r="H152" s="202"/>
      <c r="I152" s="202"/>
    </row>
    <row r="153" spans="5:9" ht="11.25" customHeight="1">
      <c r="E153" s="66"/>
      <c r="F153" s="201"/>
      <c r="G153" s="201"/>
      <c r="H153" s="202"/>
      <c r="I153" s="202"/>
    </row>
    <row r="154" spans="5:9" ht="11.25" customHeight="1">
      <c r="E154" s="66"/>
      <c r="F154" s="201"/>
      <c r="G154" s="201"/>
      <c r="H154" s="202"/>
      <c r="I154" s="202"/>
    </row>
    <row r="155" spans="5:9" ht="11.25" customHeight="1">
      <c r="E155" s="66"/>
      <c r="F155" s="201"/>
      <c r="G155" s="201"/>
      <c r="H155" s="202"/>
      <c r="I155" s="202"/>
    </row>
    <row r="156" spans="5:9" ht="11.25" customHeight="1">
      <c r="E156" s="66"/>
      <c r="F156" s="201"/>
      <c r="G156" s="201"/>
      <c r="H156" s="202"/>
      <c r="I156" s="202"/>
    </row>
    <row r="157" spans="5:9" ht="11.25" customHeight="1">
      <c r="E157" s="66"/>
      <c r="F157" s="201"/>
      <c r="G157" s="201"/>
      <c r="H157" s="202"/>
      <c r="I157" s="202"/>
    </row>
    <row r="158" spans="5:9" ht="11.25" customHeight="1">
      <c r="E158" s="66"/>
      <c r="F158" s="201"/>
      <c r="G158" s="201"/>
      <c r="H158" s="202"/>
      <c r="I158" s="202"/>
    </row>
    <row r="159" spans="5:9" ht="11.25" customHeight="1">
      <c r="E159" s="66"/>
      <c r="F159" s="201"/>
      <c r="G159" s="201"/>
      <c r="H159" s="202"/>
      <c r="I159" s="202"/>
    </row>
    <row r="160" spans="5:9" ht="11.25" customHeight="1">
      <c r="E160" s="66"/>
      <c r="F160" s="201"/>
      <c r="G160" s="201"/>
      <c r="H160" s="202"/>
      <c r="I160" s="202"/>
    </row>
    <row r="161" spans="5:9" ht="11.25" customHeight="1">
      <c r="E161" s="66"/>
      <c r="F161" s="201"/>
      <c r="G161" s="201"/>
      <c r="H161" s="202"/>
      <c r="I161" s="202"/>
    </row>
    <row r="162" spans="5:9" ht="11.25" customHeight="1">
      <c r="E162" s="66"/>
      <c r="F162" s="201"/>
      <c r="G162" s="201"/>
      <c r="H162" s="202"/>
      <c r="I162" s="202"/>
    </row>
    <row r="163" spans="5:9" ht="11.25" customHeight="1">
      <c r="E163" s="66"/>
      <c r="F163" s="201"/>
      <c r="G163" s="201"/>
      <c r="H163" s="202"/>
      <c r="I163" s="202"/>
    </row>
    <row r="164" spans="5:9" ht="11.25" customHeight="1">
      <c r="E164" s="66"/>
      <c r="F164" s="201"/>
      <c r="G164" s="201"/>
      <c r="H164" s="202"/>
      <c r="I164" s="202"/>
    </row>
    <row r="165" spans="5:9" ht="11.25" customHeight="1">
      <c r="E165" s="66"/>
      <c r="F165" s="201"/>
      <c r="G165" s="201"/>
      <c r="H165" s="202"/>
      <c r="I165" s="202"/>
    </row>
    <row r="166" spans="5:9" ht="11.25" customHeight="1">
      <c r="E166" s="66"/>
      <c r="F166" s="201"/>
      <c r="G166" s="201"/>
      <c r="H166" s="202"/>
      <c r="I166" s="202"/>
    </row>
    <row r="167" spans="5:9" ht="11.25" customHeight="1">
      <c r="E167" s="66"/>
      <c r="F167" s="201"/>
      <c r="G167" s="201"/>
      <c r="H167" s="202"/>
      <c r="I167" s="202"/>
    </row>
    <row r="168" spans="5:9" ht="11.25" customHeight="1">
      <c r="E168" s="66"/>
      <c r="F168" s="66"/>
      <c r="G168" s="66"/>
    </row>
    <row r="169" spans="5:9" ht="11.25" customHeight="1">
      <c r="E169" s="66"/>
      <c r="F169" s="66"/>
      <c r="G169" s="66"/>
    </row>
    <row r="170" spans="5:9" ht="11.25" customHeight="1">
      <c r="E170" s="66"/>
      <c r="F170" s="66"/>
      <c r="G170" s="66"/>
    </row>
    <row r="171" spans="5:9" ht="11.25" customHeight="1">
      <c r="E171" s="66"/>
      <c r="F171" s="66"/>
      <c r="G171" s="66"/>
    </row>
    <row r="172" spans="5:9" ht="11.25" customHeight="1">
      <c r="E172" s="66"/>
      <c r="F172" s="66"/>
      <c r="G172" s="66"/>
    </row>
    <row r="173" spans="5:9" ht="11.25" customHeight="1">
      <c r="E173" s="66"/>
      <c r="F173" s="66"/>
      <c r="G173" s="66"/>
    </row>
    <row r="174" spans="5:9" ht="11.25" customHeight="1">
      <c r="E174" s="66"/>
      <c r="F174" s="66"/>
      <c r="G174" s="66"/>
    </row>
    <row r="175" spans="5:9" ht="11.25" customHeight="1">
      <c r="E175" s="66"/>
      <c r="F175" s="66"/>
      <c r="G175" s="66"/>
    </row>
    <row r="176" spans="5:9" ht="11.25" customHeight="1">
      <c r="E176" s="66"/>
      <c r="F176" s="66"/>
      <c r="G176" s="66"/>
    </row>
    <row r="177" spans="5:7" ht="11.25" customHeight="1">
      <c r="E177" s="66"/>
      <c r="F177" s="66"/>
      <c r="G177" s="66"/>
    </row>
    <row r="178" spans="5:7" ht="11.25" customHeight="1">
      <c r="E178" s="66"/>
      <c r="F178" s="66"/>
      <c r="G178" s="66"/>
    </row>
    <row r="179" spans="5:7" ht="11.25" customHeight="1">
      <c r="E179" s="66"/>
      <c r="F179" s="66"/>
      <c r="G179" s="66"/>
    </row>
    <row r="180" spans="5:7" ht="11.25" customHeight="1">
      <c r="E180" s="66"/>
      <c r="F180" s="66"/>
      <c r="G180" s="66"/>
    </row>
    <row r="181" spans="5:7" ht="11.25" customHeight="1">
      <c r="E181" s="66"/>
      <c r="F181" s="66"/>
      <c r="G181" s="66"/>
    </row>
    <row r="182" spans="5:7" ht="11.25" customHeight="1">
      <c r="E182" s="66"/>
      <c r="F182" s="66"/>
      <c r="G182" s="66"/>
    </row>
    <row r="183" spans="5:7" ht="11.25" customHeight="1">
      <c r="E183" s="66"/>
      <c r="F183" s="66"/>
      <c r="G183" s="66"/>
    </row>
    <row r="184" spans="5:7" ht="11.25" customHeight="1">
      <c r="E184" s="66"/>
      <c r="F184" s="66"/>
      <c r="G184" s="66"/>
    </row>
    <row r="185" spans="5:7" ht="11.25" customHeight="1">
      <c r="E185" s="66"/>
      <c r="F185" s="66"/>
      <c r="G185" s="66"/>
    </row>
    <row r="186" spans="5:7" ht="11.25" customHeight="1">
      <c r="E186" s="66"/>
      <c r="F186" s="66"/>
      <c r="G186" s="66"/>
    </row>
    <row r="187" spans="5:7" ht="11.25" customHeight="1">
      <c r="E187" s="66"/>
      <c r="F187" s="66"/>
      <c r="G187" s="66"/>
    </row>
    <row r="188" spans="5:7" ht="11.25" customHeight="1">
      <c r="E188" s="66"/>
      <c r="F188" s="66"/>
      <c r="G188" s="66"/>
    </row>
    <row r="189" spans="5:7" ht="11.25" customHeight="1">
      <c r="E189" s="66"/>
      <c r="F189" s="66"/>
      <c r="G189" s="66"/>
    </row>
    <row r="190" spans="5:7" ht="11.25" customHeight="1">
      <c r="E190" s="66"/>
      <c r="F190" s="66"/>
      <c r="G190" s="66"/>
    </row>
    <row r="191" spans="5:7" ht="11.25" customHeight="1">
      <c r="E191" s="66"/>
      <c r="F191" s="66"/>
      <c r="G191" s="66"/>
    </row>
    <row r="192" spans="5:7" ht="11.25" customHeight="1">
      <c r="E192" s="66"/>
      <c r="F192" s="66"/>
      <c r="G192" s="66"/>
    </row>
    <row r="193" spans="5:7" ht="11.25" customHeight="1">
      <c r="E193" s="66"/>
      <c r="F193" s="66"/>
      <c r="G193" s="66"/>
    </row>
    <row r="194" spans="5:7" ht="11.25" customHeight="1">
      <c r="E194" s="66"/>
      <c r="F194" s="66"/>
      <c r="G194" s="66"/>
    </row>
    <row r="195" spans="5:7" ht="11.25" customHeight="1">
      <c r="E195" s="66"/>
      <c r="F195" s="66"/>
      <c r="G195" s="66"/>
    </row>
    <row r="196" spans="5:7" ht="11.25" customHeight="1">
      <c r="E196" s="66"/>
      <c r="F196" s="66"/>
      <c r="G196" s="66"/>
    </row>
    <row r="197" spans="5:7" ht="11.25" customHeight="1">
      <c r="E197" s="66"/>
      <c r="F197" s="66"/>
      <c r="G197" s="66"/>
    </row>
    <row r="198" spans="5:7" ht="11.25" customHeight="1">
      <c r="E198" s="66"/>
      <c r="F198" s="66"/>
      <c r="G198" s="66"/>
    </row>
    <row r="199" spans="5:7" ht="11.25" customHeight="1">
      <c r="E199" s="66"/>
      <c r="F199" s="66"/>
      <c r="G199" s="66"/>
    </row>
    <row r="200" spans="5:7" ht="11.25" customHeight="1">
      <c r="E200" s="66"/>
      <c r="F200" s="66"/>
      <c r="G200" s="66"/>
    </row>
    <row r="201" spans="5:7" ht="11.25" customHeight="1">
      <c r="E201" s="66"/>
      <c r="F201" s="66"/>
      <c r="G201" s="66"/>
    </row>
    <row r="202" spans="5:7" ht="11.25" customHeight="1">
      <c r="E202" s="66"/>
      <c r="F202" s="66"/>
      <c r="G202" s="66"/>
    </row>
    <row r="203" spans="5:7" ht="11.25" customHeight="1">
      <c r="E203" s="66"/>
      <c r="F203" s="66"/>
      <c r="G203" s="66"/>
    </row>
    <row r="204" spans="5:7" ht="11.25" customHeight="1">
      <c r="E204" s="66"/>
      <c r="F204" s="66"/>
      <c r="G204" s="66"/>
    </row>
    <row r="205" spans="5:7" ht="11.25" customHeight="1">
      <c r="E205" s="66"/>
      <c r="F205" s="66"/>
      <c r="G205" s="66"/>
    </row>
    <row r="206" spans="5:7" ht="11.25" customHeight="1">
      <c r="E206" s="66"/>
      <c r="F206" s="66"/>
      <c r="G206" s="66"/>
    </row>
    <row r="207" spans="5:7" ht="11.25" customHeight="1">
      <c r="E207" s="66"/>
      <c r="F207" s="66"/>
      <c r="G207" s="66"/>
    </row>
    <row r="208" spans="5:7" ht="11.25" customHeight="1">
      <c r="E208" s="66"/>
      <c r="F208" s="66"/>
      <c r="G208" s="66"/>
    </row>
    <row r="209" spans="5:7" ht="11.25" customHeight="1">
      <c r="E209" s="66"/>
      <c r="F209" s="66"/>
      <c r="G209" s="66"/>
    </row>
    <row r="210" spans="5:7" ht="11.25" customHeight="1">
      <c r="E210" s="66"/>
      <c r="F210" s="66"/>
      <c r="G210" s="66"/>
    </row>
    <row r="211" spans="5:7" ht="11.25" customHeight="1">
      <c r="E211" s="66"/>
      <c r="F211" s="66"/>
      <c r="G211" s="66"/>
    </row>
    <row r="212" spans="5:7" ht="11.25" customHeight="1">
      <c r="E212" s="66"/>
      <c r="F212" s="66"/>
      <c r="G212" s="66"/>
    </row>
    <row r="213" spans="5:7" ht="11.25" customHeight="1">
      <c r="E213" s="66"/>
      <c r="F213" s="66"/>
      <c r="G213" s="66"/>
    </row>
    <row r="214" spans="5:7" ht="11.25" customHeight="1">
      <c r="E214" s="66"/>
      <c r="F214" s="66"/>
      <c r="G214" s="66"/>
    </row>
    <row r="215" spans="5:7" ht="11.25" customHeight="1">
      <c r="E215" s="66"/>
      <c r="F215" s="66"/>
      <c r="G215" s="66"/>
    </row>
    <row r="216" spans="5:7" ht="11.25" customHeight="1">
      <c r="E216" s="66"/>
      <c r="F216" s="66"/>
      <c r="G216" s="66"/>
    </row>
    <row r="217" spans="5:7" ht="11.25" customHeight="1">
      <c r="E217" s="66"/>
      <c r="F217" s="66"/>
      <c r="G217" s="66"/>
    </row>
    <row r="218" spans="5:7" ht="11.25" customHeight="1">
      <c r="E218" s="66"/>
      <c r="F218" s="66"/>
      <c r="G218" s="66"/>
    </row>
    <row r="219" spans="5:7" ht="11.25" customHeight="1">
      <c r="E219" s="66"/>
      <c r="F219" s="66"/>
      <c r="G219" s="66"/>
    </row>
    <row r="220" spans="5:7" ht="11.25" customHeight="1">
      <c r="E220" s="66"/>
      <c r="F220" s="66"/>
      <c r="G220" s="66"/>
    </row>
    <row r="221" spans="5:7" ht="11.25" customHeight="1">
      <c r="E221" s="66"/>
      <c r="F221" s="66"/>
      <c r="G221" s="66"/>
    </row>
    <row r="222" spans="5:7" ht="11.25" customHeight="1">
      <c r="E222" s="66"/>
      <c r="F222" s="66"/>
      <c r="G222" s="66"/>
    </row>
    <row r="223" spans="5:7" ht="11.25" customHeight="1">
      <c r="E223" s="66"/>
      <c r="F223" s="66"/>
      <c r="G223" s="66"/>
    </row>
    <row r="224" spans="5:7" ht="11.25" customHeight="1">
      <c r="E224" s="66"/>
      <c r="F224" s="66"/>
      <c r="G224" s="66"/>
    </row>
    <row r="225" spans="5:7" ht="11.25" customHeight="1">
      <c r="E225" s="66"/>
      <c r="F225" s="66"/>
      <c r="G225" s="66"/>
    </row>
    <row r="226" spans="5:7" ht="11.25" customHeight="1">
      <c r="E226" s="66"/>
      <c r="F226" s="66"/>
      <c r="G226" s="66"/>
    </row>
    <row r="227" spans="5:7" ht="11.25" customHeight="1">
      <c r="E227" s="66"/>
      <c r="F227" s="66"/>
      <c r="G227" s="66"/>
    </row>
    <row r="228" spans="5:7" ht="11.25" customHeight="1">
      <c r="E228" s="66"/>
      <c r="F228" s="66"/>
      <c r="G228" s="66"/>
    </row>
    <row r="229" spans="5:7" ht="11.25" customHeight="1">
      <c r="E229" s="66"/>
      <c r="F229" s="66"/>
      <c r="G229" s="66"/>
    </row>
    <row r="230" spans="5:7" ht="11.25" customHeight="1">
      <c r="E230" s="66"/>
      <c r="F230" s="66"/>
      <c r="G230" s="66"/>
    </row>
    <row r="231" spans="5:7" ht="11.25" customHeight="1">
      <c r="E231" s="66"/>
      <c r="F231" s="66"/>
      <c r="G231" s="66"/>
    </row>
    <row r="232" spans="5:7" ht="11.25" customHeight="1">
      <c r="E232" s="66"/>
      <c r="F232" s="66"/>
      <c r="G232" s="66"/>
    </row>
  </sheetData>
  <mergeCells count="1">
    <mergeCell ref="A1:G1"/>
  </mergeCells>
  <pageMargins left="0.78740155696868896" right="0.78740155696868896" top="0.59055119752883911" bottom="0.59055119752883911" header="0" footer="0"/>
  <pageSetup scale="75" fitToHeight="9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91"/>
  <sheetViews>
    <sheetView showGridLines="0" view="pageBreakPreview" zoomScaleNormal="100" zoomScaleSheetLayoutView="100" workbookViewId="0">
      <pane ySplit="9" topLeftCell="A16" activePane="bottomLeft" state="frozenSplit"/>
      <selection activeCell="V53" sqref="V53:W53"/>
      <selection pane="bottomLeft" activeCell="J28" sqref="J28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45.33203125" style="1" customWidth="1"/>
    <col min="4" max="4" width="3.44140625" style="63" bestFit="1" customWidth="1"/>
    <col min="5" max="5" width="7.6640625" style="63" bestFit="1" customWidth="1"/>
    <col min="6" max="6" width="8.88671875" style="63" bestFit="1" customWidth="1"/>
    <col min="7" max="7" width="8.6640625" style="1" bestFit="1" customWidth="1"/>
    <col min="8" max="8" width="7.6640625" style="1" bestFit="1" customWidth="1"/>
    <col min="9" max="9" width="8.88671875" style="1" bestFit="1" customWidth="1"/>
    <col min="10" max="10" width="8.6640625" style="1" bestFit="1" customWidth="1"/>
    <col min="11" max="16384" width="9.109375" style="1"/>
  </cols>
  <sheetData>
    <row r="1" spans="1:10" ht="18" customHeight="1">
      <c r="A1" s="254" t="s">
        <v>706</v>
      </c>
      <c r="B1" s="255"/>
      <c r="C1" s="255"/>
      <c r="D1" s="255"/>
      <c r="E1" s="255"/>
      <c r="F1" s="255"/>
      <c r="G1" s="255"/>
      <c r="H1" s="8"/>
      <c r="I1" s="8"/>
      <c r="J1" s="8"/>
    </row>
    <row r="2" spans="1:10" ht="11.25" customHeight="1">
      <c r="A2" s="5" t="s">
        <v>5</v>
      </c>
      <c r="B2" s="6"/>
      <c r="C2" s="6" t="str">
        <f>Rekapitulácia!B2</f>
        <v>Obnova športového areálu pri Gymnáziu Ľudovíta Štúra Zvolen</v>
      </c>
      <c r="D2" s="8"/>
      <c r="E2" s="8"/>
      <c r="F2" s="8"/>
      <c r="G2" s="6"/>
      <c r="H2" s="8"/>
      <c r="I2" s="8"/>
      <c r="J2" s="8"/>
    </row>
    <row r="3" spans="1:10" ht="11.25" customHeight="1">
      <c r="A3" s="5" t="s">
        <v>6</v>
      </c>
      <c r="B3" s="6"/>
      <c r="C3" s="6" t="str">
        <f>Rekapitulácia!B3</f>
        <v>Šporotvý areál</v>
      </c>
      <c r="D3" s="8"/>
      <c r="E3" s="8"/>
      <c r="F3" s="8"/>
      <c r="G3" s="6"/>
      <c r="H3" s="8"/>
      <c r="I3" s="8"/>
      <c r="J3" s="8"/>
    </row>
    <row r="4" spans="1:10" ht="11.25" customHeight="1">
      <c r="A4" s="5" t="s">
        <v>7</v>
      </c>
      <c r="B4" s="6"/>
      <c r="C4" s="6" t="str">
        <f>Rekapitulácia!B25</f>
        <v>SO 11 KAMEROVÝ SYSTÉM</v>
      </c>
      <c r="D4" s="8"/>
      <c r="E4" s="8"/>
      <c r="F4" s="8"/>
      <c r="G4" s="6"/>
      <c r="H4" s="8"/>
      <c r="I4" s="8"/>
      <c r="J4" s="8"/>
    </row>
    <row r="5" spans="1:10" ht="5.25" customHeight="1">
      <c r="A5" s="6"/>
      <c r="B5" s="6"/>
      <c r="C5" s="6"/>
      <c r="D5" s="8"/>
      <c r="E5" s="8"/>
      <c r="F5" s="8"/>
      <c r="G5" s="6"/>
      <c r="H5" s="8"/>
      <c r="I5" s="8"/>
      <c r="J5" s="8"/>
    </row>
    <row r="6" spans="1:10" ht="11.25" customHeight="1">
      <c r="A6" s="6" t="s">
        <v>8</v>
      </c>
      <c r="B6" s="6"/>
      <c r="C6" s="6" t="str">
        <f>Rekapitulácia!B6</f>
        <v>Gymnázium Ľudovíta Štúra,Hronská 1467/3, 960 49 Zvolen</v>
      </c>
      <c r="D6" s="8"/>
      <c r="E6" s="8"/>
      <c r="F6" s="8"/>
      <c r="G6" s="6"/>
      <c r="H6" s="8"/>
      <c r="I6" s="8"/>
      <c r="J6" s="8"/>
    </row>
    <row r="7" spans="1:10" ht="11.25" customHeight="1">
      <c r="A7" s="6" t="s">
        <v>42</v>
      </c>
      <c r="B7" s="6"/>
      <c r="C7" s="6" t="str">
        <f>Rekapitulácia!B7</f>
        <v>ving s.r.o.</v>
      </c>
      <c r="D7" s="8"/>
      <c r="E7" s="8"/>
      <c r="F7" s="8"/>
      <c r="G7" s="6"/>
      <c r="H7" s="8"/>
      <c r="I7" s="8"/>
      <c r="J7" s="8"/>
    </row>
    <row r="8" spans="1:10" ht="11.25" customHeight="1">
      <c r="A8" s="6" t="s">
        <v>10</v>
      </c>
      <c r="B8" s="37"/>
      <c r="C8" s="51" t="str">
        <f>Rekapitulácia!B8</f>
        <v>03/2023</v>
      </c>
      <c r="D8" s="8"/>
      <c r="E8" s="8"/>
      <c r="F8" s="8"/>
      <c r="G8" s="6"/>
      <c r="H8" s="8"/>
      <c r="I8" s="8"/>
      <c r="J8" s="8"/>
    </row>
    <row r="9" spans="1:10" ht="13.8" thickBot="1">
      <c r="A9" s="29"/>
      <c r="B9" s="29"/>
      <c r="C9" s="29"/>
      <c r="D9" s="59"/>
      <c r="E9" s="59"/>
      <c r="F9" s="59"/>
      <c r="G9" s="29"/>
      <c r="H9" s="8"/>
      <c r="I9" s="8"/>
      <c r="J9" s="8"/>
    </row>
    <row r="10" spans="1:10" s="19" customFormat="1" ht="12.75" customHeight="1" thickBot="1">
      <c r="B10" s="262" t="s">
        <v>405</v>
      </c>
      <c r="C10" s="264" t="s">
        <v>406</v>
      </c>
      <c r="D10" s="266" t="s">
        <v>18</v>
      </c>
      <c r="E10" s="256" t="s">
        <v>407</v>
      </c>
      <c r="F10" s="259" t="s">
        <v>408</v>
      </c>
      <c r="G10" s="259"/>
      <c r="H10" s="256" t="s">
        <v>407</v>
      </c>
      <c r="I10" s="259" t="s">
        <v>409</v>
      </c>
      <c r="J10" s="259"/>
    </row>
    <row r="11" spans="1:10" s="2" customFormat="1" ht="12" customHeight="1" thickBot="1">
      <c r="A11" s="32"/>
      <c r="B11" s="262"/>
      <c r="C11" s="264"/>
      <c r="D11" s="266"/>
      <c r="E11" s="256"/>
      <c r="F11" s="261" t="s">
        <v>410</v>
      </c>
      <c r="G11" s="261"/>
      <c r="H11" s="256"/>
      <c r="I11" s="261" t="s">
        <v>410</v>
      </c>
      <c r="J11" s="261"/>
    </row>
    <row r="12" spans="1:10" s="2" customFormat="1" ht="11.25" customHeight="1">
      <c r="A12" s="32"/>
      <c r="B12" s="262"/>
      <c r="C12" s="264"/>
      <c r="D12" s="266"/>
      <c r="E12" s="256"/>
      <c r="F12" s="129" t="s">
        <v>411</v>
      </c>
      <c r="G12" s="128" t="s">
        <v>412</v>
      </c>
      <c r="H12" s="256"/>
      <c r="I12" s="129" t="s">
        <v>411</v>
      </c>
      <c r="J12" s="128" t="s">
        <v>412</v>
      </c>
    </row>
    <row r="13" spans="1:10" s="2" customFormat="1" ht="24">
      <c r="A13" s="32"/>
      <c r="B13" s="130">
        <v>1</v>
      </c>
      <c r="C13" s="131" t="s">
        <v>413</v>
      </c>
      <c r="D13" s="132" t="s">
        <v>23</v>
      </c>
      <c r="E13" s="133">
        <v>300</v>
      </c>
      <c r="F13" s="134"/>
      <c r="G13" s="135"/>
      <c r="H13" s="136"/>
      <c r="I13" s="137"/>
      <c r="J13" s="138"/>
    </row>
    <row r="14" spans="1:10" s="2" customFormat="1" ht="24">
      <c r="A14" s="32"/>
      <c r="B14" s="130">
        <v>2</v>
      </c>
      <c r="C14" s="131" t="s">
        <v>414</v>
      </c>
      <c r="D14" s="139" t="s">
        <v>132</v>
      </c>
      <c r="E14" s="133">
        <v>1</v>
      </c>
      <c r="F14" s="134"/>
      <c r="G14" s="135"/>
      <c r="H14" s="133">
        <v>1</v>
      </c>
      <c r="I14" s="134"/>
      <c r="J14" s="135"/>
    </row>
    <row r="15" spans="1:10" s="2" customFormat="1" ht="24">
      <c r="A15" s="32"/>
      <c r="B15" s="130">
        <v>3</v>
      </c>
      <c r="C15" s="131" t="s">
        <v>415</v>
      </c>
      <c r="D15" s="139" t="s">
        <v>132</v>
      </c>
      <c r="E15" s="133">
        <v>2</v>
      </c>
      <c r="F15" s="134"/>
      <c r="G15" s="135"/>
      <c r="H15" s="133">
        <v>2</v>
      </c>
      <c r="I15" s="134"/>
      <c r="J15" s="135"/>
    </row>
    <row r="16" spans="1:10" s="2" customFormat="1" ht="12">
      <c r="A16" s="32"/>
      <c r="B16" s="130">
        <v>4</v>
      </c>
      <c r="C16" s="131" t="s">
        <v>416</v>
      </c>
      <c r="D16" s="139" t="s">
        <v>132</v>
      </c>
      <c r="E16" s="133">
        <v>6</v>
      </c>
      <c r="F16" s="134"/>
      <c r="G16" s="135"/>
      <c r="H16" s="133">
        <v>6</v>
      </c>
      <c r="I16" s="134"/>
      <c r="J16" s="135"/>
    </row>
    <row r="17" spans="1:10" s="2" customFormat="1" ht="48">
      <c r="A17" s="32"/>
      <c r="B17" s="130">
        <v>5</v>
      </c>
      <c r="C17" s="131" t="s">
        <v>417</v>
      </c>
      <c r="D17" s="139" t="s">
        <v>132</v>
      </c>
      <c r="E17" s="133">
        <v>1</v>
      </c>
      <c r="F17" s="134"/>
      <c r="G17" s="135"/>
      <c r="H17" s="136"/>
      <c r="I17" s="137"/>
      <c r="J17" s="138"/>
    </row>
    <row r="18" spans="1:10" s="2" customFormat="1" ht="12">
      <c r="A18" s="32"/>
      <c r="B18" s="130">
        <v>6</v>
      </c>
      <c r="C18" s="131" t="s">
        <v>418</v>
      </c>
      <c r="D18" s="139" t="s">
        <v>132</v>
      </c>
      <c r="E18" s="133">
        <v>1</v>
      </c>
      <c r="F18" s="134"/>
      <c r="G18" s="135"/>
      <c r="H18" s="136"/>
      <c r="I18" s="137"/>
      <c r="J18" s="138"/>
    </row>
    <row r="19" spans="1:10" s="19" customFormat="1" ht="12.75" customHeight="1">
      <c r="A19" s="32"/>
      <c r="B19" s="140">
        <v>7</v>
      </c>
      <c r="C19" s="141" t="s">
        <v>419</v>
      </c>
      <c r="D19" s="142" t="s">
        <v>132</v>
      </c>
      <c r="E19" s="143"/>
      <c r="F19" s="144"/>
      <c r="G19" s="145"/>
      <c r="H19" s="146">
        <v>1</v>
      </c>
      <c r="I19" s="147"/>
      <c r="J19" s="148"/>
    </row>
    <row r="20" spans="1:10" s="19" customFormat="1" ht="12.75" customHeight="1">
      <c r="A20" s="32"/>
      <c r="B20" s="130">
        <v>8</v>
      </c>
      <c r="C20" s="131" t="s">
        <v>420</v>
      </c>
      <c r="D20" s="132" t="s">
        <v>132</v>
      </c>
      <c r="E20" s="136">
        <v>1</v>
      </c>
      <c r="F20" s="134"/>
      <c r="G20" s="135"/>
      <c r="H20" s="136"/>
      <c r="I20" s="137"/>
      <c r="J20" s="138"/>
    </row>
    <row r="21" spans="1:10" s="19" customFormat="1" ht="12.75" customHeight="1">
      <c r="A21" s="32"/>
      <c r="B21" s="140">
        <v>9</v>
      </c>
      <c r="C21" s="141" t="s">
        <v>421</v>
      </c>
      <c r="D21" s="142" t="s">
        <v>132</v>
      </c>
      <c r="E21" s="143"/>
      <c r="F21" s="149"/>
      <c r="G21" s="145"/>
      <c r="H21" s="146">
        <v>1</v>
      </c>
      <c r="I21" s="147"/>
      <c r="J21" s="148"/>
    </row>
    <row r="22" spans="1:10" s="19" customFormat="1" ht="12.75" customHeight="1">
      <c r="A22" s="32"/>
      <c r="B22" s="130">
        <v>10</v>
      </c>
      <c r="C22" s="131" t="s">
        <v>422</v>
      </c>
      <c r="D22" s="132" t="s">
        <v>23</v>
      </c>
      <c r="E22" s="150"/>
      <c r="F22" s="134"/>
      <c r="G22" s="135"/>
      <c r="H22" s="136">
        <v>300</v>
      </c>
      <c r="I22" s="137"/>
      <c r="J22" s="138"/>
    </row>
    <row r="23" spans="1:10" s="19" customFormat="1" ht="12.75" customHeight="1">
      <c r="A23" s="32"/>
      <c r="B23" s="130">
        <v>11</v>
      </c>
      <c r="C23" s="131" t="s">
        <v>423</v>
      </c>
      <c r="D23" s="139" t="s">
        <v>132</v>
      </c>
      <c r="E23" s="133"/>
      <c r="F23" s="151"/>
      <c r="G23" s="135"/>
      <c r="H23" s="133">
        <v>1</v>
      </c>
      <c r="I23" s="152"/>
      <c r="J23" s="138"/>
    </row>
    <row r="24" spans="1:10" s="19" customFormat="1" ht="12.75" customHeight="1">
      <c r="A24" s="32"/>
      <c r="B24" s="130">
        <v>12</v>
      </c>
      <c r="C24" s="131" t="s">
        <v>424</v>
      </c>
      <c r="D24" s="139" t="s">
        <v>132</v>
      </c>
      <c r="E24" s="133"/>
      <c r="F24" s="151"/>
      <c r="G24" s="135"/>
      <c r="H24" s="133">
        <v>1</v>
      </c>
      <c r="I24" s="152"/>
      <c r="J24" s="138"/>
    </row>
    <row r="25" spans="1:10" s="41" customFormat="1" ht="12">
      <c r="A25" s="32"/>
      <c r="B25" s="130">
        <v>13</v>
      </c>
      <c r="C25" s="131" t="s">
        <v>425</v>
      </c>
      <c r="D25" s="139" t="s">
        <v>132</v>
      </c>
      <c r="E25" s="133"/>
      <c r="F25" s="151"/>
      <c r="G25" s="135"/>
      <c r="H25" s="133">
        <v>1</v>
      </c>
      <c r="I25" s="152"/>
      <c r="J25" s="138"/>
    </row>
    <row r="26" spans="1:10" s="41" customFormat="1" ht="12">
      <c r="A26" s="32"/>
      <c r="B26" s="130">
        <v>14</v>
      </c>
      <c r="C26" s="131" t="s">
        <v>426</v>
      </c>
      <c r="D26" s="139" t="s">
        <v>132</v>
      </c>
      <c r="E26" s="153"/>
      <c r="F26" s="134"/>
      <c r="G26" s="135"/>
      <c r="H26" s="133">
        <v>12</v>
      </c>
      <c r="I26" s="137"/>
      <c r="J26" s="138"/>
    </row>
    <row r="27" spans="1:10" s="41" customFormat="1" ht="12">
      <c r="A27" s="32"/>
      <c r="B27" s="130">
        <v>15</v>
      </c>
      <c r="C27" s="131" t="s">
        <v>427</v>
      </c>
      <c r="D27" s="139" t="s">
        <v>132</v>
      </c>
      <c r="E27" s="133"/>
      <c r="F27" s="134"/>
      <c r="G27" s="135"/>
      <c r="H27" s="133">
        <v>8</v>
      </c>
      <c r="I27" s="137"/>
      <c r="J27" s="138"/>
    </row>
    <row r="28" spans="1:10" s="41" customFormat="1" ht="12">
      <c r="A28" s="32"/>
      <c r="B28" s="130">
        <v>16</v>
      </c>
      <c r="C28" s="131" t="s">
        <v>428</v>
      </c>
      <c r="D28" s="139" t="s">
        <v>132</v>
      </c>
      <c r="E28" s="133">
        <v>8</v>
      </c>
      <c r="F28" s="134"/>
      <c r="G28" s="135"/>
      <c r="H28" s="136"/>
      <c r="I28" s="137"/>
      <c r="J28" s="138"/>
    </row>
    <row r="29" spans="1:10" s="41" customFormat="1" ht="12">
      <c r="A29" s="32"/>
      <c r="B29" s="130">
        <v>17</v>
      </c>
      <c r="C29" s="131" t="s">
        <v>429</v>
      </c>
      <c r="D29" s="139" t="s">
        <v>132</v>
      </c>
      <c r="E29" s="133">
        <v>8</v>
      </c>
      <c r="F29" s="134"/>
      <c r="G29" s="135"/>
      <c r="H29" s="136"/>
      <c r="I29" s="137"/>
      <c r="J29" s="138"/>
    </row>
    <row r="30" spans="1:10" s="41" customFormat="1" ht="12">
      <c r="A30" s="32"/>
      <c r="B30" s="130">
        <v>18</v>
      </c>
      <c r="C30" s="154"/>
      <c r="D30" s="155"/>
      <c r="E30" s="156"/>
      <c r="F30" s="157"/>
      <c r="G30" s="158"/>
      <c r="H30" s="156"/>
      <c r="I30" s="157"/>
      <c r="J30" s="158"/>
    </row>
    <row r="31" spans="1:10" s="41" customFormat="1" ht="12">
      <c r="A31" s="32"/>
      <c r="B31" s="130">
        <v>19</v>
      </c>
      <c r="C31" s="131" t="s">
        <v>430</v>
      </c>
      <c r="D31" s="155" t="s">
        <v>132</v>
      </c>
      <c r="E31" s="156">
        <v>1</v>
      </c>
      <c r="F31" s="157"/>
      <c r="G31" s="158"/>
      <c r="H31" s="156">
        <v>1</v>
      </c>
      <c r="I31" s="157"/>
      <c r="J31" s="158"/>
    </row>
    <row r="32" spans="1:10" s="41" customFormat="1" ht="12">
      <c r="A32" s="32"/>
      <c r="B32" s="130">
        <v>20</v>
      </c>
      <c r="C32" s="131" t="s">
        <v>431</v>
      </c>
      <c r="D32" s="155" t="s">
        <v>132</v>
      </c>
      <c r="E32" s="156">
        <v>1</v>
      </c>
      <c r="F32" s="157"/>
      <c r="G32" s="158"/>
      <c r="H32" s="156">
        <v>1</v>
      </c>
      <c r="I32" s="157"/>
      <c r="J32" s="158"/>
    </row>
    <row r="33" spans="1:10" s="41" customFormat="1" ht="12">
      <c r="A33" s="32"/>
      <c r="B33" s="130">
        <v>21</v>
      </c>
      <c r="C33" s="159" t="s">
        <v>432</v>
      </c>
      <c r="D33" s="155" t="s">
        <v>132</v>
      </c>
      <c r="E33" s="156">
        <v>1</v>
      </c>
      <c r="F33" s="157"/>
      <c r="G33" s="158"/>
      <c r="H33" s="156">
        <v>1</v>
      </c>
      <c r="I33" s="157"/>
      <c r="J33" s="158"/>
    </row>
    <row r="34" spans="1:10" s="41" customFormat="1" ht="12">
      <c r="A34" s="32"/>
      <c r="B34" s="130">
        <v>22</v>
      </c>
      <c r="C34" s="154" t="s">
        <v>433</v>
      </c>
      <c r="D34" s="155" t="s">
        <v>132</v>
      </c>
      <c r="E34" s="156">
        <v>1</v>
      </c>
      <c r="F34" s="157"/>
      <c r="G34" s="158"/>
      <c r="H34" s="156">
        <v>1</v>
      </c>
      <c r="I34" s="157"/>
      <c r="J34" s="158"/>
    </row>
    <row r="35" spans="1:10" s="41" customFormat="1" ht="12">
      <c r="A35" s="32"/>
      <c r="B35" s="130">
        <v>23</v>
      </c>
      <c r="C35" s="159" t="s">
        <v>434</v>
      </c>
      <c r="D35" s="155" t="s">
        <v>132</v>
      </c>
      <c r="E35" s="156">
        <v>2</v>
      </c>
      <c r="F35" s="157"/>
      <c r="G35" s="158"/>
      <c r="H35" s="156">
        <v>2</v>
      </c>
      <c r="I35" s="157"/>
      <c r="J35" s="158"/>
    </row>
    <row r="36" spans="1:10" s="41" customFormat="1" ht="12">
      <c r="A36" s="32"/>
      <c r="B36" s="130">
        <v>24</v>
      </c>
      <c r="C36" s="159" t="s">
        <v>435</v>
      </c>
      <c r="D36" s="160" t="s">
        <v>132</v>
      </c>
      <c r="E36" s="156">
        <v>5</v>
      </c>
      <c r="F36" s="157"/>
      <c r="G36" s="158"/>
      <c r="H36" s="156">
        <v>1525</v>
      </c>
      <c r="I36" s="157"/>
      <c r="J36" s="158"/>
    </row>
    <row r="37" spans="1:10" s="41" customFormat="1" ht="12">
      <c r="A37" s="32"/>
      <c r="B37" s="130">
        <f>B36+1</f>
        <v>25</v>
      </c>
      <c r="C37" s="159" t="s">
        <v>436</v>
      </c>
      <c r="D37" s="160" t="s">
        <v>23</v>
      </c>
      <c r="E37" s="156">
        <v>70</v>
      </c>
      <c r="F37" s="157"/>
      <c r="G37" s="158"/>
      <c r="H37" s="156">
        <v>70</v>
      </c>
      <c r="I37" s="157"/>
      <c r="J37" s="158"/>
    </row>
    <row r="38" spans="1:10" s="41" customFormat="1" ht="12">
      <c r="A38" s="32"/>
      <c r="B38" s="130">
        <f t="shared" ref="B38:B52" si="0">B37+1</f>
        <v>26</v>
      </c>
      <c r="C38" s="161" t="s">
        <v>437</v>
      </c>
      <c r="D38" s="160" t="s">
        <v>693</v>
      </c>
      <c r="E38" s="156">
        <v>1</v>
      </c>
      <c r="F38" s="157"/>
      <c r="G38" s="158"/>
      <c r="H38" s="156"/>
      <c r="I38" s="157"/>
      <c r="J38" s="158"/>
    </row>
    <row r="39" spans="1:10" s="41" customFormat="1" ht="12">
      <c r="A39" s="32"/>
      <c r="B39" s="130">
        <f t="shared" si="0"/>
        <v>27</v>
      </c>
      <c r="C39" s="161" t="s">
        <v>438</v>
      </c>
      <c r="D39" s="160" t="s">
        <v>693</v>
      </c>
      <c r="E39" s="156">
        <v>1</v>
      </c>
      <c r="F39" s="157"/>
      <c r="G39" s="158"/>
      <c r="H39" s="156">
        <v>1</v>
      </c>
      <c r="I39" s="157"/>
      <c r="J39" s="158"/>
    </row>
    <row r="40" spans="1:10" s="41" customFormat="1" ht="12">
      <c r="A40" s="32"/>
      <c r="B40" s="130">
        <f t="shared" si="0"/>
        <v>28</v>
      </c>
      <c r="C40" s="159" t="s">
        <v>439</v>
      </c>
      <c r="D40" s="162" t="s">
        <v>132</v>
      </c>
      <c r="E40" s="156">
        <v>26</v>
      </c>
      <c r="F40" s="157"/>
      <c r="G40" s="158"/>
      <c r="H40" s="156">
        <v>26</v>
      </c>
      <c r="I40" s="157"/>
      <c r="J40" s="158"/>
    </row>
    <row r="41" spans="1:10" s="41" customFormat="1" ht="12">
      <c r="A41" s="32"/>
      <c r="B41" s="130">
        <f t="shared" si="0"/>
        <v>29</v>
      </c>
      <c r="C41" s="154" t="s">
        <v>440</v>
      </c>
      <c r="D41" s="162" t="s">
        <v>132</v>
      </c>
      <c r="E41" s="156"/>
      <c r="F41" s="157"/>
      <c r="G41" s="158"/>
      <c r="H41" s="156">
        <v>1</v>
      </c>
      <c r="I41" s="157"/>
      <c r="J41" s="158"/>
    </row>
    <row r="42" spans="1:10" s="41" customFormat="1" ht="12">
      <c r="A42" s="32"/>
      <c r="B42" s="130">
        <f t="shared" si="0"/>
        <v>30</v>
      </c>
      <c r="C42" s="161" t="s">
        <v>441</v>
      </c>
      <c r="D42" s="160" t="s">
        <v>23</v>
      </c>
      <c r="E42" s="156">
        <v>1010</v>
      </c>
      <c r="F42" s="157"/>
      <c r="G42" s="158"/>
      <c r="H42" s="156">
        <v>1010</v>
      </c>
      <c r="I42" s="157"/>
      <c r="J42" s="158"/>
    </row>
    <row r="43" spans="1:10" s="41" customFormat="1" ht="12">
      <c r="A43" s="32"/>
      <c r="B43" s="130">
        <f t="shared" si="0"/>
        <v>31</v>
      </c>
      <c r="C43" s="161" t="s">
        <v>442</v>
      </c>
      <c r="D43" s="160" t="s">
        <v>23</v>
      </c>
      <c r="E43" s="156">
        <v>470</v>
      </c>
      <c r="F43" s="157"/>
      <c r="G43" s="158"/>
      <c r="H43" s="156">
        <v>470</v>
      </c>
      <c r="I43" s="157"/>
      <c r="J43" s="158"/>
    </row>
    <row r="44" spans="1:10" s="41" customFormat="1" ht="12">
      <c r="A44" s="32"/>
      <c r="B44" s="130">
        <f t="shared" si="0"/>
        <v>32</v>
      </c>
      <c r="C44" s="161" t="s">
        <v>443</v>
      </c>
      <c r="D44" s="160" t="s">
        <v>23</v>
      </c>
      <c r="E44" s="156">
        <v>10</v>
      </c>
      <c r="F44" s="157"/>
      <c r="G44" s="158"/>
      <c r="H44" s="156">
        <v>10</v>
      </c>
      <c r="I44" s="157"/>
      <c r="J44" s="158"/>
    </row>
    <row r="45" spans="1:10" s="41" customFormat="1" ht="12">
      <c r="A45" s="32"/>
      <c r="B45" s="130">
        <f t="shared" si="0"/>
        <v>33</v>
      </c>
      <c r="C45" s="161" t="s">
        <v>444</v>
      </c>
      <c r="D45" s="162" t="s">
        <v>132</v>
      </c>
      <c r="E45" s="156">
        <v>30</v>
      </c>
      <c r="F45" s="157"/>
      <c r="G45" s="158"/>
      <c r="H45" s="156">
        <v>30</v>
      </c>
      <c r="I45" s="157"/>
      <c r="J45" s="158"/>
    </row>
    <row r="46" spans="1:10" s="41" customFormat="1" ht="12">
      <c r="A46" s="32"/>
      <c r="B46" s="130">
        <f t="shared" si="0"/>
        <v>34</v>
      </c>
      <c r="C46" s="161" t="s">
        <v>445</v>
      </c>
      <c r="D46" s="160" t="s">
        <v>23</v>
      </c>
      <c r="E46" s="156">
        <v>60</v>
      </c>
      <c r="F46" s="157"/>
      <c r="G46" s="158"/>
      <c r="H46" s="156">
        <v>60</v>
      </c>
      <c r="I46" s="157"/>
      <c r="J46" s="158"/>
    </row>
    <row r="47" spans="1:10" s="41" customFormat="1" ht="12">
      <c r="A47" s="32"/>
      <c r="B47" s="130">
        <f t="shared" si="0"/>
        <v>35</v>
      </c>
      <c r="C47" s="131" t="s">
        <v>446</v>
      </c>
      <c r="D47" s="163" t="s">
        <v>132</v>
      </c>
      <c r="E47" s="164"/>
      <c r="F47" s="151"/>
      <c r="G47" s="135"/>
      <c r="H47" s="164">
        <v>8</v>
      </c>
      <c r="I47" s="152"/>
      <c r="J47" s="138"/>
    </row>
    <row r="48" spans="1:10" s="41" customFormat="1" ht="12">
      <c r="A48" s="32"/>
      <c r="B48" s="130">
        <f t="shared" si="0"/>
        <v>36</v>
      </c>
      <c r="C48" s="161" t="s">
        <v>447</v>
      </c>
      <c r="D48" s="163" t="s">
        <v>132</v>
      </c>
      <c r="E48" s="164"/>
      <c r="F48" s="151"/>
      <c r="G48" s="135"/>
      <c r="H48" s="164">
        <v>4</v>
      </c>
      <c r="I48" s="152"/>
      <c r="J48" s="138"/>
    </row>
    <row r="49" spans="1:10" s="41" customFormat="1" ht="10.199999999999999">
      <c r="A49" s="32"/>
      <c r="B49" s="130">
        <f t="shared" si="0"/>
        <v>37</v>
      </c>
      <c r="C49" s="165" t="s">
        <v>448</v>
      </c>
      <c r="D49" s="132" t="s">
        <v>132</v>
      </c>
      <c r="E49" s="133"/>
      <c r="F49" s="134"/>
      <c r="G49" s="135"/>
      <c r="H49" s="133">
        <v>4</v>
      </c>
      <c r="I49" s="137"/>
      <c r="J49" s="138"/>
    </row>
    <row r="50" spans="1:10" s="41" customFormat="1" ht="10.199999999999999">
      <c r="A50" s="32"/>
      <c r="B50" s="130">
        <f t="shared" si="0"/>
        <v>38</v>
      </c>
      <c r="C50" s="165" t="s">
        <v>449</v>
      </c>
      <c r="D50" s="132" t="s">
        <v>132</v>
      </c>
      <c r="E50" s="133"/>
      <c r="F50" s="134"/>
      <c r="G50" s="135"/>
      <c r="H50" s="133">
        <v>1</v>
      </c>
      <c r="I50" s="137"/>
      <c r="J50" s="138"/>
    </row>
    <row r="51" spans="1:10" s="41" customFormat="1" ht="24">
      <c r="A51" s="32"/>
      <c r="B51" s="130">
        <f t="shared" si="0"/>
        <v>39</v>
      </c>
      <c r="C51" s="131" t="s">
        <v>450</v>
      </c>
      <c r="D51" s="163" t="s">
        <v>132</v>
      </c>
      <c r="E51" s="164"/>
      <c r="F51" s="151"/>
      <c r="G51" s="135"/>
      <c r="H51" s="164">
        <v>1</v>
      </c>
      <c r="I51" s="152"/>
      <c r="J51" s="138"/>
    </row>
    <row r="52" spans="1:10" s="41" customFormat="1" ht="12.6" thickBot="1">
      <c r="A52" s="32"/>
      <c r="B52" s="130">
        <f t="shared" si="0"/>
        <v>40</v>
      </c>
      <c r="C52" s="131" t="s">
        <v>451</v>
      </c>
      <c r="D52" s="163" t="s">
        <v>452</v>
      </c>
      <c r="E52" s="164"/>
      <c r="F52" s="151"/>
      <c r="G52" s="166"/>
      <c r="H52" s="167">
        <v>6</v>
      </c>
      <c r="I52" s="137"/>
      <c r="J52" s="138"/>
    </row>
    <row r="53" spans="1:10" s="41" customFormat="1" ht="10.8" thickBot="1">
      <c r="A53" s="32"/>
      <c r="B53" s="168"/>
      <c r="C53" s="169" t="s">
        <v>412</v>
      </c>
      <c r="D53" s="170"/>
      <c r="E53" s="171"/>
      <c r="F53" s="172"/>
      <c r="G53" s="173"/>
      <c r="H53" s="174"/>
      <c r="I53" s="175"/>
      <c r="J53" s="176"/>
    </row>
    <row r="54" spans="1:10" s="41" customFormat="1" ht="18">
      <c r="A54" s="32"/>
      <c r="B54" s="70"/>
      <c r="C54" s="68"/>
      <c r="D54" s="67"/>
      <c r="E54" s="71"/>
      <c r="F54" s="72"/>
      <c r="G54" s="72"/>
      <c r="H54" s="71"/>
      <c r="I54" s="73"/>
      <c r="J54" s="73"/>
    </row>
    <row r="55" spans="1:10" s="41" customFormat="1" ht="18.600000000000001" thickBot="1">
      <c r="A55" s="32"/>
      <c r="B55" s="74"/>
      <c r="C55" s="68" t="s">
        <v>453</v>
      </c>
      <c r="D55" s="67"/>
      <c r="E55" s="67"/>
      <c r="F55" s="67"/>
      <c r="G55" s="67"/>
      <c r="H55" s="67"/>
      <c r="I55" s="69"/>
      <c r="J55" s="69"/>
    </row>
    <row r="56" spans="1:10" s="41" customFormat="1" ht="11.25" customHeight="1">
      <c r="A56" s="32"/>
      <c r="B56" s="262" t="s">
        <v>405</v>
      </c>
      <c r="C56" s="264" t="s">
        <v>406</v>
      </c>
      <c r="D56" s="259" t="s">
        <v>18</v>
      </c>
      <c r="E56" s="256" t="s">
        <v>407</v>
      </c>
      <c r="F56" s="258" t="s">
        <v>408</v>
      </c>
      <c r="G56" s="259"/>
      <c r="H56" s="256" t="s">
        <v>407</v>
      </c>
      <c r="I56" s="258" t="s">
        <v>409</v>
      </c>
      <c r="J56" s="259"/>
    </row>
    <row r="57" spans="1:10" s="41" customFormat="1" ht="11.25" customHeight="1">
      <c r="A57" s="32"/>
      <c r="B57" s="263"/>
      <c r="C57" s="265"/>
      <c r="D57" s="261"/>
      <c r="E57" s="257"/>
      <c r="F57" s="260" t="s">
        <v>410</v>
      </c>
      <c r="G57" s="261"/>
      <c r="H57" s="257"/>
      <c r="I57" s="260" t="s">
        <v>410</v>
      </c>
      <c r="J57" s="261"/>
    </row>
    <row r="58" spans="1:10" s="41" customFormat="1" ht="11.25" customHeight="1">
      <c r="A58" s="32"/>
      <c r="B58" s="263"/>
      <c r="C58" s="265"/>
      <c r="D58" s="261"/>
      <c r="E58" s="257"/>
      <c r="F58" s="129" t="s">
        <v>411</v>
      </c>
      <c r="G58" s="128" t="s">
        <v>412</v>
      </c>
      <c r="H58" s="257"/>
      <c r="I58" s="129" t="s">
        <v>411</v>
      </c>
      <c r="J58" s="128" t="s">
        <v>412</v>
      </c>
    </row>
    <row r="59" spans="1:10" s="41" customFormat="1" ht="122.4">
      <c r="A59" s="32"/>
      <c r="B59" s="177">
        <v>1</v>
      </c>
      <c r="C59" s="178" t="s">
        <v>694</v>
      </c>
      <c r="D59" s="179" t="s">
        <v>132</v>
      </c>
      <c r="E59" s="180">
        <v>4</v>
      </c>
      <c r="F59" s="181"/>
      <c r="G59" s="182"/>
      <c r="H59" s="183">
        <v>4</v>
      </c>
      <c r="I59" s="181"/>
      <c r="J59" s="182"/>
    </row>
    <row r="60" spans="1:10" s="41" customFormat="1" ht="10.199999999999999">
      <c r="A60" s="32"/>
      <c r="B60" s="177">
        <v>2</v>
      </c>
      <c r="C60" s="178" t="s">
        <v>454</v>
      </c>
      <c r="D60" s="179" t="s">
        <v>132</v>
      </c>
      <c r="E60" s="180">
        <v>4</v>
      </c>
      <c r="F60" s="181"/>
      <c r="G60" s="182"/>
      <c r="H60" s="183">
        <v>4</v>
      </c>
      <c r="I60" s="181"/>
      <c r="J60" s="182"/>
    </row>
    <row r="61" spans="1:10" s="41" customFormat="1" ht="40.799999999999997">
      <c r="A61" s="32"/>
      <c r="B61" s="177">
        <v>3</v>
      </c>
      <c r="C61" s="178" t="s">
        <v>695</v>
      </c>
      <c r="D61" s="179" t="s">
        <v>132</v>
      </c>
      <c r="E61" s="180">
        <v>4</v>
      </c>
      <c r="F61" s="181"/>
      <c r="G61" s="182"/>
      <c r="H61" s="183">
        <v>4</v>
      </c>
      <c r="I61" s="181"/>
      <c r="J61" s="182"/>
    </row>
    <row r="62" spans="1:10" s="41" customFormat="1" ht="51">
      <c r="A62" s="32"/>
      <c r="B62" s="177"/>
      <c r="C62" s="184" t="s">
        <v>696</v>
      </c>
      <c r="D62" s="179" t="s">
        <v>132</v>
      </c>
      <c r="E62" s="180">
        <v>1</v>
      </c>
      <c r="F62" s="181"/>
      <c r="G62" s="182"/>
      <c r="H62" s="183">
        <v>1</v>
      </c>
      <c r="I62" s="181"/>
      <c r="J62" s="182"/>
    </row>
    <row r="63" spans="1:10" s="41" customFormat="1" ht="40.799999999999997">
      <c r="A63" s="32"/>
      <c r="B63" s="177"/>
      <c r="C63" s="185" t="s">
        <v>697</v>
      </c>
      <c r="D63" s="179" t="s">
        <v>132</v>
      </c>
      <c r="E63" s="180">
        <v>1</v>
      </c>
      <c r="F63" s="181"/>
      <c r="G63" s="182"/>
      <c r="H63" s="183">
        <v>1</v>
      </c>
      <c r="I63" s="181"/>
      <c r="J63" s="182"/>
    </row>
    <row r="64" spans="1:10" s="41" customFormat="1" ht="40.799999999999997">
      <c r="A64" s="32"/>
      <c r="B64" s="177">
        <v>4</v>
      </c>
      <c r="C64" s="186" t="s">
        <v>698</v>
      </c>
      <c r="D64" s="179" t="s">
        <v>132</v>
      </c>
      <c r="E64" s="180">
        <v>5</v>
      </c>
      <c r="F64" s="181"/>
      <c r="G64" s="182"/>
      <c r="H64" s="183">
        <v>5</v>
      </c>
      <c r="I64" s="181"/>
      <c r="J64" s="182"/>
    </row>
    <row r="65" spans="1:10" s="41" customFormat="1" ht="40.799999999999997">
      <c r="A65" s="32"/>
      <c r="B65" s="177">
        <v>5</v>
      </c>
      <c r="C65" s="187" t="s">
        <v>699</v>
      </c>
      <c r="D65" s="179" t="s">
        <v>132</v>
      </c>
      <c r="E65" s="180">
        <v>1</v>
      </c>
      <c r="F65" s="181"/>
      <c r="G65" s="182"/>
      <c r="H65" s="183">
        <v>1</v>
      </c>
      <c r="I65" s="181"/>
      <c r="J65" s="182"/>
    </row>
    <row r="66" spans="1:10" s="41" customFormat="1" ht="40.799999999999997">
      <c r="A66" s="32"/>
      <c r="B66" s="177">
        <v>6</v>
      </c>
      <c r="C66" s="186" t="s">
        <v>455</v>
      </c>
      <c r="D66" s="179" t="s">
        <v>132</v>
      </c>
      <c r="E66" s="180">
        <v>1</v>
      </c>
      <c r="F66" s="181"/>
      <c r="G66" s="182"/>
      <c r="H66" s="183">
        <v>1</v>
      </c>
      <c r="I66" s="181"/>
      <c r="J66" s="182"/>
    </row>
    <row r="67" spans="1:10" s="41" customFormat="1" ht="204">
      <c r="A67" s="32"/>
      <c r="B67" s="177">
        <v>7</v>
      </c>
      <c r="C67" s="186" t="s">
        <v>700</v>
      </c>
      <c r="D67" s="179" t="s">
        <v>132</v>
      </c>
      <c r="E67" s="180">
        <v>1</v>
      </c>
      <c r="F67" s="181"/>
      <c r="G67" s="182"/>
      <c r="H67" s="183">
        <v>1</v>
      </c>
      <c r="I67" s="181"/>
      <c r="J67" s="182"/>
    </row>
    <row r="68" spans="1:10" s="41" customFormat="1" ht="102">
      <c r="A68" s="32"/>
      <c r="B68" s="177">
        <v>8</v>
      </c>
      <c r="C68" s="188" t="s">
        <v>701</v>
      </c>
      <c r="D68" s="179" t="s">
        <v>132</v>
      </c>
      <c r="E68" s="180">
        <v>1</v>
      </c>
      <c r="F68" s="181"/>
      <c r="G68" s="182"/>
      <c r="H68" s="183">
        <v>1</v>
      </c>
      <c r="I68" s="181"/>
      <c r="J68" s="182"/>
    </row>
    <row r="69" spans="1:10" s="41" customFormat="1" ht="10.199999999999999">
      <c r="A69" s="32"/>
      <c r="B69" s="177">
        <v>9</v>
      </c>
      <c r="C69" s="188" t="s">
        <v>456</v>
      </c>
      <c r="D69" s="179" t="s">
        <v>132</v>
      </c>
      <c r="E69" s="180">
        <v>2</v>
      </c>
      <c r="F69" s="181"/>
      <c r="G69" s="182"/>
      <c r="H69" s="183">
        <v>1</v>
      </c>
      <c r="I69" s="181"/>
      <c r="J69" s="182"/>
    </row>
    <row r="70" spans="1:10" s="41" customFormat="1" ht="30.6">
      <c r="A70" s="32"/>
      <c r="B70" s="177">
        <f>B69+1</f>
        <v>10</v>
      </c>
      <c r="C70" s="188" t="s">
        <v>702</v>
      </c>
      <c r="D70" s="179" t="s">
        <v>132</v>
      </c>
      <c r="E70" s="180">
        <v>1</v>
      </c>
      <c r="F70" s="181"/>
      <c r="G70" s="182"/>
      <c r="H70" s="183">
        <v>1</v>
      </c>
      <c r="I70" s="181"/>
      <c r="J70" s="182"/>
    </row>
    <row r="71" spans="1:10" s="41" customFormat="1" ht="10.199999999999999">
      <c r="A71" s="32"/>
      <c r="B71" s="177">
        <f t="shared" ref="B71:B73" si="1">B70+1</f>
        <v>11</v>
      </c>
      <c r="C71" s="188" t="s">
        <v>457</v>
      </c>
      <c r="D71" s="189" t="s">
        <v>458</v>
      </c>
      <c r="E71" s="180"/>
      <c r="F71" s="181"/>
      <c r="G71" s="190"/>
      <c r="H71" s="183">
        <v>16</v>
      </c>
      <c r="I71" s="181"/>
      <c r="J71" s="182"/>
    </row>
    <row r="72" spans="1:10" s="41" customFormat="1" ht="10.199999999999999">
      <c r="A72" s="32"/>
      <c r="B72" s="177">
        <f t="shared" si="1"/>
        <v>12</v>
      </c>
      <c r="C72" s="188" t="s">
        <v>459</v>
      </c>
      <c r="D72" s="128" t="s">
        <v>132</v>
      </c>
      <c r="E72" s="180">
        <v>1</v>
      </c>
      <c r="F72" s="181"/>
      <c r="G72" s="182"/>
      <c r="H72" s="183">
        <v>1</v>
      </c>
      <c r="I72" s="181"/>
      <c r="J72" s="182"/>
    </row>
    <row r="73" spans="1:10" s="41" customFormat="1" ht="10.8" thickBot="1">
      <c r="A73" s="32"/>
      <c r="B73" s="177">
        <f t="shared" si="1"/>
        <v>13</v>
      </c>
      <c r="C73" s="186" t="s">
        <v>460</v>
      </c>
      <c r="D73" s="128" t="s">
        <v>132</v>
      </c>
      <c r="E73" s="180"/>
      <c r="F73" s="181"/>
      <c r="G73" s="182"/>
      <c r="H73" s="183">
        <v>5</v>
      </c>
      <c r="I73" s="181"/>
      <c r="J73" s="182"/>
    </row>
    <row r="74" spans="1:10" s="41" customFormat="1" ht="10.8" thickBot="1">
      <c r="A74" s="32"/>
      <c r="B74" s="191"/>
      <c r="C74" s="192" t="s">
        <v>412</v>
      </c>
      <c r="D74" s="193"/>
      <c r="E74" s="191"/>
      <c r="F74" s="194"/>
      <c r="G74" s="195"/>
      <c r="H74" s="196"/>
      <c r="I74" s="197"/>
      <c r="J74" s="195"/>
    </row>
    <row r="75" spans="1:10" s="41" customFormat="1" ht="11.4">
      <c r="A75" s="32"/>
      <c r="B75" s="35"/>
      <c r="C75" s="33"/>
      <c r="D75" s="32"/>
      <c r="E75" s="34"/>
      <c r="F75" s="34"/>
      <c r="G75" s="34"/>
      <c r="I75" s="57"/>
    </row>
    <row r="76" spans="1:10" s="41" customFormat="1" ht="12">
      <c r="A76" s="32"/>
      <c r="B76" s="35"/>
      <c r="D76" s="62"/>
      <c r="E76" s="65"/>
      <c r="F76" s="65"/>
      <c r="G76" s="28"/>
      <c r="I76" s="56"/>
      <c r="J76" s="28"/>
    </row>
    <row r="77" spans="1:10" s="41" customFormat="1" ht="12">
      <c r="A77" s="32"/>
      <c r="B77" s="35"/>
      <c r="D77" s="62"/>
      <c r="E77" s="65"/>
      <c r="F77" s="65"/>
      <c r="G77" s="28"/>
      <c r="I77" s="56"/>
      <c r="J77" s="28"/>
    </row>
    <row r="78" spans="1:10" s="2" customFormat="1" ht="13.5" customHeight="1">
      <c r="A78" s="32"/>
      <c r="B78" s="32"/>
      <c r="C78" s="27" t="s">
        <v>16</v>
      </c>
      <c r="D78" s="32"/>
      <c r="E78" s="34"/>
      <c r="F78" s="34"/>
      <c r="G78" s="34"/>
      <c r="J78" s="28"/>
    </row>
    <row r="79" spans="1:10" ht="11.25" customHeight="1">
      <c r="E79" s="66"/>
      <c r="F79" s="66"/>
      <c r="G79" s="66"/>
    </row>
    <row r="80" spans="1:10" ht="11.25" customHeight="1">
      <c r="E80" s="66"/>
      <c r="F80" s="66"/>
      <c r="G80" s="66"/>
    </row>
    <row r="81" spans="5:7" ht="11.25" customHeight="1">
      <c r="E81" s="66"/>
      <c r="F81" s="66"/>
      <c r="G81" s="66"/>
    </row>
    <row r="82" spans="5:7" ht="11.25" customHeight="1">
      <c r="E82" s="66"/>
      <c r="F82" s="66"/>
      <c r="G82" s="66"/>
    </row>
    <row r="83" spans="5:7" ht="11.25" customHeight="1">
      <c r="E83" s="66"/>
      <c r="F83" s="66"/>
      <c r="G83" s="66"/>
    </row>
    <row r="84" spans="5:7" ht="11.25" customHeight="1">
      <c r="E84" s="66"/>
      <c r="F84" s="66"/>
      <c r="G84" s="66"/>
    </row>
    <row r="85" spans="5:7" ht="11.25" customHeight="1">
      <c r="E85" s="66"/>
      <c r="F85" s="66"/>
      <c r="G85" s="66"/>
    </row>
    <row r="86" spans="5:7" ht="11.25" customHeight="1">
      <c r="E86" s="66"/>
      <c r="F86" s="66"/>
      <c r="G86" s="66"/>
    </row>
    <row r="87" spans="5:7" ht="11.25" customHeight="1">
      <c r="E87" s="66"/>
      <c r="F87" s="66"/>
      <c r="G87" s="66"/>
    </row>
    <row r="88" spans="5:7" ht="11.25" customHeight="1">
      <c r="E88" s="66"/>
      <c r="F88" s="66"/>
      <c r="G88" s="66"/>
    </row>
    <row r="89" spans="5:7" ht="11.25" customHeight="1">
      <c r="E89" s="66"/>
      <c r="F89" s="66"/>
      <c r="G89" s="66"/>
    </row>
    <row r="90" spans="5:7" ht="11.25" customHeight="1">
      <c r="E90" s="66"/>
      <c r="F90" s="66"/>
      <c r="G90" s="66"/>
    </row>
    <row r="91" spans="5:7" ht="11.25" customHeight="1">
      <c r="E91" s="66"/>
      <c r="F91" s="66"/>
      <c r="G91" s="66"/>
    </row>
    <row r="92" spans="5:7" ht="11.25" customHeight="1">
      <c r="E92" s="66"/>
      <c r="F92" s="66"/>
      <c r="G92" s="66"/>
    </row>
    <row r="93" spans="5:7" ht="11.25" customHeight="1">
      <c r="E93" s="66"/>
      <c r="F93" s="66"/>
      <c r="G93" s="66"/>
    </row>
    <row r="94" spans="5:7" ht="11.25" customHeight="1">
      <c r="E94" s="66"/>
      <c r="F94" s="66"/>
      <c r="G94" s="66"/>
    </row>
    <row r="95" spans="5:7" ht="11.25" customHeight="1">
      <c r="E95" s="66"/>
      <c r="F95" s="66"/>
      <c r="G95" s="66"/>
    </row>
    <row r="96" spans="5:7" ht="11.25" customHeight="1">
      <c r="E96" s="66"/>
      <c r="F96" s="66"/>
      <c r="G96" s="66"/>
    </row>
    <row r="97" spans="5:7" ht="11.25" customHeight="1">
      <c r="E97" s="66"/>
      <c r="F97" s="66"/>
      <c r="G97" s="66"/>
    </row>
    <row r="98" spans="5:7" ht="11.25" customHeight="1">
      <c r="E98" s="66"/>
      <c r="F98" s="66"/>
      <c r="G98" s="66"/>
    </row>
    <row r="99" spans="5:7" ht="11.25" customHeight="1">
      <c r="E99" s="66"/>
      <c r="F99" s="66"/>
      <c r="G99" s="66"/>
    </row>
    <row r="100" spans="5:7" ht="11.25" customHeight="1">
      <c r="E100" s="66"/>
      <c r="F100" s="66"/>
      <c r="G100" s="66"/>
    </row>
    <row r="101" spans="5:7" ht="11.25" customHeight="1">
      <c r="E101" s="66"/>
      <c r="F101" s="66"/>
      <c r="G101" s="66"/>
    </row>
    <row r="102" spans="5:7" ht="11.25" customHeight="1">
      <c r="E102" s="66"/>
      <c r="F102" s="66"/>
      <c r="G102" s="66"/>
    </row>
    <row r="103" spans="5:7" ht="11.25" customHeight="1">
      <c r="E103" s="66"/>
      <c r="F103" s="66"/>
      <c r="G103" s="66"/>
    </row>
    <row r="104" spans="5:7" ht="11.25" customHeight="1">
      <c r="E104" s="66"/>
      <c r="F104" s="66"/>
      <c r="G104" s="66"/>
    </row>
    <row r="105" spans="5:7" ht="11.25" customHeight="1">
      <c r="E105" s="66"/>
      <c r="F105" s="66"/>
      <c r="G105" s="66"/>
    </row>
    <row r="106" spans="5:7" ht="11.25" customHeight="1">
      <c r="E106" s="66"/>
      <c r="F106" s="66"/>
      <c r="G106" s="66"/>
    </row>
    <row r="107" spans="5:7" ht="11.25" customHeight="1">
      <c r="E107" s="66"/>
      <c r="F107" s="66"/>
      <c r="G107" s="66"/>
    </row>
    <row r="108" spans="5:7" ht="11.25" customHeight="1">
      <c r="E108" s="66"/>
      <c r="F108" s="66"/>
      <c r="G108" s="66"/>
    </row>
    <row r="109" spans="5:7" ht="11.25" customHeight="1">
      <c r="E109" s="66"/>
      <c r="F109" s="66"/>
      <c r="G109" s="66"/>
    </row>
    <row r="110" spans="5:7" ht="11.25" customHeight="1">
      <c r="E110" s="66"/>
      <c r="F110" s="66"/>
      <c r="G110" s="66"/>
    </row>
    <row r="111" spans="5:7" ht="11.25" customHeight="1">
      <c r="E111" s="66"/>
      <c r="F111" s="66"/>
      <c r="G111" s="66"/>
    </row>
    <row r="112" spans="5:7" ht="11.25" customHeight="1">
      <c r="E112" s="66"/>
      <c r="F112" s="66"/>
      <c r="G112" s="66"/>
    </row>
    <row r="113" spans="5:7" ht="11.25" customHeight="1">
      <c r="E113" s="66"/>
      <c r="F113" s="66"/>
      <c r="G113" s="66"/>
    </row>
    <row r="114" spans="5:7" ht="11.25" customHeight="1">
      <c r="E114" s="66"/>
      <c r="F114" s="66"/>
      <c r="G114" s="66"/>
    </row>
    <row r="115" spans="5:7" ht="11.25" customHeight="1">
      <c r="E115" s="66"/>
      <c r="F115" s="66"/>
      <c r="G115" s="66"/>
    </row>
    <row r="116" spans="5:7" ht="11.25" customHeight="1">
      <c r="E116" s="66"/>
      <c r="F116" s="66"/>
      <c r="G116" s="66"/>
    </row>
    <row r="117" spans="5:7" ht="11.25" customHeight="1">
      <c r="E117" s="66"/>
      <c r="F117" s="66"/>
      <c r="G117" s="66"/>
    </row>
    <row r="118" spans="5:7" ht="11.25" customHeight="1">
      <c r="E118" s="66"/>
      <c r="F118" s="66"/>
      <c r="G118" s="66"/>
    </row>
    <row r="119" spans="5:7" ht="11.25" customHeight="1">
      <c r="E119" s="66"/>
      <c r="F119" s="66"/>
      <c r="G119" s="66"/>
    </row>
    <row r="120" spans="5:7" ht="11.25" customHeight="1">
      <c r="E120" s="66"/>
      <c r="F120" s="66"/>
      <c r="G120" s="66"/>
    </row>
    <row r="121" spans="5:7" ht="11.25" customHeight="1">
      <c r="E121" s="66"/>
      <c r="F121" s="66"/>
      <c r="G121" s="66"/>
    </row>
    <row r="122" spans="5:7" ht="11.25" customHeight="1">
      <c r="E122" s="66"/>
      <c r="F122" s="66"/>
      <c r="G122" s="66"/>
    </row>
    <row r="123" spans="5:7" ht="11.25" customHeight="1">
      <c r="E123" s="66"/>
      <c r="F123" s="66"/>
      <c r="G123" s="66"/>
    </row>
    <row r="124" spans="5:7" ht="11.25" customHeight="1">
      <c r="E124" s="66"/>
      <c r="F124" s="66"/>
      <c r="G124" s="66"/>
    </row>
    <row r="125" spans="5:7" ht="11.25" customHeight="1">
      <c r="E125" s="66"/>
      <c r="F125" s="66"/>
      <c r="G125" s="66"/>
    </row>
    <row r="126" spans="5:7" ht="11.25" customHeight="1">
      <c r="E126" s="66"/>
      <c r="F126" s="66"/>
      <c r="G126" s="66"/>
    </row>
    <row r="127" spans="5:7" ht="11.25" customHeight="1">
      <c r="E127" s="66"/>
      <c r="F127" s="66"/>
      <c r="G127" s="66"/>
    </row>
    <row r="128" spans="5:7" ht="11.25" customHeight="1">
      <c r="E128" s="66"/>
      <c r="F128" s="66"/>
      <c r="G128" s="66"/>
    </row>
    <row r="129" spans="5:7" ht="11.25" customHeight="1">
      <c r="E129" s="66"/>
      <c r="F129" s="66"/>
      <c r="G129" s="66"/>
    </row>
    <row r="130" spans="5:7" ht="11.25" customHeight="1">
      <c r="E130" s="66"/>
      <c r="F130" s="66"/>
      <c r="G130" s="66"/>
    </row>
    <row r="131" spans="5:7" ht="11.25" customHeight="1">
      <c r="E131" s="66"/>
      <c r="F131" s="66"/>
      <c r="G131" s="66"/>
    </row>
    <row r="132" spans="5:7" ht="11.25" customHeight="1">
      <c r="E132" s="66"/>
      <c r="F132" s="66"/>
      <c r="G132" s="66"/>
    </row>
    <row r="133" spans="5:7" ht="11.25" customHeight="1">
      <c r="E133" s="66"/>
      <c r="F133" s="66"/>
      <c r="G133" s="66"/>
    </row>
    <row r="134" spans="5:7" ht="11.25" customHeight="1">
      <c r="E134" s="66"/>
      <c r="F134" s="66"/>
      <c r="G134" s="66"/>
    </row>
    <row r="135" spans="5:7" ht="11.25" customHeight="1">
      <c r="E135" s="66"/>
      <c r="F135" s="66"/>
      <c r="G135" s="66"/>
    </row>
    <row r="136" spans="5:7" ht="11.25" customHeight="1">
      <c r="E136" s="66"/>
      <c r="F136" s="66"/>
      <c r="G136" s="66"/>
    </row>
    <row r="137" spans="5:7" ht="11.25" customHeight="1">
      <c r="E137" s="66"/>
      <c r="F137" s="66"/>
      <c r="G137" s="66"/>
    </row>
    <row r="138" spans="5:7" ht="11.25" customHeight="1">
      <c r="E138" s="66"/>
      <c r="F138" s="66"/>
      <c r="G138" s="66"/>
    </row>
    <row r="139" spans="5:7" ht="11.25" customHeight="1">
      <c r="E139" s="66"/>
      <c r="F139" s="66"/>
      <c r="G139" s="66"/>
    </row>
    <row r="140" spans="5:7" ht="11.25" customHeight="1">
      <c r="E140" s="66"/>
      <c r="F140" s="66"/>
      <c r="G140" s="66"/>
    </row>
    <row r="141" spans="5:7" ht="11.25" customHeight="1">
      <c r="E141" s="66"/>
      <c r="F141" s="66"/>
      <c r="G141" s="66"/>
    </row>
    <row r="142" spans="5:7" ht="11.25" customHeight="1">
      <c r="E142" s="66"/>
      <c r="F142" s="66"/>
      <c r="G142" s="66"/>
    </row>
    <row r="143" spans="5:7" ht="11.25" customHeight="1">
      <c r="E143" s="66"/>
      <c r="F143" s="66"/>
      <c r="G143" s="66"/>
    </row>
    <row r="144" spans="5:7" ht="11.25" customHeight="1">
      <c r="E144" s="66"/>
      <c r="F144" s="66"/>
      <c r="G144" s="66"/>
    </row>
    <row r="145" spans="5:7" ht="11.25" customHeight="1">
      <c r="E145" s="66"/>
      <c r="F145" s="66"/>
      <c r="G145" s="66"/>
    </row>
    <row r="146" spans="5:7" ht="11.25" customHeight="1">
      <c r="E146" s="66"/>
      <c r="F146" s="66"/>
      <c r="G146" s="66"/>
    </row>
    <row r="147" spans="5:7" ht="11.25" customHeight="1">
      <c r="E147" s="66"/>
      <c r="F147" s="66"/>
      <c r="G147" s="66"/>
    </row>
    <row r="148" spans="5:7" ht="11.25" customHeight="1">
      <c r="E148" s="66"/>
      <c r="F148" s="66"/>
      <c r="G148" s="66"/>
    </row>
    <row r="149" spans="5:7" ht="11.25" customHeight="1">
      <c r="E149" s="66"/>
      <c r="F149" s="66"/>
      <c r="G149" s="66"/>
    </row>
    <row r="150" spans="5:7" ht="11.25" customHeight="1">
      <c r="E150" s="66"/>
      <c r="F150" s="66"/>
      <c r="G150" s="66"/>
    </row>
    <row r="151" spans="5:7" ht="11.25" customHeight="1">
      <c r="E151" s="66"/>
      <c r="F151" s="66"/>
      <c r="G151" s="66"/>
    </row>
    <row r="152" spans="5:7" ht="11.25" customHeight="1">
      <c r="E152" s="66"/>
      <c r="F152" s="66"/>
      <c r="G152" s="66"/>
    </row>
    <row r="153" spans="5:7" ht="11.25" customHeight="1">
      <c r="E153" s="66"/>
      <c r="F153" s="66"/>
      <c r="G153" s="66"/>
    </row>
    <row r="154" spans="5:7" ht="11.25" customHeight="1">
      <c r="E154" s="66"/>
      <c r="F154" s="66"/>
      <c r="G154" s="66"/>
    </row>
    <row r="155" spans="5:7" ht="11.25" customHeight="1">
      <c r="E155" s="66"/>
      <c r="F155" s="66"/>
      <c r="G155" s="66"/>
    </row>
    <row r="156" spans="5:7" ht="11.25" customHeight="1">
      <c r="E156" s="66"/>
      <c r="F156" s="66"/>
      <c r="G156" s="66"/>
    </row>
    <row r="157" spans="5:7" ht="11.25" customHeight="1">
      <c r="E157" s="66"/>
      <c r="F157" s="66"/>
      <c r="G157" s="66"/>
    </row>
    <row r="158" spans="5:7" ht="11.25" customHeight="1">
      <c r="E158" s="66"/>
      <c r="F158" s="66"/>
      <c r="G158" s="66"/>
    </row>
    <row r="159" spans="5:7" ht="11.25" customHeight="1">
      <c r="E159" s="66"/>
      <c r="F159" s="66"/>
      <c r="G159" s="66"/>
    </row>
    <row r="160" spans="5:7" ht="11.25" customHeight="1">
      <c r="E160" s="66"/>
      <c r="F160" s="66"/>
      <c r="G160" s="66"/>
    </row>
    <row r="161" spans="5:7" ht="11.25" customHeight="1">
      <c r="E161" s="66"/>
      <c r="F161" s="66"/>
      <c r="G161" s="66"/>
    </row>
    <row r="162" spans="5:7" ht="11.25" customHeight="1">
      <c r="E162" s="66"/>
      <c r="F162" s="66"/>
      <c r="G162" s="66"/>
    </row>
    <row r="163" spans="5:7" ht="11.25" customHeight="1">
      <c r="E163" s="66"/>
      <c r="F163" s="66"/>
      <c r="G163" s="66"/>
    </row>
    <row r="164" spans="5:7" ht="11.25" customHeight="1">
      <c r="E164" s="66"/>
      <c r="F164" s="66"/>
      <c r="G164" s="66"/>
    </row>
    <row r="165" spans="5:7" ht="11.25" customHeight="1">
      <c r="E165" s="66"/>
      <c r="F165" s="66"/>
      <c r="G165" s="66"/>
    </row>
    <row r="166" spans="5:7" ht="11.25" customHeight="1">
      <c r="E166" s="66"/>
      <c r="F166" s="66"/>
      <c r="G166" s="66"/>
    </row>
    <row r="167" spans="5:7" ht="11.25" customHeight="1">
      <c r="E167" s="66"/>
      <c r="F167" s="66"/>
      <c r="G167" s="66"/>
    </row>
    <row r="168" spans="5:7" ht="11.25" customHeight="1">
      <c r="E168" s="66"/>
      <c r="F168" s="66"/>
      <c r="G168" s="66"/>
    </row>
    <row r="169" spans="5:7" ht="11.25" customHeight="1">
      <c r="E169" s="66"/>
      <c r="F169" s="66"/>
      <c r="G169" s="66"/>
    </row>
    <row r="170" spans="5:7" ht="11.25" customHeight="1">
      <c r="E170" s="66"/>
      <c r="F170" s="66"/>
      <c r="G170" s="66"/>
    </row>
    <row r="171" spans="5:7" ht="11.25" customHeight="1">
      <c r="E171" s="66"/>
      <c r="F171" s="66"/>
      <c r="G171" s="66"/>
    </row>
    <row r="172" spans="5:7" ht="11.25" customHeight="1">
      <c r="E172" s="66"/>
      <c r="F172" s="66"/>
      <c r="G172" s="66"/>
    </row>
    <row r="173" spans="5:7" ht="11.25" customHeight="1">
      <c r="E173" s="66"/>
      <c r="F173" s="66"/>
      <c r="G173" s="66"/>
    </row>
    <row r="174" spans="5:7" ht="11.25" customHeight="1">
      <c r="E174" s="66"/>
      <c r="F174" s="66"/>
      <c r="G174" s="66"/>
    </row>
    <row r="175" spans="5:7" ht="11.25" customHeight="1">
      <c r="E175" s="66"/>
      <c r="F175" s="66"/>
      <c r="G175" s="66"/>
    </row>
    <row r="176" spans="5:7" ht="11.25" customHeight="1">
      <c r="E176" s="66"/>
      <c r="F176" s="66"/>
      <c r="G176" s="66"/>
    </row>
    <row r="177" spans="5:7" ht="11.25" customHeight="1">
      <c r="E177" s="66"/>
      <c r="F177" s="66"/>
      <c r="G177" s="66"/>
    </row>
    <row r="178" spans="5:7" ht="11.25" customHeight="1">
      <c r="E178" s="66"/>
      <c r="F178" s="66"/>
      <c r="G178" s="66"/>
    </row>
    <row r="179" spans="5:7" ht="11.25" customHeight="1">
      <c r="E179" s="66"/>
      <c r="F179" s="66"/>
      <c r="G179" s="66"/>
    </row>
    <row r="180" spans="5:7" ht="11.25" customHeight="1">
      <c r="E180" s="66"/>
      <c r="F180" s="66"/>
      <c r="G180" s="66"/>
    </row>
    <row r="181" spans="5:7" ht="11.25" customHeight="1">
      <c r="E181" s="66"/>
      <c r="F181" s="66"/>
      <c r="G181" s="66"/>
    </row>
    <row r="182" spans="5:7" ht="11.25" customHeight="1">
      <c r="E182" s="66"/>
      <c r="F182" s="66"/>
      <c r="G182" s="66"/>
    </row>
    <row r="183" spans="5:7" ht="11.25" customHeight="1">
      <c r="E183" s="66"/>
      <c r="F183" s="66"/>
      <c r="G183" s="66"/>
    </row>
    <row r="184" spans="5:7" ht="11.25" customHeight="1">
      <c r="E184" s="66"/>
      <c r="F184" s="66"/>
      <c r="G184" s="66"/>
    </row>
    <row r="185" spans="5:7" ht="11.25" customHeight="1">
      <c r="E185" s="66"/>
      <c r="F185" s="66"/>
      <c r="G185" s="66"/>
    </row>
    <row r="186" spans="5:7" ht="11.25" customHeight="1">
      <c r="E186" s="66"/>
      <c r="F186" s="66"/>
      <c r="G186" s="66"/>
    </row>
    <row r="187" spans="5:7" ht="11.25" customHeight="1">
      <c r="E187" s="66"/>
      <c r="F187" s="66"/>
      <c r="G187" s="66"/>
    </row>
    <row r="188" spans="5:7" ht="11.25" customHeight="1">
      <c r="E188" s="66"/>
      <c r="F188" s="66"/>
      <c r="G188" s="66"/>
    </row>
    <row r="189" spans="5:7" ht="11.25" customHeight="1">
      <c r="E189" s="66"/>
      <c r="F189" s="66"/>
      <c r="G189" s="66"/>
    </row>
    <row r="190" spans="5:7" ht="11.25" customHeight="1">
      <c r="E190" s="66"/>
      <c r="F190" s="66"/>
      <c r="G190" s="66"/>
    </row>
    <row r="191" spans="5:7" ht="11.25" customHeight="1">
      <c r="E191" s="66"/>
      <c r="F191" s="66"/>
      <c r="G191" s="66"/>
    </row>
  </sheetData>
  <mergeCells count="19">
    <mergeCell ref="E10:E12"/>
    <mergeCell ref="F10:G10"/>
    <mergeCell ref="H10:H12"/>
    <mergeCell ref="A1:G1"/>
    <mergeCell ref="H56:H58"/>
    <mergeCell ref="I56:J56"/>
    <mergeCell ref="I57:J57"/>
    <mergeCell ref="B56:B58"/>
    <mergeCell ref="C56:C58"/>
    <mergeCell ref="D56:D58"/>
    <mergeCell ref="E56:E58"/>
    <mergeCell ref="F56:G56"/>
    <mergeCell ref="F57:G57"/>
    <mergeCell ref="I10:J10"/>
    <mergeCell ref="F11:G11"/>
    <mergeCell ref="I11:J11"/>
    <mergeCell ref="B10:B12"/>
    <mergeCell ref="C10:C12"/>
    <mergeCell ref="D10:D12"/>
  </mergeCells>
  <pageMargins left="0.78740155696868896" right="0.78740155696868896" top="0.59055119752883911" bottom="0.59055119752883911" header="0" footer="0"/>
  <pageSetup scale="80" fitToHeight="999" orientation="portrait" r:id="rId1"/>
  <headerFooter alignWithMargins="0"/>
  <rowBreaks count="1" manualBreakCount="1">
    <brk id="6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5132-B5A0-4A5B-83D1-5D70CB982D83}">
  <dimension ref="A1:I153"/>
  <sheetViews>
    <sheetView showGridLines="0" view="pageBreakPreview" zoomScale="130" zoomScaleNormal="100" zoomScaleSheetLayoutView="130" workbookViewId="0">
      <pane ySplit="12" topLeftCell="A13" activePane="bottomLeft" state="frozenSplit"/>
      <selection activeCell="Z56" sqref="Z56"/>
      <selection pane="bottomLeft" activeCell="C4" sqref="C4"/>
    </sheetView>
  </sheetViews>
  <sheetFormatPr defaultColWidth="9.109375" defaultRowHeight="11.25" customHeight="1"/>
  <cols>
    <col min="1" max="1" width="5.5546875" style="216" customWidth="1"/>
    <col min="2" max="2" width="4.5546875" style="216" customWidth="1"/>
    <col min="3" max="3" width="54.6640625" style="216" customWidth="1"/>
    <col min="4" max="4" width="3.44140625" style="252" bestFit="1" customWidth="1"/>
    <col min="5" max="5" width="10.109375" style="252" customWidth="1"/>
    <col min="6" max="6" width="9.6640625" style="252" customWidth="1"/>
    <col min="7" max="7" width="9.6640625" style="216" bestFit="1" customWidth="1"/>
    <col min="8" max="16384" width="9.109375" style="216"/>
  </cols>
  <sheetData>
    <row r="1" spans="1:7" ht="18" customHeight="1">
      <c r="A1" s="267" t="s">
        <v>709</v>
      </c>
      <c r="B1" s="268"/>
      <c r="C1" s="268"/>
      <c r="D1" s="268"/>
      <c r="E1" s="268"/>
      <c r="F1" s="268"/>
      <c r="G1" s="268"/>
    </row>
    <row r="2" spans="1:7" ht="11.25" customHeight="1">
      <c r="A2" s="217" t="s">
        <v>5</v>
      </c>
      <c r="B2" s="218"/>
      <c r="C2" s="6" t="str">
        <f>Rekapitulácia!B2</f>
        <v>Obnova športového areálu pri Gymnáziu Ľudovíta Štúra Zvolen</v>
      </c>
      <c r="D2" s="219"/>
      <c r="E2" s="219"/>
      <c r="F2" s="219"/>
      <c r="G2" s="218"/>
    </row>
    <row r="3" spans="1:7" ht="11.25" customHeight="1">
      <c r="A3" s="217" t="s">
        <v>6</v>
      </c>
      <c r="B3" s="218"/>
      <c r="C3" s="6" t="str">
        <f>Rekapitulácia!B3</f>
        <v>Šporotvý areál</v>
      </c>
      <c r="D3" s="219"/>
      <c r="E3" s="219"/>
      <c r="F3" s="219"/>
      <c r="G3" s="218"/>
    </row>
    <row r="4" spans="1:7" ht="11.25" customHeight="1">
      <c r="A4" s="217" t="s">
        <v>7</v>
      </c>
      <c r="B4" s="218"/>
      <c r="C4" s="6" t="str">
        <f>Rekapitulácia!B26</f>
        <v>SO 12 SPEVNENÉ PLOCHY</v>
      </c>
      <c r="D4" s="219"/>
      <c r="E4" s="219"/>
      <c r="F4" s="219"/>
      <c r="G4" s="218"/>
    </row>
    <row r="5" spans="1:7" ht="5.25" customHeight="1">
      <c r="A5" s="218"/>
      <c r="B5" s="218"/>
      <c r="C5" s="6"/>
      <c r="D5" s="219"/>
      <c r="E5" s="219"/>
      <c r="F5" s="219"/>
      <c r="G5" s="218"/>
    </row>
    <row r="6" spans="1:7" ht="11.25" customHeight="1">
      <c r="A6" s="218" t="s">
        <v>8</v>
      </c>
      <c r="B6" s="218"/>
      <c r="C6" s="6" t="str">
        <f>Rekapitulácia!B6</f>
        <v>Gymnázium Ľudovíta Štúra,Hronská 1467/3, 960 49 Zvolen</v>
      </c>
      <c r="D6" s="219"/>
      <c r="E6" s="219"/>
      <c r="F6" s="219"/>
      <c r="G6" s="218"/>
    </row>
    <row r="7" spans="1:7" ht="11.25" customHeight="1">
      <c r="A7" s="218" t="s">
        <v>42</v>
      </c>
      <c r="B7" s="218"/>
      <c r="C7" s="6" t="str">
        <f>Rekapitulácia!B7</f>
        <v>ving s.r.o.</v>
      </c>
      <c r="D7" s="219"/>
      <c r="E7" s="219"/>
      <c r="F7" s="219"/>
      <c r="G7" s="218"/>
    </row>
    <row r="8" spans="1:7" ht="11.25" customHeight="1">
      <c r="A8" s="218" t="s">
        <v>10</v>
      </c>
      <c r="B8" s="220"/>
      <c r="C8" s="51" t="str">
        <f>Rekapitulácia!B8</f>
        <v>03/2023</v>
      </c>
      <c r="D8" s="219"/>
      <c r="E8" s="219"/>
      <c r="F8" s="219"/>
      <c r="G8" s="218"/>
    </row>
    <row r="9" spans="1:7" ht="13.2">
      <c r="A9" s="221"/>
      <c r="B9" s="221"/>
      <c r="C9" s="221"/>
      <c r="D9" s="222"/>
      <c r="E9" s="222"/>
      <c r="F9" s="222"/>
      <c r="G9" s="221"/>
    </row>
    <row r="10" spans="1:7" ht="21.75" customHeight="1">
      <c r="A10" s="223" t="s">
        <v>17</v>
      </c>
      <c r="B10" s="224"/>
      <c r="C10" s="224" t="s">
        <v>12</v>
      </c>
      <c r="D10" s="224" t="s">
        <v>18</v>
      </c>
      <c r="E10" s="224" t="s">
        <v>19</v>
      </c>
      <c r="F10" s="224" t="s">
        <v>20</v>
      </c>
      <c r="G10" s="224" t="s">
        <v>13</v>
      </c>
    </row>
    <row r="11" spans="1:7" ht="11.25" customHeight="1">
      <c r="A11" s="225">
        <v>1</v>
      </c>
      <c r="B11" s="226"/>
      <c r="C11" s="226">
        <v>2</v>
      </c>
      <c r="D11" s="226">
        <v>3</v>
      </c>
      <c r="E11" s="226">
        <v>4</v>
      </c>
      <c r="F11" s="226">
        <v>5</v>
      </c>
      <c r="G11" s="226">
        <v>6</v>
      </c>
    </row>
    <row r="12" spans="1:7" ht="13.2">
      <c r="A12" s="221"/>
      <c r="B12" s="221"/>
      <c r="C12" s="221"/>
      <c r="D12" s="222"/>
      <c r="E12" s="222"/>
      <c r="F12" s="222"/>
      <c r="G12" s="221"/>
    </row>
    <row r="13" spans="1:7" s="230" customFormat="1" ht="12.75" customHeight="1">
      <c r="A13" s="227"/>
      <c r="B13" s="227"/>
      <c r="C13" s="227"/>
      <c r="D13" s="228"/>
      <c r="E13" s="228"/>
      <c r="F13" s="228"/>
      <c r="G13" s="229"/>
    </row>
    <row r="14" spans="1:7" s="230" customFormat="1" ht="12.75" customHeight="1">
      <c r="C14" s="231" t="s">
        <v>32</v>
      </c>
      <c r="D14" s="232"/>
      <c r="E14" s="233"/>
      <c r="F14" s="234"/>
      <c r="G14" s="235"/>
    </row>
    <row r="15" spans="1:7" s="236" customFormat="1" ht="10.199999999999999">
      <c r="A15" s="234"/>
      <c r="B15" s="230"/>
      <c r="D15" s="232"/>
      <c r="E15" s="233"/>
      <c r="F15" s="234"/>
      <c r="G15" s="237"/>
    </row>
    <row r="16" spans="1:7" s="236" customFormat="1" ht="20.399999999999999">
      <c r="A16" s="234">
        <v>1</v>
      </c>
      <c r="B16" s="238"/>
      <c r="C16" s="239" t="s">
        <v>710</v>
      </c>
      <c r="D16" s="234" t="s">
        <v>22</v>
      </c>
      <c r="E16" s="240">
        <v>195.9</v>
      </c>
      <c r="F16" s="241"/>
      <c r="G16" s="241"/>
    </row>
    <row r="17" spans="1:9" s="236" customFormat="1" ht="20.399999999999999">
      <c r="A17" s="234">
        <v>2</v>
      </c>
      <c r="B17" s="238"/>
      <c r="C17" s="239" t="s">
        <v>711</v>
      </c>
      <c r="D17" s="234" t="s">
        <v>23</v>
      </c>
      <c r="E17" s="240">
        <v>69.599999999999994</v>
      </c>
      <c r="F17" s="241"/>
      <c r="G17" s="241"/>
    </row>
    <row r="18" spans="1:9" s="236" customFormat="1" ht="10.199999999999999">
      <c r="A18" s="234">
        <v>3</v>
      </c>
      <c r="B18" s="238"/>
      <c r="C18" s="239" t="s">
        <v>712</v>
      </c>
      <c r="D18" s="234" t="s">
        <v>24</v>
      </c>
      <c r="E18" s="240">
        <v>22.6</v>
      </c>
      <c r="F18" s="241"/>
      <c r="G18" s="241"/>
    </row>
    <row r="19" spans="1:9" s="236" customFormat="1" ht="20.399999999999999">
      <c r="A19" s="234">
        <v>4</v>
      </c>
      <c r="B19" s="238"/>
      <c r="C19" s="239" t="s">
        <v>713</v>
      </c>
      <c r="D19" s="234" t="s">
        <v>24</v>
      </c>
      <c r="E19" s="240">
        <v>22.6</v>
      </c>
      <c r="F19" s="241"/>
      <c r="G19" s="241"/>
    </row>
    <row r="20" spans="1:9" s="236" customFormat="1" ht="10.199999999999999">
      <c r="A20" s="234">
        <v>5</v>
      </c>
      <c r="B20" s="238"/>
      <c r="C20" s="239" t="s">
        <v>714</v>
      </c>
      <c r="D20" s="234" t="s">
        <v>24</v>
      </c>
      <c r="E20" s="240">
        <v>96.52</v>
      </c>
      <c r="F20" s="241"/>
      <c r="G20" s="241"/>
    </row>
    <row r="21" spans="1:9" s="236" customFormat="1" ht="20.399999999999999">
      <c r="A21" s="234">
        <v>6</v>
      </c>
      <c r="B21" s="238"/>
      <c r="C21" s="239" t="s">
        <v>715</v>
      </c>
      <c r="D21" s="234" t="s">
        <v>24</v>
      </c>
      <c r="E21" s="240">
        <v>96.52</v>
      </c>
      <c r="F21" s="241"/>
      <c r="G21" s="241"/>
    </row>
    <row r="22" spans="1:9" s="236" customFormat="1" ht="20.399999999999999">
      <c r="A22" s="234">
        <v>7</v>
      </c>
      <c r="B22" s="238"/>
      <c r="C22" s="239" t="s">
        <v>716</v>
      </c>
      <c r="D22" s="234" t="s">
        <v>24</v>
      </c>
      <c r="E22" s="240">
        <v>96.52</v>
      </c>
      <c r="F22" s="241"/>
      <c r="G22" s="241"/>
    </row>
    <row r="23" spans="1:9" s="230" customFormat="1" ht="20.399999999999999">
      <c r="A23" s="234">
        <v>8</v>
      </c>
      <c r="B23" s="238"/>
      <c r="C23" s="239" t="s">
        <v>717</v>
      </c>
      <c r="D23" s="234" t="s">
        <v>24</v>
      </c>
      <c r="E23" s="240">
        <f>96.52*7</f>
        <v>675.64</v>
      </c>
      <c r="F23" s="241"/>
      <c r="G23" s="241"/>
    </row>
    <row r="24" spans="1:9" s="230" customFormat="1" ht="10.199999999999999">
      <c r="A24" s="234">
        <v>9</v>
      </c>
      <c r="B24" s="238"/>
      <c r="C24" s="239" t="s">
        <v>718</v>
      </c>
      <c r="D24" s="234" t="s">
        <v>24</v>
      </c>
      <c r="E24" s="240">
        <f>E22</f>
        <v>96.52</v>
      </c>
      <c r="F24" s="241"/>
      <c r="G24" s="241"/>
    </row>
    <row r="25" spans="1:9" s="236" customFormat="1" ht="11.4">
      <c r="A25" s="234">
        <v>10</v>
      </c>
      <c r="B25" s="238"/>
      <c r="C25" s="239" t="s">
        <v>719</v>
      </c>
      <c r="D25" s="234" t="s">
        <v>24</v>
      </c>
      <c r="E25" s="240">
        <f>E24*1.7</f>
        <v>164.08399999999997</v>
      </c>
      <c r="F25" s="241"/>
      <c r="G25" s="241"/>
      <c r="I25" s="242"/>
    </row>
    <row r="26" spans="1:9" s="236" customFormat="1" ht="11.4">
      <c r="A26" s="234">
        <v>11</v>
      </c>
      <c r="B26" s="238"/>
      <c r="C26" s="239" t="s">
        <v>720</v>
      </c>
      <c r="D26" s="234" t="s">
        <v>30</v>
      </c>
      <c r="E26" s="240">
        <f>E25*1.4</f>
        <v>229.71759999999995</v>
      </c>
      <c r="F26" s="241"/>
      <c r="G26" s="241"/>
      <c r="I26" s="242"/>
    </row>
    <row r="27" spans="1:9" s="236" customFormat="1" ht="20.399999999999999">
      <c r="A27" s="234">
        <v>12</v>
      </c>
      <c r="B27" s="238"/>
      <c r="C27" s="239" t="s">
        <v>721</v>
      </c>
      <c r="D27" s="234" t="s">
        <v>22</v>
      </c>
      <c r="E27" s="240">
        <v>482.6</v>
      </c>
      <c r="F27" s="241"/>
      <c r="G27" s="241"/>
      <c r="I27" s="242"/>
    </row>
    <row r="28" spans="1:9" s="236" customFormat="1" ht="20.399999999999999">
      <c r="A28" s="234">
        <v>13</v>
      </c>
      <c r="B28" s="238"/>
      <c r="C28" s="239" t="s">
        <v>722</v>
      </c>
      <c r="D28" s="234" t="s">
        <v>22</v>
      </c>
      <c r="E28" s="240">
        <f>E29</f>
        <v>482.6</v>
      </c>
      <c r="F28" s="241"/>
      <c r="G28" s="241"/>
      <c r="I28" s="242"/>
    </row>
    <row r="29" spans="1:9" s="236" customFormat="1" ht="11.4">
      <c r="A29" s="234">
        <v>14</v>
      </c>
      <c r="B29" s="238"/>
      <c r="C29" s="239" t="s">
        <v>723</v>
      </c>
      <c r="D29" s="234" t="s">
        <v>22</v>
      </c>
      <c r="E29" s="240">
        <v>482.6</v>
      </c>
      <c r="F29" s="241"/>
      <c r="G29" s="241"/>
      <c r="I29" s="242"/>
    </row>
    <row r="30" spans="1:9" s="236" customFormat="1" ht="20.399999999999999">
      <c r="A30" s="234">
        <v>15</v>
      </c>
      <c r="B30" s="238"/>
      <c r="C30" s="239" t="s">
        <v>724</v>
      </c>
      <c r="D30" s="234" t="s">
        <v>23</v>
      </c>
      <c r="E30" s="240">
        <v>332</v>
      </c>
      <c r="F30" s="241"/>
      <c r="G30" s="241"/>
      <c r="I30" s="242"/>
    </row>
    <row r="31" spans="1:9" s="236" customFormat="1" ht="11.4">
      <c r="A31" s="234">
        <v>16</v>
      </c>
      <c r="B31" s="238"/>
      <c r="C31" s="239" t="s">
        <v>725</v>
      </c>
      <c r="D31" s="234" t="s">
        <v>132</v>
      </c>
      <c r="E31" s="240">
        <v>336</v>
      </c>
      <c r="F31" s="241"/>
      <c r="G31" s="241"/>
      <c r="I31" s="242"/>
    </row>
    <row r="32" spans="1:9" s="236" customFormat="1" ht="11.4">
      <c r="A32" s="234">
        <v>17</v>
      </c>
      <c r="B32" s="238"/>
      <c r="C32" s="239" t="s">
        <v>726</v>
      </c>
      <c r="D32" s="234" t="s">
        <v>30</v>
      </c>
      <c r="E32" s="240">
        <f>E21*2.2</f>
        <v>212.34400000000002</v>
      </c>
      <c r="F32" s="241"/>
      <c r="G32" s="241"/>
      <c r="I32" s="242"/>
    </row>
    <row r="33" spans="1:9" s="236" customFormat="1" ht="11.4">
      <c r="A33" s="234">
        <v>18</v>
      </c>
      <c r="B33" s="238"/>
      <c r="C33" s="239" t="s">
        <v>727</v>
      </c>
      <c r="D33" s="234" t="s">
        <v>30</v>
      </c>
      <c r="E33" s="240">
        <f>E32*9</f>
        <v>1911.0960000000002</v>
      </c>
      <c r="F33" s="241"/>
      <c r="G33" s="241"/>
      <c r="I33" s="242"/>
    </row>
    <row r="34" spans="1:9" s="236" customFormat="1" ht="20.399999999999999">
      <c r="A34" s="234">
        <v>20</v>
      </c>
      <c r="B34" s="238"/>
      <c r="C34" s="239" t="s">
        <v>728</v>
      </c>
      <c r="D34" s="234" t="s">
        <v>30</v>
      </c>
      <c r="E34" s="240">
        <v>250</v>
      </c>
      <c r="F34" s="241"/>
      <c r="G34" s="241"/>
      <c r="I34" s="242"/>
    </row>
    <row r="35" spans="1:9" s="236" customFormat="1" ht="11.4">
      <c r="A35" s="234"/>
      <c r="B35" s="238"/>
      <c r="C35" s="243"/>
      <c r="D35" s="243"/>
      <c r="E35" s="244"/>
      <c r="F35" s="244"/>
      <c r="G35" s="245"/>
      <c r="I35" s="242"/>
    </row>
    <row r="36" spans="1:9" s="236" customFormat="1" ht="11.4">
      <c r="A36" s="234"/>
      <c r="B36" s="238"/>
      <c r="C36" s="231" t="s">
        <v>366</v>
      </c>
      <c r="D36" s="232"/>
      <c r="E36" s="240"/>
      <c r="F36" s="241"/>
      <c r="G36" s="246"/>
      <c r="I36" s="242"/>
    </row>
    <row r="37" spans="1:9" s="236" customFormat="1" ht="11.4">
      <c r="A37" s="234">
        <v>21</v>
      </c>
      <c r="B37" s="238"/>
      <c r="C37" s="236" t="s">
        <v>367</v>
      </c>
      <c r="D37" s="234" t="s">
        <v>36</v>
      </c>
      <c r="E37" s="240">
        <v>1</v>
      </c>
      <c r="F37" s="241"/>
      <c r="G37" s="241"/>
      <c r="I37" s="242"/>
    </row>
    <row r="38" spans="1:9" s="236" customFormat="1" ht="11.4">
      <c r="A38" s="234"/>
      <c r="B38" s="238"/>
      <c r="C38" s="239"/>
      <c r="D38" s="234"/>
      <c r="E38" s="241"/>
      <c r="F38" s="241"/>
      <c r="G38" s="241"/>
      <c r="I38" s="242"/>
    </row>
    <row r="39" spans="1:9" s="236" customFormat="1" ht="12">
      <c r="A39" s="234"/>
      <c r="B39" s="238"/>
      <c r="C39" s="247" t="s">
        <v>16</v>
      </c>
      <c r="D39" s="248"/>
      <c r="E39" s="249"/>
      <c r="F39" s="249"/>
      <c r="G39" s="250"/>
      <c r="I39" s="251"/>
    </row>
    <row r="40" spans="1:9" s="236" customFormat="1" ht="13.5" customHeight="1">
      <c r="A40" s="234"/>
      <c r="B40" s="234"/>
      <c r="C40" s="239"/>
      <c r="D40" s="234"/>
      <c r="E40" s="237"/>
      <c r="F40" s="237"/>
      <c r="G40" s="237"/>
    </row>
    <row r="41" spans="1:9" ht="11.25" customHeight="1">
      <c r="E41" s="253"/>
      <c r="F41" s="253"/>
      <c r="G41" s="253"/>
    </row>
    <row r="42" spans="1:9" ht="11.25" customHeight="1">
      <c r="E42" s="253"/>
      <c r="F42" s="253"/>
      <c r="G42" s="253"/>
    </row>
    <row r="43" spans="1:9" ht="11.25" customHeight="1">
      <c r="E43" s="253"/>
      <c r="F43" s="253"/>
      <c r="G43" s="253"/>
    </row>
    <row r="44" spans="1:9" ht="11.25" customHeight="1">
      <c r="E44" s="253"/>
      <c r="F44" s="253"/>
      <c r="G44" s="253"/>
    </row>
    <row r="45" spans="1:9" ht="11.25" customHeight="1">
      <c r="E45" s="253"/>
      <c r="F45" s="253"/>
      <c r="G45" s="253"/>
    </row>
    <row r="46" spans="1:9" ht="11.25" customHeight="1">
      <c r="E46" s="253"/>
      <c r="F46" s="253"/>
      <c r="G46" s="253"/>
    </row>
    <row r="47" spans="1:9" ht="11.25" customHeight="1">
      <c r="E47" s="253"/>
      <c r="F47" s="253"/>
      <c r="G47" s="253"/>
    </row>
    <row r="48" spans="1:9" ht="11.25" customHeight="1">
      <c r="E48" s="253"/>
      <c r="F48" s="253"/>
      <c r="G48" s="253"/>
    </row>
    <row r="49" spans="5:7" ht="11.25" customHeight="1">
      <c r="E49" s="253"/>
      <c r="F49" s="253"/>
      <c r="G49" s="253"/>
    </row>
    <row r="50" spans="5:7" ht="11.25" customHeight="1">
      <c r="E50" s="253"/>
      <c r="F50" s="253"/>
      <c r="G50" s="253"/>
    </row>
    <row r="51" spans="5:7" ht="11.25" customHeight="1">
      <c r="E51" s="253"/>
      <c r="F51" s="253"/>
      <c r="G51" s="253"/>
    </row>
    <row r="52" spans="5:7" ht="11.25" customHeight="1">
      <c r="E52" s="253"/>
      <c r="F52" s="253"/>
      <c r="G52" s="253"/>
    </row>
    <row r="53" spans="5:7" ht="11.25" customHeight="1">
      <c r="E53" s="253"/>
      <c r="F53" s="253"/>
      <c r="G53" s="253"/>
    </row>
    <row r="54" spans="5:7" ht="11.25" customHeight="1">
      <c r="E54" s="253"/>
      <c r="F54" s="253"/>
      <c r="G54" s="253"/>
    </row>
    <row r="55" spans="5:7" ht="11.25" customHeight="1">
      <c r="E55" s="253"/>
      <c r="F55" s="253"/>
      <c r="G55" s="253"/>
    </row>
    <row r="56" spans="5:7" ht="11.25" customHeight="1">
      <c r="E56" s="253"/>
      <c r="F56" s="253"/>
      <c r="G56" s="253"/>
    </row>
    <row r="57" spans="5:7" ht="11.25" customHeight="1">
      <c r="E57" s="253"/>
      <c r="F57" s="253"/>
      <c r="G57" s="253"/>
    </row>
    <row r="58" spans="5:7" ht="11.25" customHeight="1">
      <c r="E58" s="253"/>
      <c r="F58" s="253"/>
      <c r="G58" s="253"/>
    </row>
    <row r="59" spans="5:7" ht="11.25" customHeight="1">
      <c r="E59" s="253"/>
      <c r="F59" s="253"/>
      <c r="G59" s="253"/>
    </row>
    <row r="60" spans="5:7" ht="11.25" customHeight="1">
      <c r="E60" s="253"/>
      <c r="F60" s="253"/>
      <c r="G60" s="253"/>
    </row>
    <row r="61" spans="5:7" ht="11.25" customHeight="1">
      <c r="E61" s="253"/>
      <c r="F61" s="253"/>
      <c r="G61" s="253"/>
    </row>
    <row r="62" spans="5:7" ht="11.25" customHeight="1">
      <c r="E62" s="253"/>
      <c r="F62" s="253"/>
      <c r="G62" s="253"/>
    </row>
    <row r="63" spans="5:7" ht="11.25" customHeight="1">
      <c r="E63" s="253"/>
      <c r="F63" s="253"/>
      <c r="G63" s="253"/>
    </row>
    <row r="64" spans="5:7" ht="11.25" customHeight="1">
      <c r="E64" s="253"/>
      <c r="F64" s="253"/>
      <c r="G64" s="253"/>
    </row>
    <row r="65" spans="5:7" ht="11.25" customHeight="1">
      <c r="E65" s="253"/>
      <c r="F65" s="253"/>
      <c r="G65" s="253"/>
    </row>
    <row r="66" spans="5:7" ht="11.25" customHeight="1">
      <c r="E66" s="253"/>
      <c r="F66" s="253"/>
      <c r="G66" s="253"/>
    </row>
    <row r="67" spans="5:7" ht="11.25" customHeight="1">
      <c r="E67" s="253"/>
      <c r="F67" s="253"/>
      <c r="G67" s="253"/>
    </row>
    <row r="68" spans="5:7" ht="11.25" customHeight="1">
      <c r="E68" s="253"/>
      <c r="F68" s="253"/>
      <c r="G68" s="253"/>
    </row>
    <row r="69" spans="5:7" ht="11.25" customHeight="1">
      <c r="E69" s="253"/>
      <c r="F69" s="253"/>
      <c r="G69" s="253"/>
    </row>
    <row r="70" spans="5:7" ht="11.25" customHeight="1">
      <c r="E70" s="253"/>
      <c r="F70" s="253"/>
      <c r="G70" s="253"/>
    </row>
    <row r="71" spans="5:7" ht="11.25" customHeight="1">
      <c r="E71" s="253"/>
      <c r="F71" s="253"/>
      <c r="G71" s="253"/>
    </row>
    <row r="72" spans="5:7" ht="11.25" customHeight="1">
      <c r="E72" s="253"/>
      <c r="F72" s="253"/>
      <c r="G72" s="253"/>
    </row>
    <row r="73" spans="5:7" ht="11.25" customHeight="1">
      <c r="E73" s="253"/>
      <c r="F73" s="253"/>
      <c r="G73" s="253"/>
    </row>
    <row r="74" spans="5:7" ht="11.25" customHeight="1">
      <c r="E74" s="253"/>
      <c r="F74" s="253"/>
      <c r="G74" s="253"/>
    </row>
    <row r="75" spans="5:7" ht="11.25" customHeight="1">
      <c r="E75" s="253"/>
      <c r="F75" s="253"/>
      <c r="G75" s="253"/>
    </row>
    <row r="76" spans="5:7" ht="11.25" customHeight="1">
      <c r="E76" s="253"/>
      <c r="F76" s="253"/>
      <c r="G76" s="253"/>
    </row>
    <row r="77" spans="5:7" ht="11.25" customHeight="1">
      <c r="E77" s="253"/>
      <c r="F77" s="253"/>
      <c r="G77" s="253"/>
    </row>
    <row r="78" spans="5:7" ht="11.25" customHeight="1">
      <c r="E78" s="253"/>
      <c r="F78" s="253"/>
      <c r="G78" s="253"/>
    </row>
    <row r="79" spans="5:7" ht="11.25" customHeight="1">
      <c r="E79" s="253"/>
      <c r="F79" s="253"/>
      <c r="G79" s="253"/>
    </row>
    <row r="80" spans="5:7" ht="11.25" customHeight="1">
      <c r="E80" s="253"/>
      <c r="F80" s="253"/>
      <c r="G80" s="253"/>
    </row>
    <row r="81" spans="5:7" ht="11.25" customHeight="1">
      <c r="E81" s="253"/>
      <c r="F81" s="253"/>
      <c r="G81" s="253"/>
    </row>
    <row r="82" spans="5:7" ht="11.25" customHeight="1">
      <c r="E82" s="253"/>
      <c r="F82" s="253"/>
      <c r="G82" s="253"/>
    </row>
    <row r="83" spans="5:7" ht="11.25" customHeight="1">
      <c r="E83" s="253"/>
      <c r="F83" s="253"/>
      <c r="G83" s="253"/>
    </row>
    <row r="84" spans="5:7" ht="11.25" customHeight="1">
      <c r="E84" s="253"/>
      <c r="F84" s="253"/>
      <c r="G84" s="253"/>
    </row>
    <row r="85" spans="5:7" ht="11.25" customHeight="1">
      <c r="E85" s="253"/>
      <c r="F85" s="253"/>
      <c r="G85" s="253"/>
    </row>
    <row r="86" spans="5:7" ht="11.25" customHeight="1">
      <c r="E86" s="253"/>
      <c r="F86" s="253"/>
      <c r="G86" s="253"/>
    </row>
    <row r="87" spans="5:7" ht="11.25" customHeight="1">
      <c r="E87" s="253"/>
      <c r="F87" s="253"/>
      <c r="G87" s="253"/>
    </row>
    <row r="88" spans="5:7" ht="11.25" customHeight="1">
      <c r="E88" s="253"/>
      <c r="F88" s="253"/>
      <c r="G88" s="253"/>
    </row>
    <row r="89" spans="5:7" ht="11.25" customHeight="1">
      <c r="E89" s="253"/>
      <c r="F89" s="253"/>
      <c r="G89" s="253"/>
    </row>
    <row r="90" spans="5:7" ht="11.25" customHeight="1">
      <c r="E90" s="253"/>
      <c r="F90" s="253"/>
      <c r="G90" s="253"/>
    </row>
    <row r="91" spans="5:7" ht="11.25" customHeight="1">
      <c r="E91" s="253"/>
      <c r="F91" s="253"/>
      <c r="G91" s="253"/>
    </row>
    <row r="92" spans="5:7" ht="11.25" customHeight="1">
      <c r="E92" s="253"/>
      <c r="F92" s="253"/>
      <c r="G92" s="253"/>
    </row>
    <row r="93" spans="5:7" ht="11.25" customHeight="1">
      <c r="E93" s="253"/>
      <c r="F93" s="253"/>
      <c r="G93" s="253"/>
    </row>
    <row r="94" spans="5:7" ht="11.25" customHeight="1">
      <c r="E94" s="253"/>
      <c r="F94" s="253"/>
      <c r="G94" s="253"/>
    </row>
    <row r="95" spans="5:7" ht="11.25" customHeight="1">
      <c r="E95" s="253"/>
      <c r="F95" s="253"/>
      <c r="G95" s="253"/>
    </row>
    <row r="96" spans="5:7" ht="11.25" customHeight="1">
      <c r="E96" s="253"/>
      <c r="F96" s="253"/>
      <c r="G96" s="253"/>
    </row>
    <row r="97" spans="5:7" ht="11.25" customHeight="1">
      <c r="E97" s="253"/>
      <c r="F97" s="253"/>
      <c r="G97" s="253"/>
    </row>
    <row r="98" spans="5:7" ht="11.25" customHeight="1">
      <c r="E98" s="253"/>
      <c r="F98" s="253"/>
      <c r="G98" s="253"/>
    </row>
    <row r="99" spans="5:7" ht="11.25" customHeight="1">
      <c r="E99" s="253"/>
      <c r="F99" s="253"/>
      <c r="G99" s="253"/>
    </row>
    <row r="100" spans="5:7" ht="11.25" customHeight="1">
      <c r="E100" s="253"/>
      <c r="F100" s="253"/>
      <c r="G100" s="253"/>
    </row>
    <row r="101" spans="5:7" ht="11.25" customHeight="1">
      <c r="E101" s="253"/>
      <c r="F101" s="253"/>
      <c r="G101" s="253"/>
    </row>
    <row r="102" spans="5:7" ht="11.25" customHeight="1">
      <c r="E102" s="253"/>
      <c r="F102" s="253"/>
      <c r="G102" s="253"/>
    </row>
    <row r="103" spans="5:7" ht="11.25" customHeight="1">
      <c r="E103" s="253"/>
      <c r="F103" s="253"/>
      <c r="G103" s="253"/>
    </row>
    <row r="104" spans="5:7" ht="11.25" customHeight="1">
      <c r="E104" s="253"/>
      <c r="F104" s="253"/>
      <c r="G104" s="253"/>
    </row>
    <row r="105" spans="5:7" ht="11.25" customHeight="1">
      <c r="E105" s="253"/>
      <c r="F105" s="253"/>
      <c r="G105" s="253"/>
    </row>
    <row r="106" spans="5:7" ht="11.25" customHeight="1">
      <c r="E106" s="253"/>
      <c r="F106" s="253"/>
      <c r="G106" s="253"/>
    </row>
    <row r="107" spans="5:7" ht="11.25" customHeight="1">
      <c r="E107" s="253"/>
      <c r="F107" s="253"/>
      <c r="G107" s="253"/>
    </row>
    <row r="108" spans="5:7" ht="11.25" customHeight="1">
      <c r="E108" s="253"/>
      <c r="F108" s="253"/>
      <c r="G108" s="253"/>
    </row>
    <row r="109" spans="5:7" ht="11.25" customHeight="1">
      <c r="E109" s="253"/>
      <c r="F109" s="253"/>
      <c r="G109" s="253"/>
    </row>
    <row r="110" spans="5:7" ht="11.25" customHeight="1">
      <c r="E110" s="253"/>
      <c r="F110" s="253"/>
      <c r="G110" s="253"/>
    </row>
    <row r="111" spans="5:7" ht="11.25" customHeight="1">
      <c r="E111" s="253"/>
      <c r="F111" s="253"/>
      <c r="G111" s="253"/>
    </row>
    <row r="112" spans="5:7" ht="11.25" customHeight="1">
      <c r="E112" s="253"/>
      <c r="F112" s="253"/>
      <c r="G112" s="253"/>
    </row>
    <row r="113" spans="5:7" ht="11.25" customHeight="1">
      <c r="E113" s="253"/>
      <c r="F113" s="253"/>
      <c r="G113" s="253"/>
    </row>
    <row r="114" spans="5:7" ht="11.25" customHeight="1">
      <c r="E114" s="253"/>
      <c r="F114" s="253"/>
      <c r="G114" s="253"/>
    </row>
    <row r="115" spans="5:7" ht="11.25" customHeight="1">
      <c r="E115" s="253"/>
      <c r="F115" s="253"/>
      <c r="G115" s="253"/>
    </row>
    <row r="116" spans="5:7" ht="11.25" customHeight="1">
      <c r="E116" s="253"/>
      <c r="F116" s="253"/>
      <c r="G116" s="253"/>
    </row>
    <row r="117" spans="5:7" ht="11.25" customHeight="1">
      <c r="E117" s="253"/>
      <c r="F117" s="253"/>
      <c r="G117" s="253"/>
    </row>
    <row r="118" spans="5:7" ht="11.25" customHeight="1">
      <c r="E118" s="253"/>
      <c r="F118" s="253"/>
      <c r="G118" s="253"/>
    </row>
    <row r="119" spans="5:7" ht="11.25" customHeight="1">
      <c r="E119" s="253"/>
      <c r="F119" s="253"/>
      <c r="G119" s="253"/>
    </row>
    <row r="120" spans="5:7" ht="11.25" customHeight="1">
      <c r="E120" s="253"/>
      <c r="F120" s="253"/>
      <c r="G120" s="253"/>
    </row>
    <row r="121" spans="5:7" ht="11.25" customHeight="1">
      <c r="E121" s="253"/>
      <c r="F121" s="253"/>
      <c r="G121" s="253"/>
    </row>
    <row r="122" spans="5:7" ht="11.25" customHeight="1">
      <c r="E122" s="253"/>
      <c r="F122" s="253"/>
      <c r="G122" s="253"/>
    </row>
    <row r="123" spans="5:7" ht="11.25" customHeight="1">
      <c r="E123" s="253"/>
      <c r="F123" s="253"/>
      <c r="G123" s="253"/>
    </row>
    <row r="124" spans="5:7" ht="11.25" customHeight="1">
      <c r="E124" s="253"/>
      <c r="F124" s="253"/>
      <c r="G124" s="253"/>
    </row>
    <row r="125" spans="5:7" ht="11.25" customHeight="1">
      <c r="E125" s="253"/>
      <c r="F125" s="253"/>
      <c r="G125" s="253"/>
    </row>
    <row r="126" spans="5:7" ht="11.25" customHeight="1">
      <c r="E126" s="253"/>
      <c r="F126" s="253"/>
      <c r="G126" s="253"/>
    </row>
    <row r="127" spans="5:7" ht="11.25" customHeight="1">
      <c r="E127" s="253"/>
      <c r="F127" s="253"/>
      <c r="G127" s="253"/>
    </row>
    <row r="128" spans="5:7" ht="11.25" customHeight="1">
      <c r="E128" s="253"/>
      <c r="F128" s="253"/>
      <c r="G128" s="253"/>
    </row>
    <row r="129" spans="5:7" ht="11.25" customHeight="1">
      <c r="E129" s="253"/>
      <c r="F129" s="253"/>
      <c r="G129" s="253"/>
    </row>
    <row r="130" spans="5:7" ht="11.25" customHeight="1">
      <c r="E130" s="253"/>
      <c r="F130" s="253"/>
      <c r="G130" s="253"/>
    </row>
    <row r="131" spans="5:7" ht="11.25" customHeight="1">
      <c r="E131" s="253"/>
      <c r="F131" s="253"/>
      <c r="G131" s="253"/>
    </row>
    <row r="132" spans="5:7" ht="11.25" customHeight="1">
      <c r="E132" s="253"/>
      <c r="F132" s="253"/>
      <c r="G132" s="253"/>
    </row>
    <row r="133" spans="5:7" ht="11.25" customHeight="1">
      <c r="E133" s="253"/>
      <c r="F133" s="253"/>
      <c r="G133" s="253"/>
    </row>
    <row r="134" spans="5:7" ht="11.25" customHeight="1">
      <c r="E134" s="253"/>
      <c r="F134" s="253"/>
      <c r="G134" s="253"/>
    </row>
    <row r="135" spans="5:7" ht="11.25" customHeight="1">
      <c r="E135" s="253"/>
      <c r="F135" s="253"/>
      <c r="G135" s="253"/>
    </row>
    <row r="136" spans="5:7" ht="11.25" customHeight="1">
      <c r="E136" s="253"/>
      <c r="F136" s="253"/>
      <c r="G136" s="253"/>
    </row>
    <row r="137" spans="5:7" ht="11.25" customHeight="1">
      <c r="E137" s="253"/>
      <c r="F137" s="253"/>
      <c r="G137" s="253"/>
    </row>
    <row r="138" spans="5:7" ht="11.25" customHeight="1">
      <c r="E138" s="253"/>
      <c r="F138" s="253"/>
      <c r="G138" s="253"/>
    </row>
    <row r="139" spans="5:7" ht="11.25" customHeight="1">
      <c r="E139" s="253"/>
      <c r="F139" s="253"/>
      <c r="G139" s="253"/>
    </row>
    <row r="140" spans="5:7" ht="11.25" customHeight="1">
      <c r="E140" s="253"/>
      <c r="F140" s="253"/>
      <c r="G140" s="253"/>
    </row>
    <row r="141" spans="5:7" ht="11.25" customHeight="1">
      <c r="E141" s="253"/>
      <c r="F141" s="253"/>
      <c r="G141" s="253"/>
    </row>
    <row r="142" spans="5:7" ht="11.25" customHeight="1">
      <c r="E142" s="253"/>
      <c r="F142" s="253"/>
      <c r="G142" s="253"/>
    </row>
    <row r="143" spans="5:7" ht="11.25" customHeight="1">
      <c r="E143" s="253"/>
      <c r="F143" s="253"/>
      <c r="G143" s="253"/>
    </row>
    <row r="144" spans="5:7" ht="11.25" customHeight="1">
      <c r="E144" s="253"/>
      <c r="F144" s="253"/>
      <c r="G144" s="253"/>
    </row>
    <row r="145" spans="5:7" ht="11.25" customHeight="1">
      <c r="E145" s="253"/>
      <c r="F145" s="253"/>
      <c r="G145" s="253"/>
    </row>
    <row r="146" spans="5:7" ht="11.25" customHeight="1">
      <c r="E146" s="253"/>
      <c r="F146" s="253"/>
      <c r="G146" s="253"/>
    </row>
    <row r="147" spans="5:7" ht="11.25" customHeight="1">
      <c r="E147" s="253"/>
      <c r="F147" s="253"/>
      <c r="G147" s="253"/>
    </row>
    <row r="148" spans="5:7" ht="11.25" customHeight="1">
      <c r="E148" s="253"/>
      <c r="F148" s="253"/>
      <c r="G148" s="253"/>
    </row>
    <row r="149" spans="5:7" ht="11.25" customHeight="1">
      <c r="E149" s="253"/>
      <c r="F149" s="253"/>
      <c r="G149" s="253"/>
    </row>
    <row r="150" spans="5:7" ht="11.25" customHeight="1">
      <c r="E150" s="253"/>
      <c r="F150" s="253"/>
      <c r="G150" s="253"/>
    </row>
    <row r="151" spans="5:7" ht="11.25" customHeight="1">
      <c r="E151" s="253"/>
      <c r="F151" s="253"/>
      <c r="G151" s="253"/>
    </row>
    <row r="152" spans="5:7" ht="11.25" customHeight="1">
      <c r="E152" s="253"/>
      <c r="F152" s="253"/>
      <c r="G152" s="253"/>
    </row>
    <row r="153" spans="5:7" ht="11.25" customHeight="1">
      <c r="E153" s="253"/>
      <c r="F153" s="253"/>
      <c r="G153" s="253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6FB7-52C0-4129-953F-1734D7E0BAF5}">
  <dimension ref="A1:AK84"/>
  <sheetViews>
    <sheetView showGridLines="0" view="pageBreakPreview" zoomScaleNormal="100" zoomScaleSheetLayoutView="100" workbookViewId="0">
      <pane ySplit="10" topLeftCell="A62" activePane="bottomLeft" state="frozen"/>
      <selection pane="bottomLeft" sqref="A1:C6"/>
    </sheetView>
  </sheetViews>
  <sheetFormatPr defaultRowHeight="10.199999999999999"/>
  <cols>
    <col min="1" max="1" width="4.6640625" style="103" customWidth="1"/>
    <col min="2" max="2" width="5.33203125" style="104" customWidth="1"/>
    <col min="3" max="3" width="13" style="105" customWidth="1"/>
    <col min="4" max="4" width="35.6640625" style="106" customWidth="1"/>
    <col min="5" max="5" width="11.33203125" style="107" customWidth="1"/>
    <col min="6" max="6" width="5.88671875" style="108" customWidth="1"/>
    <col min="7" max="7" width="9.6640625" style="109" customWidth="1"/>
    <col min="8" max="9" width="11.33203125" style="109" customWidth="1"/>
    <col min="10" max="10" width="8.33203125" style="109" customWidth="1"/>
    <col min="11" max="11" width="7.44140625" style="110" customWidth="1"/>
    <col min="12" max="12" width="8.33203125" style="110" customWidth="1"/>
    <col min="13" max="13" width="7.109375" style="107" customWidth="1"/>
    <col min="14" max="14" width="7" style="107" customWidth="1"/>
    <col min="15" max="15" width="3.5546875" style="108" customWidth="1"/>
    <col min="16" max="16" width="12.6640625" style="108" hidden="1" customWidth="1"/>
    <col min="17" max="19" width="11.33203125" style="107" hidden="1" customWidth="1"/>
    <col min="20" max="20" width="10.5546875" style="111" hidden="1" customWidth="1"/>
    <col min="21" max="21" width="10.33203125" style="111" hidden="1" customWidth="1"/>
    <col min="22" max="22" width="5.6640625" style="111" hidden="1" customWidth="1"/>
    <col min="23" max="23" width="0" style="107" hidden="1" customWidth="1"/>
    <col min="24" max="25" width="0" style="108" hidden="1" customWidth="1"/>
    <col min="26" max="26" width="7.5546875" style="105" hidden="1" customWidth="1"/>
    <col min="27" max="27" width="24.88671875" style="105" hidden="1" customWidth="1"/>
    <col min="28" max="28" width="4.33203125" style="108" hidden="1" customWidth="1"/>
    <col min="29" max="29" width="8.33203125" style="108" hidden="1" customWidth="1"/>
    <col min="30" max="30" width="8.6640625" style="108" hidden="1" customWidth="1"/>
    <col min="31" max="34" width="0" style="108" hidden="1" customWidth="1"/>
    <col min="35" max="53" width="0" style="78" hidden="1" customWidth="1"/>
    <col min="54" max="256" width="9.109375" style="78"/>
    <col min="257" max="257" width="4.6640625" style="78" customWidth="1"/>
    <col min="258" max="258" width="5.33203125" style="78" customWidth="1"/>
    <col min="259" max="259" width="13" style="78" customWidth="1"/>
    <col min="260" max="260" width="35.6640625" style="78" customWidth="1"/>
    <col min="261" max="261" width="11.33203125" style="78" customWidth="1"/>
    <col min="262" max="262" width="5.88671875" style="78" customWidth="1"/>
    <col min="263" max="263" width="9.6640625" style="78" customWidth="1"/>
    <col min="264" max="265" width="11.33203125" style="78" customWidth="1"/>
    <col min="266" max="266" width="8.33203125" style="78" customWidth="1"/>
    <col min="267" max="267" width="7.44140625" style="78" customWidth="1"/>
    <col min="268" max="268" width="8.33203125" style="78" customWidth="1"/>
    <col min="269" max="269" width="7.109375" style="78" customWidth="1"/>
    <col min="270" max="270" width="7" style="78" customWidth="1"/>
    <col min="271" max="271" width="3.5546875" style="78" customWidth="1"/>
    <col min="272" max="272" width="12.6640625" style="78" customWidth="1"/>
    <col min="273" max="275" width="11.33203125" style="78" customWidth="1"/>
    <col min="276" max="276" width="10.5546875" style="78" customWidth="1"/>
    <col min="277" max="277" width="10.33203125" style="78" customWidth="1"/>
    <col min="278" max="278" width="5.6640625" style="78" customWidth="1"/>
    <col min="279" max="281" width="9.109375" style="78"/>
    <col min="282" max="282" width="7.5546875" style="78" customWidth="1"/>
    <col min="283" max="283" width="24.88671875" style="78" customWidth="1"/>
    <col min="284" max="284" width="4.33203125" style="78" customWidth="1"/>
    <col min="285" max="285" width="8.33203125" style="78" customWidth="1"/>
    <col min="286" max="286" width="8.6640625" style="78" customWidth="1"/>
    <col min="287" max="291" width="9.109375" style="78"/>
    <col min="292" max="293" width="0" style="78" hidden="1" customWidth="1"/>
    <col min="294" max="512" width="9.109375" style="78"/>
    <col min="513" max="513" width="4.6640625" style="78" customWidth="1"/>
    <col min="514" max="514" width="5.33203125" style="78" customWidth="1"/>
    <col min="515" max="515" width="13" style="78" customWidth="1"/>
    <col min="516" max="516" width="35.6640625" style="78" customWidth="1"/>
    <col min="517" max="517" width="11.33203125" style="78" customWidth="1"/>
    <col min="518" max="518" width="5.88671875" style="78" customWidth="1"/>
    <col min="519" max="519" width="9.6640625" style="78" customWidth="1"/>
    <col min="520" max="521" width="11.33203125" style="78" customWidth="1"/>
    <col min="522" max="522" width="8.33203125" style="78" customWidth="1"/>
    <col min="523" max="523" width="7.44140625" style="78" customWidth="1"/>
    <col min="524" max="524" width="8.33203125" style="78" customWidth="1"/>
    <col min="525" max="525" width="7.109375" style="78" customWidth="1"/>
    <col min="526" max="526" width="7" style="78" customWidth="1"/>
    <col min="527" max="527" width="3.5546875" style="78" customWidth="1"/>
    <col min="528" max="528" width="12.6640625" style="78" customWidth="1"/>
    <col min="529" max="531" width="11.33203125" style="78" customWidth="1"/>
    <col min="532" max="532" width="10.5546875" style="78" customWidth="1"/>
    <col min="533" max="533" width="10.33203125" style="78" customWidth="1"/>
    <col min="534" max="534" width="5.6640625" style="78" customWidth="1"/>
    <col min="535" max="537" width="9.109375" style="78"/>
    <col min="538" max="538" width="7.5546875" style="78" customWidth="1"/>
    <col min="539" max="539" width="24.88671875" style="78" customWidth="1"/>
    <col min="540" max="540" width="4.33203125" style="78" customWidth="1"/>
    <col min="541" max="541" width="8.33203125" style="78" customWidth="1"/>
    <col min="542" max="542" width="8.6640625" style="78" customWidth="1"/>
    <col min="543" max="547" width="9.109375" style="78"/>
    <col min="548" max="549" width="0" style="78" hidden="1" customWidth="1"/>
    <col min="550" max="768" width="9.109375" style="78"/>
    <col min="769" max="769" width="4.6640625" style="78" customWidth="1"/>
    <col min="770" max="770" width="5.33203125" style="78" customWidth="1"/>
    <col min="771" max="771" width="13" style="78" customWidth="1"/>
    <col min="772" max="772" width="35.6640625" style="78" customWidth="1"/>
    <col min="773" max="773" width="11.33203125" style="78" customWidth="1"/>
    <col min="774" max="774" width="5.88671875" style="78" customWidth="1"/>
    <col min="775" max="775" width="9.6640625" style="78" customWidth="1"/>
    <col min="776" max="777" width="11.33203125" style="78" customWidth="1"/>
    <col min="778" max="778" width="8.33203125" style="78" customWidth="1"/>
    <col min="779" max="779" width="7.44140625" style="78" customWidth="1"/>
    <col min="780" max="780" width="8.33203125" style="78" customWidth="1"/>
    <col min="781" max="781" width="7.109375" style="78" customWidth="1"/>
    <col min="782" max="782" width="7" style="78" customWidth="1"/>
    <col min="783" max="783" width="3.5546875" style="78" customWidth="1"/>
    <col min="784" max="784" width="12.6640625" style="78" customWidth="1"/>
    <col min="785" max="787" width="11.33203125" style="78" customWidth="1"/>
    <col min="788" max="788" width="10.5546875" style="78" customWidth="1"/>
    <col min="789" max="789" width="10.33203125" style="78" customWidth="1"/>
    <col min="790" max="790" width="5.6640625" style="78" customWidth="1"/>
    <col min="791" max="793" width="9.109375" style="78"/>
    <col min="794" max="794" width="7.5546875" style="78" customWidth="1"/>
    <col min="795" max="795" width="24.88671875" style="78" customWidth="1"/>
    <col min="796" max="796" width="4.33203125" style="78" customWidth="1"/>
    <col min="797" max="797" width="8.33203125" style="78" customWidth="1"/>
    <col min="798" max="798" width="8.6640625" style="78" customWidth="1"/>
    <col min="799" max="803" width="9.109375" style="78"/>
    <col min="804" max="805" width="0" style="78" hidden="1" customWidth="1"/>
    <col min="806" max="1024" width="9.109375" style="78"/>
    <col min="1025" max="1025" width="4.6640625" style="78" customWidth="1"/>
    <col min="1026" max="1026" width="5.33203125" style="78" customWidth="1"/>
    <col min="1027" max="1027" width="13" style="78" customWidth="1"/>
    <col min="1028" max="1028" width="35.6640625" style="78" customWidth="1"/>
    <col min="1029" max="1029" width="11.33203125" style="78" customWidth="1"/>
    <col min="1030" max="1030" width="5.88671875" style="78" customWidth="1"/>
    <col min="1031" max="1031" width="9.6640625" style="78" customWidth="1"/>
    <col min="1032" max="1033" width="11.33203125" style="78" customWidth="1"/>
    <col min="1034" max="1034" width="8.33203125" style="78" customWidth="1"/>
    <col min="1035" max="1035" width="7.44140625" style="78" customWidth="1"/>
    <col min="1036" max="1036" width="8.33203125" style="78" customWidth="1"/>
    <col min="1037" max="1037" width="7.109375" style="78" customWidth="1"/>
    <col min="1038" max="1038" width="7" style="78" customWidth="1"/>
    <col min="1039" max="1039" width="3.5546875" style="78" customWidth="1"/>
    <col min="1040" max="1040" width="12.6640625" style="78" customWidth="1"/>
    <col min="1041" max="1043" width="11.33203125" style="78" customWidth="1"/>
    <col min="1044" max="1044" width="10.5546875" style="78" customWidth="1"/>
    <col min="1045" max="1045" width="10.33203125" style="78" customWidth="1"/>
    <col min="1046" max="1046" width="5.6640625" style="78" customWidth="1"/>
    <col min="1047" max="1049" width="9.109375" style="78"/>
    <col min="1050" max="1050" width="7.5546875" style="78" customWidth="1"/>
    <col min="1051" max="1051" width="24.88671875" style="78" customWidth="1"/>
    <col min="1052" max="1052" width="4.33203125" style="78" customWidth="1"/>
    <col min="1053" max="1053" width="8.33203125" style="78" customWidth="1"/>
    <col min="1054" max="1054" width="8.6640625" style="78" customWidth="1"/>
    <col min="1055" max="1059" width="9.109375" style="78"/>
    <col min="1060" max="1061" width="0" style="78" hidden="1" customWidth="1"/>
    <col min="1062" max="1280" width="9.109375" style="78"/>
    <col min="1281" max="1281" width="4.6640625" style="78" customWidth="1"/>
    <col min="1282" max="1282" width="5.33203125" style="78" customWidth="1"/>
    <col min="1283" max="1283" width="13" style="78" customWidth="1"/>
    <col min="1284" max="1284" width="35.6640625" style="78" customWidth="1"/>
    <col min="1285" max="1285" width="11.33203125" style="78" customWidth="1"/>
    <col min="1286" max="1286" width="5.88671875" style="78" customWidth="1"/>
    <col min="1287" max="1287" width="9.6640625" style="78" customWidth="1"/>
    <col min="1288" max="1289" width="11.33203125" style="78" customWidth="1"/>
    <col min="1290" max="1290" width="8.33203125" style="78" customWidth="1"/>
    <col min="1291" max="1291" width="7.44140625" style="78" customWidth="1"/>
    <col min="1292" max="1292" width="8.33203125" style="78" customWidth="1"/>
    <col min="1293" max="1293" width="7.109375" style="78" customWidth="1"/>
    <col min="1294" max="1294" width="7" style="78" customWidth="1"/>
    <col min="1295" max="1295" width="3.5546875" style="78" customWidth="1"/>
    <col min="1296" max="1296" width="12.6640625" style="78" customWidth="1"/>
    <col min="1297" max="1299" width="11.33203125" style="78" customWidth="1"/>
    <col min="1300" max="1300" width="10.5546875" style="78" customWidth="1"/>
    <col min="1301" max="1301" width="10.33203125" style="78" customWidth="1"/>
    <col min="1302" max="1302" width="5.6640625" style="78" customWidth="1"/>
    <col min="1303" max="1305" width="9.109375" style="78"/>
    <col min="1306" max="1306" width="7.5546875" style="78" customWidth="1"/>
    <col min="1307" max="1307" width="24.88671875" style="78" customWidth="1"/>
    <col min="1308" max="1308" width="4.33203125" style="78" customWidth="1"/>
    <col min="1309" max="1309" width="8.33203125" style="78" customWidth="1"/>
    <col min="1310" max="1310" width="8.6640625" style="78" customWidth="1"/>
    <col min="1311" max="1315" width="9.109375" style="78"/>
    <col min="1316" max="1317" width="0" style="78" hidden="1" customWidth="1"/>
    <col min="1318" max="1536" width="9.109375" style="78"/>
    <col min="1537" max="1537" width="4.6640625" style="78" customWidth="1"/>
    <col min="1538" max="1538" width="5.33203125" style="78" customWidth="1"/>
    <col min="1539" max="1539" width="13" style="78" customWidth="1"/>
    <col min="1540" max="1540" width="35.6640625" style="78" customWidth="1"/>
    <col min="1541" max="1541" width="11.33203125" style="78" customWidth="1"/>
    <col min="1542" max="1542" width="5.88671875" style="78" customWidth="1"/>
    <col min="1543" max="1543" width="9.6640625" style="78" customWidth="1"/>
    <col min="1544" max="1545" width="11.33203125" style="78" customWidth="1"/>
    <col min="1546" max="1546" width="8.33203125" style="78" customWidth="1"/>
    <col min="1547" max="1547" width="7.44140625" style="78" customWidth="1"/>
    <col min="1548" max="1548" width="8.33203125" style="78" customWidth="1"/>
    <col min="1549" max="1549" width="7.109375" style="78" customWidth="1"/>
    <col min="1550" max="1550" width="7" style="78" customWidth="1"/>
    <col min="1551" max="1551" width="3.5546875" style="78" customWidth="1"/>
    <col min="1552" max="1552" width="12.6640625" style="78" customWidth="1"/>
    <col min="1553" max="1555" width="11.33203125" style="78" customWidth="1"/>
    <col min="1556" max="1556" width="10.5546875" style="78" customWidth="1"/>
    <col min="1557" max="1557" width="10.33203125" style="78" customWidth="1"/>
    <col min="1558" max="1558" width="5.6640625" style="78" customWidth="1"/>
    <col min="1559" max="1561" width="9.109375" style="78"/>
    <col min="1562" max="1562" width="7.5546875" style="78" customWidth="1"/>
    <col min="1563" max="1563" width="24.88671875" style="78" customWidth="1"/>
    <col min="1564" max="1564" width="4.33203125" style="78" customWidth="1"/>
    <col min="1565" max="1565" width="8.33203125" style="78" customWidth="1"/>
    <col min="1566" max="1566" width="8.6640625" style="78" customWidth="1"/>
    <col min="1567" max="1571" width="9.109375" style="78"/>
    <col min="1572" max="1573" width="0" style="78" hidden="1" customWidth="1"/>
    <col min="1574" max="1792" width="9.109375" style="78"/>
    <col min="1793" max="1793" width="4.6640625" style="78" customWidth="1"/>
    <col min="1794" max="1794" width="5.33203125" style="78" customWidth="1"/>
    <col min="1795" max="1795" width="13" style="78" customWidth="1"/>
    <col min="1796" max="1796" width="35.6640625" style="78" customWidth="1"/>
    <col min="1797" max="1797" width="11.33203125" style="78" customWidth="1"/>
    <col min="1798" max="1798" width="5.88671875" style="78" customWidth="1"/>
    <col min="1799" max="1799" width="9.6640625" style="78" customWidth="1"/>
    <col min="1800" max="1801" width="11.33203125" style="78" customWidth="1"/>
    <col min="1802" max="1802" width="8.33203125" style="78" customWidth="1"/>
    <col min="1803" max="1803" width="7.44140625" style="78" customWidth="1"/>
    <col min="1804" max="1804" width="8.33203125" style="78" customWidth="1"/>
    <col min="1805" max="1805" width="7.109375" style="78" customWidth="1"/>
    <col min="1806" max="1806" width="7" style="78" customWidth="1"/>
    <col min="1807" max="1807" width="3.5546875" style="78" customWidth="1"/>
    <col min="1808" max="1808" width="12.6640625" style="78" customWidth="1"/>
    <col min="1809" max="1811" width="11.33203125" style="78" customWidth="1"/>
    <col min="1812" max="1812" width="10.5546875" style="78" customWidth="1"/>
    <col min="1813" max="1813" width="10.33203125" style="78" customWidth="1"/>
    <col min="1814" max="1814" width="5.6640625" style="78" customWidth="1"/>
    <col min="1815" max="1817" width="9.109375" style="78"/>
    <col min="1818" max="1818" width="7.5546875" style="78" customWidth="1"/>
    <col min="1819" max="1819" width="24.88671875" style="78" customWidth="1"/>
    <col min="1820" max="1820" width="4.33203125" style="78" customWidth="1"/>
    <col min="1821" max="1821" width="8.33203125" style="78" customWidth="1"/>
    <col min="1822" max="1822" width="8.6640625" style="78" customWidth="1"/>
    <col min="1823" max="1827" width="9.109375" style="78"/>
    <col min="1828" max="1829" width="0" style="78" hidden="1" customWidth="1"/>
    <col min="1830" max="2048" width="9.109375" style="78"/>
    <col min="2049" max="2049" width="4.6640625" style="78" customWidth="1"/>
    <col min="2050" max="2050" width="5.33203125" style="78" customWidth="1"/>
    <col min="2051" max="2051" width="13" style="78" customWidth="1"/>
    <col min="2052" max="2052" width="35.6640625" style="78" customWidth="1"/>
    <col min="2053" max="2053" width="11.33203125" style="78" customWidth="1"/>
    <col min="2054" max="2054" width="5.88671875" style="78" customWidth="1"/>
    <col min="2055" max="2055" width="9.6640625" style="78" customWidth="1"/>
    <col min="2056" max="2057" width="11.33203125" style="78" customWidth="1"/>
    <col min="2058" max="2058" width="8.33203125" style="78" customWidth="1"/>
    <col min="2059" max="2059" width="7.44140625" style="78" customWidth="1"/>
    <col min="2060" max="2060" width="8.33203125" style="78" customWidth="1"/>
    <col min="2061" max="2061" width="7.109375" style="78" customWidth="1"/>
    <col min="2062" max="2062" width="7" style="78" customWidth="1"/>
    <col min="2063" max="2063" width="3.5546875" style="78" customWidth="1"/>
    <col min="2064" max="2064" width="12.6640625" style="78" customWidth="1"/>
    <col min="2065" max="2067" width="11.33203125" style="78" customWidth="1"/>
    <col min="2068" max="2068" width="10.5546875" style="78" customWidth="1"/>
    <col min="2069" max="2069" width="10.33203125" style="78" customWidth="1"/>
    <col min="2070" max="2070" width="5.6640625" style="78" customWidth="1"/>
    <col min="2071" max="2073" width="9.109375" style="78"/>
    <col min="2074" max="2074" width="7.5546875" style="78" customWidth="1"/>
    <col min="2075" max="2075" width="24.88671875" style="78" customWidth="1"/>
    <col min="2076" max="2076" width="4.33203125" style="78" customWidth="1"/>
    <col min="2077" max="2077" width="8.33203125" style="78" customWidth="1"/>
    <col min="2078" max="2078" width="8.6640625" style="78" customWidth="1"/>
    <col min="2079" max="2083" width="9.109375" style="78"/>
    <col min="2084" max="2085" width="0" style="78" hidden="1" customWidth="1"/>
    <col min="2086" max="2304" width="9.109375" style="78"/>
    <col min="2305" max="2305" width="4.6640625" style="78" customWidth="1"/>
    <col min="2306" max="2306" width="5.33203125" style="78" customWidth="1"/>
    <col min="2307" max="2307" width="13" style="78" customWidth="1"/>
    <col min="2308" max="2308" width="35.6640625" style="78" customWidth="1"/>
    <col min="2309" max="2309" width="11.33203125" style="78" customWidth="1"/>
    <col min="2310" max="2310" width="5.88671875" style="78" customWidth="1"/>
    <col min="2311" max="2311" width="9.6640625" style="78" customWidth="1"/>
    <col min="2312" max="2313" width="11.33203125" style="78" customWidth="1"/>
    <col min="2314" max="2314" width="8.33203125" style="78" customWidth="1"/>
    <col min="2315" max="2315" width="7.44140625" style="78" customWidth="1"/>
    <col min="2316" max="2316" width="8.33203125" style="78" customWidth="1"/>
    <col min="2317" max="2317" width="7.109375" style="78" customWidth="1"/>
    <col min="2318" max="2318" width="7" style="78" customWidth="1"/>
    <col min="2319" max="2319" width="3.5546875" style="78" customWidth="1"/>
    <col min="2320" max="2320" width="12.6640625" style="78" customWidth="1"/>
    <col min="2321" max="2323" width="11.33203125" style="78" customWidth="1"/>
    <col min="2324" max="2324" width="10.5546875" style="78" customWidth="1"/>
    <col min="2325" max="2325" width="10.33203125" style="78" customWidth="1"/>
    <col min="2326" max="2326" width="5.6640625" style="78" customWidth="1"/>
    <col min="2327" max="2329" width="9.109375" style="78"/>
    <col min="2330" max="2330" width="7.5546875" style="78" customWidth="1"/>
    <col min="2331" max="2331" width="24.88671875" style="78" customWidth="1"/>
    <col min="2332" max="2332" width="4.33203125" style="78" customWidth="1"/>
    <col min="2333" max="2333" width="8.33203125" style="78" customWidth="1"/>
    <col min="2334" max="2334" width="8.6640625" style="78" customWidth="1"/>
    <col min="2335" max="2339" width="9.109375" style="78"/>
    <col min="2340" max="2341" width="0" style="78" hidden="1" customWidth="1"/>
    <col min="2342" max="2560" width="9.109375" style="78"/>
    <col min="2561" max="2561" width="4.6640625" style="78" customWidth="1"/>
    <col min="2562" max="2562" width="5.33203125" style="78" customWidth="1"/>
    <col min="2563" max="2563" width="13" style="78" customWidth="1"/>
    <col min="2564" max="2564" width="35.6640625" style="78" customWidth="1"/>
    <col min="2565" max="2565" width="11.33203125" style="78" customWidth="1"/>
    <col min="2566" max="2566" width="5.88671875" style="78" customWidth="1"/>
    <col min="2567" max="2567" width="9.6640625" style="78" customWidth="1"/>
    <col min="2568" max="2569" width="11.33203125" style="78" customWidth="1"/>
    <col min="2570" max="2570" width="8.33203125" style="78" customWidth="1"/>
    <col min="2571" max="2571" width="7.44140625" style="78" customWidth="1"/>
    <col min="2572" max="2572" width="8.33203125" style="78" customWidth="1"/>
    <col min="2573" max="2573" width="7.109375" style="78" customWidth="1"/>
    <col min="2574" max="2574" width="7" style="78" customWidth="1"/>
    <col min="2575" max="2575" width="3.5546875" style="78" customWidth="1"/>
    <col min="2576" max="2576" width="12.6640625" style="78" customWidth="1"/>
    <col min="2577" max="2579" width="11.33203125" style="78" customWidth="1"/>
    <col min="2580" max="2580" width="10.5546875" style="78" customWidth="1"/>
    <col min="2581" max="2581" width="10.33203125" style="78" customWidth="1"/>
    <col min="2582" max="2582" width="5.6640625" style="78" customWidth="1"/>
    <col min="2583" max="2585" width="9.109375" style="78"/>
    <col min="2586" max="2586" width="7.5546875" style="78" customWidth="1"/>
    <col min="2587" max="2587" width="24.88671875" style="78" customWidth="1"/>
    <col min="2588" max="2588" width="4.33203125" style="78" customWidth="1"/>
    <col min="2589" max="2589" width="8.33203125" style="78" customWidth="1"/>
    <col min="2590" max="2590" width="8.6640625" style="78" customWidth="1"/>
    <col min="2591" max="2595" width="9.109375" style="78"/>
    <col min="2596" max="2597" width="0" style="78" hidden="1" customWidth="1"/>
    <col min="2598" max="2816" width="9.109375" style="78"/>
    <col min="2817" max="2817" width="4.6640625" style="78" customWidth="1"/>
    <col min="2818" max="2818" width="5.33203125" style="78" customWidth="1"/>
    <col min="2819" max="2819" width="13" style="78" customWidth="1"/>
    <col min="2820" max="2820" width="35.6640625" style="78" customWidth="1"/>
    <col min="2821" max="2821" width="11.33203125" style="78" customWidth="1"/>
    <col min="2822" max="2822" width="5.88671875" style="78" customWidth="1"/>
    <col min="2823" max="2823" width="9.6640625" style="78" customWidth="1"/>
    <col min="2824" max="2825" width="11.33203125" style="78" customWidth="1"/>
    <col min="2826" max="2826" width="8.33203125" style="78" customWidth="1"/>
    <col min="2827" max="2827" width="7.44140625" style="78" customWidth="1"/>
    <col min="2828" max="2828" width="8.33203125" style="78" customWidth="1"/>
    <col min="2829" max="2829" width="7.109375" style="78" customWidth="1"/>
    <col min="2830" max="2830" width="7" style="78" customWidth="1"/>
    <col min="2831" max="2831" width="3.5546875" style="78" customWidth="1"/>
    <col min="2832" max="2832" width="12.6640625" style="78" customWidth="1"/>
    <col min="2833" max="2835" width="11.33203125" style="78" customWidth="1"/>
    <col min="2836" max="2836" width="10.5546875" style="78" customWidth="1"/>
    <col min="2837" max="2837" width="10.33203125" style="78" customWidth="1"/>
    <col min="2838" max="2838" width="5.6640625" style="78" customWidth="1"/>
    <col min="2839" max="2841" width="9.109375" style="78"/>
    <col min="2842" max="2842" width="7.5546875" style="78" customWidth="1"/>
    <col min="2843" max="2843" width="24.88671875" style="78" customWidth="1"/>
    <col min="2844" max="2844" width="4.33203125" style="78" customWidth="1"/>
    <col min="2845" max="2845" width="8.33203125" style="78" customWidth="1"/>
    <col min="2846" max="2846" width="8.6640625" style="78" customWidth="1"/>
    <col min="2847" max="2851" width="9.109375" style="78"/>
    <col min="2852" max="2853" width="0" style="78" hidden="1" customWidth="1"/>
    <col min="2854" max="3072" width="9.109375" style="78"/>
    <col min="3073" max="3073" width="4.6640625" style="78" customWidth="1"/>
    <col min="3074" max="3074" width="5.33203125" style="78" customWidth="1"/>
    <col min="3075" max="3075" width="13" style="78" customWidth="1"/>
    <col min="3076" max="3076" width="35.6640625" style="78" customWidth="1"/>
    <col min="3077" max="3077" width="11.33203125" style="78" customWidth="1"/>
    <col min="3078" max="3078" width="5.88671875" style="78" customWidth="1"/>
    <col min="3079" max="3079" width="9.6640625" style="78" customWidth="1"/>
    <col min="3080" max="3081" width="11.33203125" style="78" customWidth="1"/>
    <col min="3082" max="3082" width="8.33203125" style="78" customWidth="1"/>
    <col min="3083" max="3083" width="7.44140625" style="78" customWidth="1"/>
    <col min="3084" max="3084" width="8.33203125" style="78" customWidth="1"/>
    <col min="3085" max="3085" width="7.109375" style="78" customWidth="1"/>
    <col min="3086" max="3086" width="7" style="78" customWidth="1"/>
    <col min="3087" max="3087" width="3.5546875" style="78" customWidth="1"/>
    <col min="3088" max="3088" width="12.6640625" style="78" customWidth="1"/>
    <col min="3089" max="3091" width="11.33203125" style="78" customWidth="1"/>
    <col min="3092" max="3092" width="10.5546875" style="78" customWidth="1"/>
    <col min="3093" max="3093" width="10.33203125" style="78" customWidth="1"/>
    <col min="3094" max="3094" width="5.6640625" style="78" customWidth="1"/>
    <col min="3095" max="3097" width="9.109375" style="78"/>
    <col min="3098" max="3098" width="7.5546875" style="78" customWidth="1"/>
    <col min="3099" max="3099" width="24.88671875" style="78" customWidth="1"/>
    <col min="3100" max="3100" width="4.33203125" style="78" customWidth="1"/>
    <col min="3101" max="3101" width="8.33203125" style="78" customWidth="1"/>
    <col min="3102" max="3102" width="8.6640625" style="78" customWidth="1"/>
    <col min="3103" max="3107" width="9.109375" style="78"/>
    <col min="3108" max="3109" width="0" style="78" hidden="1" customWidth="1"/>
    <col min="3110" max="3328" width="9.109375" style="78"/>
    <col min="3329" max="3329" width="4.6640625" style="78" customWidth="1"/>
    <col min="3330" max="3330" width="5.33203125" style="78" customWidth="1"/>
    <col min="3331" max="3331" width="13" style="78" customWidth="1"/>
    <col min="3332" max="3332" width="35.6640625" style="78" customWidth="1"/>
    <col min="3333" max="3333" width="11.33203125" style="78" customWidth="1"/>
    <col min="3334" max="3334" width="5.88671875" style="78" customWidth="1"/>
    <col min="3335" max="3335" width="9.6640625" style="78" customWidth="1"/>
    <col min="3336" max="3337" width="11.33203125" style="78" customWidth="1"/>
    <col min="3338" max="3338" width="8.33203125" style="78" customWidth="1"/>
    <col min="3339" max="3339" width="7.44140625" style="78" customWidth="1"/>
    <col min="3340" max="3340" width="8.33203125" style="78" customWidth="1"/>
    <col min="3341" max="3341" width="7.109375" style="78" customWidth="1"/>
    <col min="3342" max="3342" width="7" style="78" customWidth="1"/>
    <col min="3343" max="3343" width="3.5546875" style="78" customWidth="1"/>
    <col min="3344" max="3344" width="12.6640625" style="78" customWidth="1"/>
    <col min="3345" max="3347" width="11.33203125" style="78" customWidth="1"/>
    <col min="3348" max="3348" width="10.5546875" style="78" customWidth="1"/>
    <col min="3349" max="3349" width="10.33203125" style="78" customWidth="1"/>
    <col min="3350" max="3350" width="5.6640625" style="78" customWidth="1"/>
    <col min="3351" max="3353" width="9.109375" style="78"/>
    <col min="3354" max="3354" width="7.5546875" style="78" customWidth="1"/>
    <col min="3355" max="3355" width="24.88671875" style="78" customWidth="1"/>
    <col min="3356" max="3356" width="4.33203125" style="78" customWidth="1"/>
    <col min="3357" max="3357" width="8.33203125" style="78" customWidth="1"/>
    <col min="3358" max="3358" width="8.6640625" style="78" customWidth="1"/>
    <col min="3359" max="3363" width="9.109375" style="78"/>
    <col min="3364" max="3365" width="0" style="78" hidden="1" customWidth="1"/>
    <col min="3366" max="3584" width="9.109375" style="78"/>
    <col min="3585" max="3585" width="4.6640625" style="78" customWidth="1"/>
    <col min="3586" max="3586" width="5.33203125" style="78" customWidth="1"/>
    <col min="3587" max="3587" width="13" style="78" customWidth="1"/>
    <col min="3588" max="3588" width="35.6640625" style="78" customWidth="1"/>
    <col min="3589" max="3589" width="11.33203125" style="78" customWidth="1"/>
    <col min="3590" max="3590" width="5.88671875" style="78" customWidth="1"/>
    <col min="3591" max="3591" width="9.6640625" style="78" customWidth="1"/>
    <col min="3592" max="3593" width="11.33203125" style="78" customWidth="1"/>
    <col min="3594" max="3594" width="8.33203125" style="78" customWidth="1"/>
    <col min="3595" max="3595" width="7.44140625" style="78" customWidth="1"/>
    <col min="3596" max="3596" width="8.33203125" style="78" customWidth="1"/>
    <col min="3597" max="3597" width="7.109375" style="78" customWidth="1"/>
    <col min="3598" max="3598" width="7" style="78" customWidth="1"/>
    <col min="3599" max="3599" width="3.5546875" style="78" customWidth="1"/>
    <col min="3600" max="3600" width="12.6640625" style="78" customWidth="1"/>
    <col min="3601" max="3603" width="11.33203125" style="78" customWidth="1"/>
    <col min="3604" max="3604" width="10.5546875" style="78" customWidth="1"/>
    <col min="3605" max="3605" width="10.33203125" style="78" customWidth="1"/>
    <col min="3606" max="3606" width="5.6640625" style="78" customWidth="1"/>
    <col min="3607" max="3609" width="9.109375" style="78"/>
    <col min="3610" max="3610" width="7.5546875" style="78" customWidth="1"/>
    <col min="3611" max="3611" width="24.88671875" style="78" customWidth="1"/>
    <col min="3612" max="3612" width="4.33203125" style="78" customWidth="1"/>
    <col min="3613" max="3613" width="8.33203125" style="78" customWidth="1"/>
    <col min="3614" max="3614" width="8.6640625" style="78" customWidth="1"/>
    <col min="3615" max="3619" width="9.109375" style="78"/>
    <col min="3620" max="3621" width="0" style="78" hidden="1" customWidth="1"/>
    <col min="3622" max="3840" width="9.109375" style="78"/>
    <col min="3841" max="3841" width="4.6640625" style="78" customWidth="1"/>
    <col min="3842" max="3842" width="5.33203125" style="78" customWidth="1"/>
    <col min="3843" max="3843" width="13" style="78" customWidth="1"/>
    <col min="3844" max="3844" width="35.6640625" style="78" customWidth="1"/>
    <col min="3845" max="3845" width="11.33203125" style="78" customWidth="1"/>
    <col min="3846" max="3846" width="5.88671875" style="78" customWidth="1"/>
    <col min="3847" max="3847" width="9.6640625" style="78" customWidth="1"/>
    <col min="3848" max="3849" width="11.33203125" style="78" customWidth="1"/>
    <col min="3850" max="3850" width="8.33203125" style="78" customWidth="1"/>
    <col min="3851" max="3851" width="7.44140625" style="78" customWidth="1"/>
    <col min="3852" max="3852" width="8.33203125" style="78" customWidth="1"/>
    <col min="3853" max="3853" width="7.109375" style="78" customWidth="1"/>
    <col min="3854" max="3854" width="7" style="78" customWidth="1"/>
    <col min="3855" max="3855" width="3.5546875" style="78" customWidth="1"/>
    <col min="3856" max="3856" width="12.6640625" style="78" customWidth="1"/>
    <col min="3857" max="3859" width="11.33203125" style="78" customWidth="1"/>
    <col min="3860" max="3860" width="10.5546875" style="78" customWidth="1"/>
    <col min="3861" max="3861" width="10.33203125" style="78" customWidth="1"/>
    <col min="3862" max="3862" width="5.6640625" style="78" customWidth="1"/>
    <col min="3863" max="3865" width="9.109375" style="78"/>
    <col min="3866" max="3866" width="7.5546875" style="78" customWidth="1"/>
    <col min="3867" max="3867" width="24.88671875" style="78" customWidth="1"/>
    <col min="3868" max="3868" width="4.33203125" style="78" customWidth="1"/>
    <col min="3869" max="3869" width="8.33203125" style="78" customWidth="1"/>
    <col min="3870" max="3870" width="8.6640625" style="78" customWidth="1"/>
    <col min="3871" max="3875" width="9.109375" style="78"/>
    <col min="3876" max="3877" width="0" style="78" hidden="1" customWidth="1"/>
    <col min="3878" max="4096" width="9.109375" style="78"/>
    <col min="4097" max="4097" width="4.6640625" style="78" customWidth="1"/>
    <col min="4098" max="4098" width="5.33203125" style="78" customWidth="1"/>
    <col min="4099" max="4099" width="13" style="78" customWidth="1"/>
    <col min="4100" max="4100" width="35.6640625" style="78" customWidth="1"/>
    <col min="4101" max="4101" width="11.33203125" style="78" customWidth="1"/>
    <col min="4102" max="4102" width="5.88671875" style="78" customWidth="1"/>
    <col min="4103" max="4103" width="9.6640625" style="78" customWidth="1"/>
    <col min="4104" max="4105" width="11.33203125" style="78" customWidth="1"/>
    <col min="4106" max="4106" width="8.33203125" style="78" customWidth="1"/>
    <col min="4107" max="4107" width="7.44140625" style="78" customWidth="1"/>
    <col min="4108" max="4108" width="8.33203125" style="78" customWidth="1"/>
    <col min="4109" max="4109" width="7.109375" style="78" customWidth="1"/>
    <col min="4110" max="4110" width="7" style="78" customWidth="1"/>
    <col min="4111" max="4111" width="3.5546875" style="78" customWidth="1"/>
    <col min="4112" max="4112" width="12.6640625" style="78" customWidth="1"/>
    <col min="4113" max="4115" width="11.33203125" style="78" customWidth="1"/>
    <col min="4116" max="4116" width="10.5546875" style="78" customWidth="1"/>
    <col min="4117" max="4117" width="10.33203125" style="78" customWidth="1"/>
    <col min="4118" max="4118" width="5.6640625" style="78" customWidth="1"/>
    <col min="4119" max="4121" width="9.109375" style="78"/>
    <col min="4122" max="4122" width="7.5546875" style="78" customWidth="1"/>
    <col min="4123" max="4123" width="24.88671875" style="78" customWidth="1"/>
    <col min="4124" max="4124" width="4.33203125" style="78" customWidth="1"/>
    <col min="4125" max="4125" width="8.33203125" style="78" customWidth="1"/>
    <col min="4126" max="4126" width="8.6640625" style="78" customWidth="1"/>
    <col min="4127" max="4131" width="9.109375" style="78"/>
    <col min="4132" max="4133" width="0" style="78" hidden="1" customWidth="1"/>
    <col min="4134" max="4352" width="9.109375" style="78"/>
    <col min="4353" max="4353" width="4.6640625" style="78" customWidth="1"/>
    <col min="4354" max="4354" width="5.33203125" style="78" customWidth="1"/>
    <col min="4355" max="4355" width="13" style="78" customWidth="1"/>
    <col min="4356" max="4356" width="35.6640625" style="78" customWidth="1"/>
    <col min="4357" max="4357" width="11.33203125" style="78" customWidth="1"/>
    <col min="4358" max="4358" width="5.88671875" style="78" customWidth="1"/>
    <col min="4359" max="4359" width="9.6640625" style="78" customWidth="1"/>
    <col min="4360" max="4361" width="11.33203125" style="78" customWidth="1"/>
    <col min="4362" max="4362" width="8.33203125" style="78" customWidth="1"/>
    <col min="4363" max="4363" width="7.44140625" style="78" customWidth="1"/>
    <col min="4364" max="4364" width="8.33203125" style="78" customWidth="1"/>
    <col min="4365" max="4365" width="7.109375" style="78" customWidth="1"/>
    <col min="4366" max="4366" width="7" style="78" customWidth="1"/>
    <col min="4367" max="4367" width="3.5546875" style="78" customWidth="1"/>
    <col min="4368" max="4368" width="12.6640625" style="78" customWidth="1"/>
    <col min="4369" max="4371" width="11.33203125" style="78" customWidth="1"/>
    <col min="4372" max="4372" width="10.5546875" style="78" customWidth="1"/>
    <col min="4373" max="4373" width="10.33203125" style="78" customWidth="1"/>
    <col min="4374" max="4374" width="5.6640625" style="78" customWidth="1"/>
    <col min="4375" max="4377" width="9.109375" style="78"/>
    <col min="4378" max="4378" width="7.5546875" style="78" customWidth="1"/>
    <col min="4379" max="4379" width="24.88671875" style="78" customWidth="1"/>
    <col min="4380" max="4380" width="4.33203125" style="78" customWidth="1"/>
    <col min="4381" max="4381" width="8.33203125" style="78" customWidth="1"/>
    <col min="4382" max="4382" width="8.6640625" style="78" customWidth="1"/>
    <col min="4383" max="4387" width="9.109375" style="78"/>
    <col min="4388" max="4389" width="0" style="78" hidden="1" customWidth="1"/>
    <col min="4390" max="4608" width="9.109375" style="78"/>
    <col min="4609" max="4609" width="4.6640625" style="78" customWidth="1"/>
    <col min="4610" max="4610" width="5.33203125" style="78" customWidth="1"/>
    <col min="4611" max="4611" width="13" style="78" customWidth="1"/>
    <col min="4612" max="4612" width="35.6640625" style="78" customWidth="1"/>
    <col min="4613" max="4613" width="11.33203125" style="78" customWidth="1"/>
    <col min="4614" max="4614" width="5.88671875" style="78" customWidth="1"/>
    <col min="4615" max="4615" width="9.6640625" style="78" customWidth="1"/>
    <col min="4616" max="4617" width="11.33203125" style="78" customWidth="1"/>
    <col min="4618" max="4618" width="8.33203125" style="78" customWidth="1"/>
    <col min="4619" max="4619" width="7.44140625" style="78" customWidth="1"/>
    <col min="4620" max="4620" width="8.33203125" style="78" customWidth="1"/>
    <col min="4621" max="4621" width="7.109375" style="78" customWidth="1"/>
    <col min="4622" max="4622" width="7" style="78" customWidth="1"/>
    <col min="4623" max="4623" width="3.5546875" style="78" customWidth="1"/>
    <col min="4624" max="4624" width="12.6640625" style="78" customWidth="1"/>
    <col min="4625" max="4627" width="11.33203125" style="78" customWidth="1"/>
    <col min="4628" max="4628" width="10.5546875" style="78" customWidth="1"/>
    <col min="4629" max="4629" width="10.33203125" style="78" customWidth="1"/>
    <col min="4630" max="4630" width="5.6640625" style="78" customWidth="1"/>
    <col min="4631" max="4633" width="9.109375" style="78"/>
    <col min="4634" max="4634" width="7.5546875" style="78" customWidth="1"/>
    <col min="4635" max="4635" width="24.88671875" style="78" customWidth="1"/>
    <col min="4636" max="4636" width="4.33203125" style="78" customWidth="1"/>
    <col min="4637" max="4637" width="8.33203125" style="78" customWidth="1"/>
    <col min="4638" max="4638" width="8.6640625" style="78" customWidth="1"/>
    <col min="4639" max="4643" width="9.109375" style="78"/>
    <col min="4644" max="4645" width="0" style="78" hidden="1" customWidth="1"/>
    <col min="4646" max="4864" width="9.109375" style="78"/>
    <col min="4865" max="4865" width="4.6640625" style="78" customWidth="1"/>
    <col min="4866" max="4866" width="5.33203125" style="78" customWidth="1"/>
    <col min="4867" max="4867" width="13" style="78" customWidth="1"/>
    <col min="4868" max="4868" width="35.6640625" style="78" customWidth="1"/>
    <col min="4869" max="4869" width="11.33203125" style="78" customWidth="1"/>
    <col min="4870" max="4870" width="5.88671875" style="78" customWidth="1"/>
    <col min="4871" max="4871" width="9.6640625" style="78" customWidth="1"/>
    <col min="4872" max="4873" width="11.33203125" style="78" customWidth="1"/>
    <col min="4874" max="4874" width="8.33203125" style="78" customWidth="1"/>
    <col min="4875" max="4875" width="7.44140625" style="78" customWidth="1"/>
    <col min="4876" max="4876" width="8.33203125" style="78" customWidth="1"/>
    <col min="4877" max="4877" width="7.109375" style="78" customWidth="1"/>
    <col min="4878" max="4878" width="7" style="78" customWidth="1"/>
    <col min="4879" max="4879" width="3.5546875" style="78" customWidth="1"/>
    <col min="4880" max="4880" width="12.6640625" style="78" customWidth="1"/>
    <col min="4881" max="4883" width="11.33203125" style="78" customWidth="1"/>
    <col min="4884" max="4884" width="10.5546875" style="78" customWidth="1"/>
    <col min="4885" max="4885" width="10.33203125" style="78" customWidth="1"/>
    <col min="4886" max="4886" width="5.6640625" style="78" customWidth="1"/>
    <col min="4887" max="4889" width="9.109375" style="78"/>
    <col min="4890" max="4890" width="7.5546875" style="78" customWidth="1"/>
    <col min="4891" max="4891" width="24.88671875" style="78" customWidth="1"/>
    <col min="4892" max="4892" width="4.33203125" style="78" customWidth="1"/>
    <col min="4893" max="4893" width="8.33203125" style="78" customWidth="1"/>
    <col min="4894" max="4894" width="8.6640625" style="78" customWidth="1"/>
    <col min="4895" max="4899" width="9.109375" style="78"/>
    <col min="4900" max="4901" width="0" style="78" hidden="1" customWidth="1"/>
    <col min="4902" max="5120" width="9.109375" style="78"/>
    <col min="5121" max="5121" width="4.6640625" style="78" customWidth="1"/>
    <col min="5122" max="5122" width="5.33203125" style="78" customWidth="1"/>
    <col min="5123" max="5123" width="13" style="78" customWidth="1"/>
    <col min="5124" max="5124" width="35.6640625" style="78" customWidth="1"/>
    <col min="5125" max="5125" width="11.33203125" style="78" customWidth="1"/>
    <col min="5126" max="5126" width="5.88671875" style="78" customWidth="1"/>
    <col min="5127" max="5127" width="9.6640625" style="78" customWidth="1"/>
    <col min="5128" max="5129" width="11.33203125" style="78" customWidth="1"/>
    <col min="5130" max="5130" width="8.33203125" style="78" customWidth="1"/>
    <col min="5131" max="5131" width="7.44140625" style="78" customWidth="1"/>
    <col min="5132" max="5132" width="8.33203125" style="78" customWidth="1"/>
    <col min="5133" max="5133" width="7.109375" style="78" customWidth="1"/>
    <col min="5134" max="5134" width="7" style="78" customWidth="1"/>
    <col min="5135" max="5135" width="3.5546875" style="78" customWidth="1"/>
    <col min="5136" max="5136" width="12.6640625" style="78" customWidth="1"/>
    <col min="5137" max="5139" width="11.33203125" style="78" customWidth="1"/>
    <col min="5140" max="5140" width="10.5546875" style="78" customWidth="1"/>
    <col min="5141" max="5141" width="10.33203125" style="78" customWidth="1"/>
    <col min="5142" max="5142" width="5.6640625" style="78" customWidth="1"/>
    <col min="5143" max="5145" width="9.109375" style="78"/>
    <col min="5146" max="5146" width="7.5546875" style="78" customWidth="1"/>
    <col min="5147" max="5147" width="24.88671875" style="78" customWidth="1"/>
    <col min="5148" max="5148" width="4.33203125" style="78" customWidth="1"/>
    <col min="5149" max="5149" width="8.33203125" style="78" customWidth="1"/>
    <col min="5150" max="5150" width="8.6640625" style="78" customWidth="1"/>
    <col min="5151" max="5155" width="9.109375" style="78"/>
    <col min="5156" max="5157" width="0" style="78" hidden="1" customWidth="1"/>
    <col min="5158" max="5376" width="9.109375" style="78"/>
    <col min="5377" max="5377" width="4.6640625" style="78" customWidth="1"/>
    <col min="5378" max="5378" width="5.33203125" style="78" customWidth="1"/>
    <col min="5379" max="5379" width="13" style="78" customWidth="1"/>
    <col min="5380" max="5380" width="35.6640625" style="78" customWidth="1"/>
    <col min="5381" max="5381" width="11.33203125" style="78" customWidth="1"/>
    <col min="5382" max="5382" width="5.88671875" style="78" customWidth="1"/>
    <col min="5383" max="5383" width="9.6640625" style="78" customWidth="1"/>
    <col min="5384" max="5385" width="11.33203125" style="78" customWidth="1"/>
    <col min="5386" max="5386" width="8.33203125" style="78" customWidth="1"/>
    <col min="5387" max="5387" width="7.44140625" style="78" customWidth="1"/>
    <col min="5388" max="5388" width="8.33203125" style="78" customWidth="1"/>
    <col min="5389" max="5389" width="7.109375" style="78" customWidth="1"/>
    <col min="5390" max="5390" width="7" style="78" customWidth="1"/>
    <col min="5391" max="5391" width="3.5546875" style="78" customWidth="1"/>
    <col min="5392" max="5392" width="12.6640625" style="78" customWidth="1"/>
    <col min="5393" max="5395" width="11.33203125" style="78" customWidth="1"/>
    <col min="5396" max="5396" width="10.5546875" style="78" customWidth="1"/>
    <col min="5397" max="5397" width="10.33203125" style="78" customWidth="1"/>
    <col min="5398" max="5398" width="5.6640625" style="78" customWidth="1"/>
    <col min="5399" max="5401" width="9.109375" style="78"/>
    <col min="5402" max="5402" width="7.5546875" style="78" customWidth="1"/>
    <col min="5403" max="5403" width="24.88671875" style="78" customWidth="1"/>
    <col min="5404" max="5404" width="4.33203125" style="78" customWidth="1"/>
    <col min="5405" max="5405" width="8.33203125" style="78" customWidth="1"/>
    <col min="5406" max="5406" width="8.6640625" style="78" customWidth="1"/>
    <col min="5407" max="5411" width="9.109375" style="78"/>
    <col min="5412" max="5413" width="0" style="78" hidden="1" customWidth="1"/>
    <col min="5414" max="5632" width="9.109375" style="78"/>
    <col min="5633" max="5633" width="4.6640625" style="78" customWidth="1"/>
    <col min="5634" max="5634" width="5.33203125" style="78" customWidth="1"/>
    <col min="5635" max="5635" width="13" style="78" customWidth="1"/>
    <col min="5636" max="5636" width="35.6640625" style="78" customWidth="1"/>
    <col min="5637" max="5637" width="11.33203125" style="78" customWidth="1"/>
    <col min="5638" max="5638" width="5.88671875" style="78" customWidth="1"/>
    <col min="5639" max="5639" width="9.6640625" style="78" customWidth="1"/>
    <col min="5640" max="5641" width="11.33203125" style="78" customWidth="1"/>
    <col min="5642" max="5642" width="8.33203125" style="78" customWidth="1"/>
    <col min="5643" max="5643" width="7.44140625" style="78" customWidth="1"/>
    <col min="5644" max="5644" width="8.33203125" style="78" customWidth="1"/>
    <col min="5645" max="5645" width="7.109375" style="78" customWidth="1"/>
    <col min="5646" max="5646" width="7" style="78" customWidth="1"/>
    <col min="5647" max="5647" width="3.5546875" style="78" customWidth="1"/>
    <col min="5648" max="5648" width="12.6640625" style="78" customWidth="1"/>
    <col min="5649" max="5651" width="11.33203125" style="78" customWidth="1"/>
    <col min="5652" max="5652" width="10.5546875" style="78" customWidth="1"/>
    <col min="5653" max="5653" width="10.33203125" style="78" customWidth="1"/>
    <col min="5654" max="5654" width="5.6640625" style="78" customWidth="1"/>
    <col min="5655" max="5657" width="9.109375" style="78"/>
    <col min="5658" max="5658" width="7.5546875" style="78" customWidth="1"/>
    <col min="5659" max="5659" width="24.88671875" style="78" customWidth="1"/>
    <col min="5660" max="5660" width="4.33203125" style="78" customWidth="1"/>
    <col min="5661" max="5661" width="8.33203125" style="78" customWidth="1"/>
    <col min="5662" max="5662" width="8.6640625" style="78" customWidth="1"/>
    <col min="5663" max="5667" width="9.109375" style="78"/>
    <col min="5668" max="5669" width="0" style="78" hidden="1" customWidth="1"/>
    <col min="5670" max="5888" width="9.109375" style="78"/>
    <col min="5889" max="5889" width="4.6640625" style="78" customWidth="1"/>
    <col min="5890" max="5890" width="5.33203125" style="78" customWidth="1"/>
    <col min="5891" max="5891" width="13" style="78" customWidth="1"/>
    <col min="5892" max="5892" width="35.6640625" style="78" customWidth="1"/>
    <col min="5893" max="5893" width="11.33203125" style="78" customWidth="1"/>
    <col min="5894" max="5894" width="5.88671875" style="78" customWidth="1"/>
    <col min="5895" max="5895" width="9.6640625" style="78" customWidth="1"/>
    <col min="5896" max="5897" width="11.33203125" style="78" customWidth="1"/>
    <col min="5898" max="5898" width="8.33203125" style="78" customWidth="1"/>
    <col min="5899" max="5899" width="7.44140625" style="78" customWidth="1"/>
    <col min="5900" max="5900" width="8.33203125" style="78" customWidth="1"/>
    <col min="5901" max="5901" width="7.109375" style="78" customWidth="1"/>
    <col min="5902" max="5902" width="7" style="78" customWidth="1"/>
    <col min="5903" max="5903" width="3.5546875" style="78" customWidth="1"/>
    <col min="5904" max="5904" width="12.6640625" style="78" customWidth="1"/>
    <col min="5905" max="5907" width="11.33203125" style="78" customWidth="1"/>
    <col min="5908" max="5908" width="10.5546875" style="78" customWidth="1"/>
    <col min="5909" max="5909" width="10.33203125" style="78" customWidth="1"/>
    <col min="5910" max="5910" width="5.6640625" style="78" customWidth="1"/>
    <col min="5911" max="5913" width="9.109375" style="78"/>
    <col min="5914" max="5914" width="7.5546875" style="78" customWidth="1"/>
    <col min="5915" max="5915" width="24.88671875" style="78" customWidth="1"/>
    <col min="5916" max="5916" width="4.33203125" style="78" customWidth="1"/>
    <col min="5917" max="5917" width="8.33203125" style="78" customWidth="1"/>
    <col min="5918" max="5918" width="8.6640625" style="78" customWidth="1"/>
    <col min="5919" max="5923" width="9.109375" style="78"/>
    <col min="5924" max="5925" width="0" style="78" hidden="1" customWidth="1"/>
    <col min="5926" max="6144" width="9.109375" style="78"/>
    <col min="6145" max="6145" width="4.6640625" style="78" customWidth="1"/>
    <col min="6146" max="6146" width="5.33203125" style="78" customWidth="1"/>
    <col min="6147" max="6147" width="13" style="78" customWidth="1"/>
    <col min="6148" max="6148" width="35.6640625" style="78" customWidth="1"/>
    <col min="6149" max="6149" width="11.33203125" style="78" customWidth="1"/>
    <col min="6150" max="6150" width="5.88671875" style="78" customWidth="1"/>
    <col min="6151" max="6151" width="9.6640625" style="78" customWidth="1"/>
    <col min="6152" max="6153" width="11.33203125" style="78" customWidth="1"/>
    <col min="6154" max="6154" width="8.33203125" style="78" customWidth="1"/>
    <col min="6155" max="6155" width="7.44140625" style="78" customWidth="1"/>
    <col min="6156" max="6156" width="8.33203125" style="78" customWidth="1"/>
    <col min="6157" max="6157" width="7.109375" style="78" customWidth="1"/>
    <col min="6158" max="6158" width="7" style="78" customWidth="1"/>
    <col min="6159" max="6159" width="3.5546875" style="78" customWidth="1"/>
    <col min="6160" max="6160" width="12.6640625" style="78" customWidth="1"/>
    <col min="6161" max="6163" width="11.33203125" style="78" customWidth="1"/>
    <col min="6164" max="6164" width="10.5546875" style="78" customWidth="1"/>
    <col min="6165" max="6165" width="10.33203125" style="78" customWidth="1"/>
    <col min="6166" max="6166" width="5.6640625" style="78" customWidth="1"/>
    <col min="6167" max="6169" width="9.109375" style="78"/>
    <col min="6170" max="6170" width="7.5546875" style="78" customWidth="1"/>
    <col min="6171" max="6171" width="24.88671875" style="78" customWidth="1"/>
    <col min="6172" max="6172" width="4.33203125" style="78" customWidth="1"/>
    <col min="6173" max="6173" width="8.33203125" style="78" customWidth="1"/>
    <col min="6174" max="6174" width="8.6640625" style="78" customWidth="1"/>
    <col min="6175" max="6179" width="9.109375" style="78"/>
    <col min="6180" max="6181" width="0" style="78" hidden="1" customWidth="1"/>
    <col min="6182" max="6400" width="9.109375" style="78"/>
    <col min="6401" max="6401" width="4.6640625" style="78" customWidth="1"/>
    <col min="6402" max="6402" width="5.33203125" style="78" customWidth="1"/>
    <col min="6403" max="6403" width="13" style="78" customWidth="1"/>
    <col min="6404" max="6404" width="35.6640625" style="78" customWidth="1"/>
    <col min="6405" max="6405" width="11.33203125" style="78" customWidth="1"/>
    <col min="6406" max="6406" width="5.88671875" style="78" customWidth="1"/>
    <col min="6407" max="6407" width="9.6640625" style="78" customWidth="1"/>
    <col min="6408" max="6409" width="11.33203125" style="78" customWidth="1"/>
    <col min="6410" max="6410" width="8.33203125" style="78" customWidth="1"/>
    <col min="6411" max="6411" width="7.44140625" style="78" customWidth="1"/>
    <col min="6412" max="6412" width="8.33203125" style="78" customWidth="1"/>
    <col min="6413" max="6413" width="7.109375" style="78" customWidth="1"/>
    <col min="6414" max="6414" width="7" style="78" customWidth="1"/>
    <col min="6415" max="6415" width="3.5546875" style="78" customWidth="1"/>
    <col min="6416" max="6416" width="12.6640625" style="78" customWidth="1"/>
    <col min="6417" max="6419" width="11.33203125" style="78" customWidth="1"/>
    <col min="6420" max="6420" width="10.5546875" style="78" customWidth="1"/>
    <col min="6421" max="6421" width="10.33203125" style="78" customWidth="1"/>
    <col min="6422" max="6422" width="5.6640625" style="78" customWidth="1"/>
    <col min="6423" max="6425" width="9.109375" style="78"/>
    <col min="6426" max="6426" width="7.5546875" style="78" customWidth="1"/>
    <col min="6427" max="6427" width="24.88671875" style="78" customWidth="1"/>
    <col min="6428" max="6428" width="4.33203125" style="78" customWidth="1"/>
    <col min="6429" max="6429" width="8.33203125" style="78" customWidth="1"/>
    <col min="6430" max="6430" width="8.6640625" style="78" customWidth="1"/>
    <col min="6431" max="6435" width="9.109375" style="78"/>
    <col min="6436" max="6437" width="0" style="78" hidden="1" customWidth="1"/>
    <col min="6438" max="6656" width="9.109375" style="78"/>
    <col min="6657" max="6657" width="4.6640625" style="78" customWidth="1"/>
    <col min="6658" max="6658" width="5.33203125" style="78" customWidth="1"/>
    <col min="6659" max="6659" width="13" style="78" customWidth="1"/>
    <col min="6660" max="6660" width="35.6640625" style="78" customWidth="1"/>
    <col min="6661" max="6661" width="11.33203125" style="78" customWidth="1"/>
    <col min="6662" max="6662" width="5.88671875" style="78" customWidth="1"/>
    <col min="6663" max="6663" width="9.6640625" style="78" customWidth="1"/>
    <col min="6664" max="6665" width="11.33203125" style="78" customWidth="1"/>
    <col min="6666" max="6666" width="8.33203125" style="78" customWidth="1"/>
    <col min="6667" max="6667" width="7.44140625" style="78" customWidth="1"/>
    <col min="6668" max="6668" width="8.33203125" style="78" customWidth="1"/>
    <col min="6669" max="6669" width="7.109375" style="78" customWidth="1"/>
    <col min="6670" max="6670" width="7" style="78" customWidth="1"/>
    <col min="6671" max="6671" width="3.5546875" style="78" customWidth="1"/>
    <col min="6672" max="6672" width="12.6640625" style="78" customWidth="1"/>
    <col min="6673" max="6675" width="11.33203125" style="78" customWidth="1"/>
    <col min="6676" max="6676" width="10.5546875" style="78" customWidth="1"/>
    <col min="6677" max="6677" width="10.33203125" style="78" customWidth="1"/>
    <col min="6678" max="6678" width="5.6640625" style="78" customWidth="1"/>
    <col min="6679" max="6681" width="9.109375" style="78"/>
    <col min="6682" max="6682" width="7.5546875" style="78" customWidth="1"/>
    <col min="6683" max="6683" width="24.88671875" style="78" customWidth="1"/>
    <col min="6684" max="6684" width="4.33203125" style="78" customWidth="1"/>
    <col min="6685" max="6685" width="8.33203125" style="78" customWidth="1"/>
    <col min="6686" max="6686" width="8.6640625" style="78" customWidth="1"/>
    <col min="6687" max="6691" width="9.109375" style="78"/>
    <col min="6692" max="6693" width="0" style="78" hidden="1" customWidth="1"/>
    <col min="6694" max="6912" width="9.109375" style="78"/>
    <col min="6913" max="6913" width="4.6640625" style="78" customWidth="1"/>
    <col min="6914" max="6914" width="5.33203125" style="78" customWidth="1"/>
    <col min="6915" max="6915" width="13" style="78" customWidth="1"/>
    <col min="6916" max="6916" width="35.6640625" style="78" customWidth="1"/>
    <col min="6917" max="6917" width="11.33203125" style="78" customWidth="1"/>
    <col min="6918" max="6918" width="5.88671875" style="78" customWidth="1"/>
    <col min="6919" max="6919" width="9.6640625" style="78" customWidth="1"/>
    <col min="6920" max="6921" width="11.33203125" style="78" customWidth="1"/>
    <col min="6922" max="6922" width="8.33203125" style="78" customWidth="1"/>
    <col min="6923" max="6923" width="7.44140625" style="78" customWidth="1"/>
    <col min="6924" max="6924" width="8.33203125" style="78" customWidth="1"/>
    <col min="6925" max="6925" width="7.109375" style="78" customWidth="1"/>
    <col min="6926" max="6926" width="7" style="78" customWidth="1"/>
    <col min="6927" max="6927" width="3.5546875" style="78" customWidth="1"/>
    <col min="6928" max="6928" width="12.6640625" style="78" customWidth="1"/>
    <col min="6929" max="6931" width="11.33203125" style="78" customWidth="1"/>
    <col min="6932" max="6932" width="10.5546875" style="78" customWidth="1"/>
    <col min="6933" max="6933" width="10.33203125" style="78" customWidth="1"/>
    <col min="6934" max="6934" width="5.6640625" style="78" customWidth="1"/>
    <col min="6935" max="6937" width="9.109375" style="78"/>
    <col min="6938" max="6938" width="7.5546875" style="78" customWidth="1"/>
    <col min="6939" max="6939" width="24.88671875" style="78" customWidth="1"/>
    <col min="6940" max="6940" width="4.33203125" style="78" customWidth="1"/>
    <col min="6941" max="6941" width="8.33203125" style="78" customWidth="1"/>
    <col min="6942" max="6942" width="8.6640625" style="78" customWidth="1"/>
    <col min="6943" max="6947" width="9.109375" style="78"/>
    <col min="6948" max="6949" width="0" style="78" hidden="1" customWidth="1"/>
    <col min="6950" max="7168" width="9.109375" style="78"/>
    <col min="7169" max="7169" width="4.6640625" style="78" customWidth="1"/>
    <col min="7170" max="7170" width="5.33203125" style="78" customWidth="1"/>
    <col min="7171" max="7171" width="13" style="78" customWidth="1"/>
    <col min="7172" max="7172" width="35.6640625" style="78" customWidth="1"/>
    <col min="7173" max="7173" width="11.33203125" style="78" customWidth="1"/>
    <col min="7174" max="7174" width="5.88671875" style="78" customWidth="1"/>
    <col min="7175" max="7175" width="9.6640625" style="78" customWidth="1"/>
    <col min="7176" max="7177" width="11.33203125" style="78" customWidth="1"/>
    <col min="7178" max="7178" width="8.33203125" style="78" customWidth="1"/>
    <col min="7179" max="7179" width="7.44140625" style="78" customWidth="1"/>
    <col min="7180" max="7180" width="8.33203125" style="78" customWidth="1"/>
    <col min="7181" max="7181" width="7.109375" style="78" customWidth="1"/>
    <col min="7182" max="7182" width="7" style="78" customWidth="1"/>
    <col min="7183" max="7183" width="3.5546875" style="78" customWidth="1"/>
    <col min="7184" max="7184" width="12.6640625" style="78" customWidth="1"/>
    <col min="7185" max="7187" width="11.33203125" style="78" customWidth="1"/>
    <col min="7188" max="7188" width="10.5546875" style="78" customWidth="1"/>
    <col min="7189" max="7189" width="10.33203125" style="78" customWidth="1"/>
    <col min="7190" max="7190" width="5.6640625" style="78" customWidth="1"/>
    <col min="7191" max="7193" width="9.109375" style="78"/>
    <col min="7194" max="7194" width="7.5546875" style="78" customWidth="1"/>
    <col min="7195" max="7195" width="24.88671875" style="78" customWidth="1"/>
    <col min="7196" max="7196" width="4.33203125" style="78" customWidth="1"/>
    <col min="7197" max="7197" width="8.33203125" style="78" customWidth="1"/>
    <col min="7198" max="7198" width="8.6640625" style="78" customWidth="1"/>
    <col min="7199" max="7203" width="9.109375" style="78"/>
    <col min="7204" max="7205" width="0" style="78" hidden="1" customWidth="1"/>
    <col min="7206" max="7424" width="9.109375" style="78"/>
    <col min="7425" max="7425" width="4.6640625" style="78" customWidth="1"/>
    <col min="7426" max="7426" width="5.33203125" style="78" customWidth="1"/>
    <col min="7427" max="7427" width="13" style="78" customWidth="1"/>
    <col min="7428" max="7428" width="35.6640625" style="78" customWidth="1"/>
    <col min="7429" max="7429" width="11.33203125" style="78" customWidth="1"/>
    <col min="7430" max="7430" width="5.88671875" style="78" customWidth="1"/>
    <col min="7431" max="7431" width="9.6640625" style="78" customWidth="1"/>
    <col min="7432" max="7433" width="11.33203125" style="78" customWidth="1"/>
    <col min="7434" max="7434" width="8.33203125" style="78" customWidth="1"/>
    <col min="7435" max="7435" width="7.44140625" style="78" customWidth="1"/>
    <col min="7436" max="7436" width="8.33203125" style="78" customWidth="1"/>
    <col min="7437" max="7437" width="7.109375" style="78" customWidth="1"/>
    <col min="7438" max="7438" width="7" style="78" customWidth="1"/>
    <col min="7439" max="7439" width="3.5546875" style="78" customWidth="1"/>
    <col min="7440" max="7440" width="12.6640625" style="78" customWidth="1"/>
    <col min="7441" max="7443" width="11.33203125" style="78" customWidth="1"/>
    <col min="7444" max="7444" width="10.5546875" style="78" customWidth="1"/>
    <col min="7445" max="7445" width="10.33203125" style="78" customWidth="1"/>
    <col min="7446" max="7446" width="5.6640625" style="78" customWidth="1"/>
    <col min="7447" max="7449" width="9.109375" style="78"/>
    <col min="7450" max="7450" width="7.5546875" style="78" customWidth="1"/>
    <col min="7451" max="7451" width="24.88671875" style="78" customWidth="1"/>
    <col min="7452" max="7452" width="4.33203125" style="78" customWidth="1"/>
    <col min="7453" max="7453" width="8.33203125" style="78" customWidth="1"/>
    <col min="7454" max="7454" width="8.6640625" style="78" customWidth="1"/>
    <col min="7455" max="7459" width="9.109375" style="78"/>
    <col min="7460" max="7461" width="0" style="78" hidden="1" customWidth="1"/>
    <col min="7462" max="7680" width="9.109375" style="78"/>
    <col min="7681" max="7681" width="4.6640625" style="78" customWidth="1"/>
    <col min="7682" max="7682" width="5.33203125" style="78" customWidth="1"/>
    <col min="7683" max="7683" width="13" style="78" customWidth="1"/>
    <col min="7684" max="7684" width="35.6640625" style="78" customWidth="1"/>
    <col min="7685" max="7685" width="11.33203125" style="78" customWidth="1"/>
    <col min="7686" max="7686" width="5.88671875" style="78" customWidth="1"/>
    <col min="7687" max="7687" width="9.6640625" style="78" customWidth="1"/>
    <col min="7688" max="7689" width="11.33203125" style="78" customWidth="1"/>
    <col min="7690" max="7690" width="8.33203125" style="78" customWidth="1"/>
    <col min="7691" max="7691" width="7.44140625" style="78" customWidth="1"/>
    <col min="7692" max="7692" width="8.33203125" style="78" customWidth="1"/>
    <col min="7693" max="7693" width="7.109375" style="78" customWidth="1"/>
    <col min="7694" max="7694" width="7" style="78" customWidth="1"/>
    <col min="7695" max="7695" width="3.5546875" style="78" customWidth="1"/>
    <col min="7696" max="7696" width="12.6640625" style="78" customWidth="1"/>
    <col min="7697" max="7699" width="11.33203125" style="78" customWidth="1"/>
    <col min="7700" max="7700" width="10.5546875" style="78" customWidth="1"/>
    <col min="7701" max="7701" width="10.33203125" style="78" customWidth="1"/>
    <col min="7702" max="7702" width="5.6640625" style="78" customWidth="1"/>
    <col min="7703" max="7705" width="9.109375" style="78"/>
    <col min="7706" max="7706" width="7.5546875" style="78" customWidth="1"/>
    <col min="7707" max="7707" width="24.88671875" style="78" customWidth="1"/>
    <col min="7708" max="7708" width="4.33203125" style="78" customWidth="1"/>
    <col min="7709" max="7709" width="8.33203125" style="78" customWidth="1"/>
    <col min="7710" max="7710" width="8.6640625" style="78" customWidth="1"/>
    <col min="7711" max="7715" width="9.109375" style="78"/>
    <col min="7716" max="7717" width="0" style="78" hidden="1" customWidth="1"/>
    <col min="7718" max="7936" width="9.109375" style="78"/>
    <col min="7937" max="7937" width="4.6640625" style="78" customWidth="1"/>
    <col min="7938" max="7938" width="5.33203125" style="78" customWidth="1"/>
    <col min="7939" max="7939" width="13" style="78" customWidth="1"/>
    <col min="7940" max="7940" width="35.6640625" style="78" customWidth="1"/>
    <col min="7941" max="7941" width="11.33203125" style="78" customWidth="1"/>
    <col min="7942" max="7942" width="5.88671875" style="78" customWidth="1"/>
    <col min="7943" max="7943" width="9.6640625" style="78" customWidth="1"/>
    <col min="7944" max="7945" width="11.33203125" style="78" customWidth="1"/>
    <col min="7946" max="7946" width="8.33203125" style="78" customWidth="1"/>
    <col min="7947" max="7947" width="7.44140625" style="78" customWidth="1"/>
    <col min="7948" max="7948" width="8.33203125" style="78" customWidth="1"/>
    <col min="7949" max="7949" width="7.109375" style="78" customWidth="1"/>
    <col min="7950" max="7950" width="7" style="78" customWidth="1"/>
    <col min="7951" max="7951" width="3.5546875" style="78" customWidth="1"/>
    <col min="7952" max="7952" width="12.6640625" style="78" customWidth="1"/>
    <col min="7953" max="7955" width="11.33203125" style="78" customWidth="1"/>
    <col min="7956" max="7956" width="10.5546875" style="78" customWidth="1"/>
    <col min="7957" max="7957" width="10.33203125" style="78" customWidth="1"/>
    <col min="7958" max="7958" width="5.6640625" style="78" customWidth="1"/>
    <col min="7959" max="7961" width="9.109375" style="78"/>
    <col min="7962" max="7962" width="7.5546875" style="78" customWidth="1"/>
    <col min="7963" max="7963" width="24.88671875" style="78" customWidth="1"/>
    <col min="7964" max="7964" width="4.33203125" style="78" customWidth="1"/>
    <col min="7965" max="7965" width="8.33203125" style="78" customWidth="1"/>
    <col min="7966" max="7966" width="8.6640625" style="78" customWidth="1"/>
    <col min="7967" max="7971" width="9.109375" style="78"/>
    <col min="7972" max="7973" width="0" style="78" hidden="1" customWidth="1"/>
    <col min="7974" max="8192" width="9.109375" style="78"/>
    <col min="8193" max="8193" width="4.6640625" style="78" customWidth="1"/>
    <col min="8194" max="8194" width="5.33203125" style="78" customWidth="1"/>
    <col min="8195" max="8195" width="13" style="78" customWidth="1"/>
    <col min="8196" max="8196" width="35.6640625" style="78" customWidth="1"/>
    <col min="8197" max="8197" width="11.33203125" style="78" customWidth="1"/>
    <col min="8198" max="8198" width="5.88671875" style="78" customWidth="1"/>
    <col min="8199" max="8199" width="9.6640625" style="78" customWidth="1"/>
    <col min="8200" max="8201" width="11.33203125" style="78" customWidth="1"/>
    <col min="8202" max="8202" width="8.33203125" style="78" customWidth="1"/>
    <col min="8203" max="8203" width="7.44140625" style="78" customWidth="1"/>
    <col min="8204" max="8204" width="8.33203125" style="78" customWidth="1"/>
    <col min="8205" max="8205" width="7.109375" style="78" customWidth="1"/>
    <col min="8206" max="8206" width="7" style="78" customWidth="1"/>
    <col min="8207" max="8207" width="3.5546875" style="78" customWidth="1"/>
    <col min="8208" max="8208" width="12.6640625" style="78" customWidth="1"/>
    <col min="8209" max="8211" width="11.33203125" style="78" customWidth="1"/>
    <col min="8212" max="8212" width="10.5546875" style="78" customWidth="1"/>
    <col min="8213" max="8213" width="10.33203125" style="78" customWidth="1"/>
    <col min="8214" max="8214" width="5.6640625" style="78" customWidth="1"/>
    <col min="8215" max="8217" width="9.109375" style="78"/>
    <col min="8218" max="8218" width="7.5546875" style="78" customWidth="1"/>
    <col min="8219" max="8219" width="24.88671875" style="78" customWidth="1"/>
    <col min="8220" max="8220" width="4.33203125" style="78" customWidth="1"/>
    <col min="8221" max="8221" width="8.33203125" style="78" customWidth="1"/>
    <col min="8222" max="8222" width="8.6640625" style="78" customWidth="1"/>
    <col min="8223" max="8227" width="9.109375" style="78"/>
    <col min="8228" max="8229" width="0" style="78" hidden="1" customWidth="1"/>
    <col min="8230" max="8448" width="9.109375" style="78"/>
    <col min="8449" max="8449" width="4.6640625" style="78" customWidth="1"/>
    <col min="8450" max="8450" width="5.33203125" style="78" customWidth="1"/>
    <col min="8451" max="8451" width="13" style="78" customWidth="1"/>
    <col min="8452" max="8452" width="35.6640625" style="78" customWidth="1"/>
    <col min="8453" max="8453" width="11.33203125" style="78" customWidth="1"/>
    <col min="8454" max="8454" width="5.88671875" style="78" customWidth="1"/>
    <col min="8455" max="8455" width="9.6640625" style="78" customWidth="1"/>
    <col min="8456" max="8457" width="11.33203125" style="78" customWidth="1"/>
    <col min="8458" max="8458" width="8.33203125" style="78" customWidth="1"/>
    <col min="8459" max="8459" width="7.44140625" style="78" customWidth="1"/>
    <col min="8460" max="8460" width="8.33203125" style="78" customWidth="1"/>
    <col min="8461" max="8461" width="7.109375" style="78" customWidth="1"/>
    <col min="8462" max="8462" width="7" style="78" customWidth="1"/>
    <col min="8463" max="8463" width="3.5546875" style="78" customWidth="1"/>
    <col min="8464" max="8464" width="12.6640625" style="78" customWidth="1"/>
    <col min="8465" max="8467" width="11.33203125" style="78" customWidth="1"/>
    <col min="8468" max="8468" width="10.5546875" style="78" customWidth="1"/>
    <col min="8469" max="8469" width="10.33203125" style="78" customWidth="1"/>
    <col min="8470" max="8470" width="5.6640625" style="78" customWidth="1"/>
    <col min="8471" max="8473" width="9.109375" style="78"/>
    <col min="8474" max="8474" width="7.5546875" style="78" customWidth="1"/>
    <col min="8475" max="8475" width="24.88671875" style="78" customWidth="1"/>
    <col min="8476" max="8476" width="4.33203125" style="78" customWidth="1"/>
    <col min="8477" max="8477" width="8.33203125" style="78" customWidth="1"/>
    <col min="8478" max="8478" width="8.6640625" style="78" customWidth="1"/>
    <col min="8479" max="8483" width="9.109375" style="78"/>
    <col min="8484" max="8485" width="0" style="78" hidden="1" customWidth="1"/>
    <col min="8486" max="8704" width="9.109375" style="78"/>
    <col min="8705" max="8705" width="4.6640625" style="78" customWidth="1"/>
    <col min="8706" max="8706" width="5.33203125" style="78" customWidth="1"/>
    <col min="8707" max="8707" width="13" style="78" customWidth="1"/>
    <col min="8708" max="8708" width="35.6640625" style="78" customWidth="1"/>
    <col min="8709" max="8709" width="11.33203125" style="78" customWidth="1"/>
    <col min="8710" max="8710" width="5.88671875" style="78" customWidth="1"/>
    <col min="8711" max="8711" width="9.6640625" style="78" customWidth="1"/>
    <col min="8712" max="8713" width="11.33203125" style="78" customWidth="1"/>
    <col min="8714" max="8714" width="8.33203125" style="78" customWidth="1"/>
    <col min="8715" max="8715" width="7.44140625" style="78" customWidth="1"/>
    <col min="8716" max="8716" width="8.33203125" style="78" customWidth="1"/>
    <col min="8717" max="8717" width="7.109375" style="78" customWidth="1"/>
    <col min="8718" max="8718" width="7" style="78" customWidth="1"/>
    <col min="8719" max="8719" width="3.5546875" style="78" customWidth="1"/>
    <col min="8720" max="8720" width="12.6640625" style="78" customWidth="1"/>
    <col min="8721" max="8723" width="11.33203125" style="78" customWidth="1"/>
    <col min="8724" max="8724" width="10.5546875" style="78" customWidth="1"/>
    <col min="8725" max="8725" width="10.33203125" style="78" customWidth="1"/>
    <col min="8726" max="8726" width="5.6640625" style="78" customWidth="1"/>
    <col min="8727" max="8729" width="9.109375" style="78"/>
    <col min="8730" max="8730" width="7.5546875" style="78" customWidth="1"/>
    <col min="8731" max="8731" width="24.88671875" style="78" customWidth="1"/>
    <col min="8732" max="8732" width="4.33203125" style="78" customWidth="1"/>
    <col min="8733" max="8733" width="8.33203125" style="78" customWidth="1"/>
    <col min="8734" max="8734" width="8.6640625" style="78" customWidth="1"/>
    <col min="8735" max="8739" width="9.109375" style="78"/>
    <col min="8740" max="8741" width="0" style="78" hidden="1" customWidth="1"/>
    <col min="8742" max="8960" width="9.109375" style="78"/>
    <col min="8961" max="8961" width="4.6640625" style="78" customWidth="1"/>
    <col min="8962" max="8962" width="5.33203125" style="78" customWidth="1"/>
    <col min="8963" max="8963" width="13" style="78" customWidth="1"/>
    <col min="8964" max="8964" width="35.6640625" style="78" customWidth="1"/>
    <col min="8965" max="8965" width="11.33203125" style="78" customWidth="1"/>
    <col min="8966" max="8966" width="5.88671875" style="78" customWidth="1"/>
    <col min="8967" max="8967" width="9.6640625" style="78" customWidth="1"/>
    <col min="8968" max="8969" width="11.33203125" style="78" customWidth="1"/>
    <col min="8970" max="8970" width="8.33203125" style="78" customWidth="1"/>
    <col min="8971" max="8971" width="7.44140625" style="78" customWidth="1"/>
    <col min="8972" max="8972" width="8.33203125" style="78" customWidth="1"/>
    <col min="8973" max="8973" width="7.109375" style="78" customWidth="1"/>
    <col min="8974" max="8974" width="7" style="78" customWidth="1"/>
    <col min="8975" max="8975" width="3.5546875" style="78" customWidth="1"/>
    <col min="8976" max="8976" width="12.6640625" style="78" customWidth="1"/>
    <col min="8977" max="8979" width="11.33203125" style="78" customWidth="1"/>
    <col min="8980" max="8980" width="10.5546875" style="78" customWidth="1"/>
    <col min="8981" max="8981" width="10.33203125" style="78" customWidth="1"/>
    <col min="8982" max="8982" width="5.6640625" style="78" customWidth="1"/>
    <col min="8983" max="8985" width="9.109375" style="78"/>
    <col min="8986" max="8986" width="7.5546875" style="78" customWidth="1"/>
    <col min="8987" max="8987" width="24.88671875" style="78" customWidth="1"/>
    <col min="8988" max="8988" width="4.33203125" style="78" customWidth="1"/>
    <col min="8989" max="8989" width="8.33203125" style="78" customWidth="1"/>
    <col min="8990" max="8990" width="8.6640625" style="78" customWidth="1"/>
    <col min="8991" max="8995" width="9.109375" style="78"/>
    <col min="8996" max="8997" width="0" style="78" hidden="1" customWidth="1"/>
    <col min="8998" max="9216" width="9.109375" style="78"/>
    <col min="9217" max="9217" width="4.6640625" style="78" customWidth="1"/>
    <col min="9218" max="9218" width="5.33203125" style="78" customWidth="1"/>
    <col min="9219" max="9219" width="13" style="78" customWidth="1"/>
    <col min="9220" max="9220" width="35.6640625" style="78" customWidth="1"/>
    <col min="9221" max="9221" width="11.33203125" style="78" customWidth="1"/>
    <col min="9222" max="9222" width="5.88671875" style="78" customWidth="1"/>
    <col min="9223" max="9223" width="9.6640625" style="78" customWidth="1"/>
    <col min="9224" max="9225" width="11.33203125" style="78" customWidth="1"/>
    <col min="9226" max="9226" width="8.33203125" style="78" customWidth="1"/>
    <col min="9227" max="9227" width="7.44140625" style="78" customWidth="1"/>
    <col min="9228" max="9228" width="8.33203125" style="78" customWidth="1"/>
    <col min="9229" max="9229" width="7.109375" style="78" customWidth="1"/>
    <col min="9230" max="9230" width="7" style="78" customWidth="1"/>
    <col min="9231" max="9231" width="3.5546875" style="78" customWidth="1"/>
    <col min="9232" max="9232" width="12.6640625" style="78" customWidth="1"/>
    <col min="9233" max="9235" width="11.33203125" style="78" customWidth="1"/>
    <col min="9236" max="9236" width="10.5546875" style="78" customWidth="1"/>
    <col min="9237" max="9237" width="10.33203125" style="78" customWidth="1"/>
    <col min="9238" max="9238" width="5.6640625" style="78" customWidth="1"/>
    <col min="9239" max="9241" width="9.109375" style="78"/>
    <col min="9242" max="9242" width="7.5546875" style="78" customWidth="1"/>
    <col min="9243" max="9243" width="24.88671875" style="78" customWidth="1"/>
    <col min="9244" max="9244" width="4.33203125" style="78" customWidth="1"/>
    <col min="9245" max="9245" width="8.33203125" style="78" customWidth="1"/>
    <col min="9246" max="9246" width="8.6640625" style="78" customWidth="1"/>
    <col min="9247" max="9251" width="9.109375" style="78"/>
    <col min="9252" max="9253" width="0" style="78" hidden="1" customWidth="1"/>
    <col min="9254" max="9472" width="9.109375" style="78"/>
    <col min="9473" max="9473" width="4.6640625" style="78" customWidth="1"/>
    <col min="9474" max="9474" width="5.33203125" style="78" customWidth="1"/>
    <col min="9475" max="9475" width="13" style="78" customWidth="1"/>
    <col min="9476" max="9476" width="35.6640625" style="78" customWidth="1"/>
    <col min="9477" max="9477" width="11.33203125" style="78" customWidth="1"/>
    <col min="9478" max="9478" width="5.88671875" style="78" customWidth="1"/>
    <col min="9479" max="9479" width="9.6640625" style="78" customWidth="1"/>
    <col min="9480" max="9481" width="11.33203125" style="78" customWidth="1"/>
    <col min="9482" max="9482" width="8.33203125" style="78" customWidth="1"/>
    <col min="9483" max="9483" width="7.44140625" style="78" customWidth="1"/>
    <col min="9484" max="9484" width="8.33203125" style="78" customWidth="1"/>
    <col min="9485" max="9485" width="7.109375" style="78" customWidth="1"/>
    <col min="9486" max="9486" width="7" style="78" customWidth="1"/>
    <col min="9487" max="9487" width="3.5546875" style="78" customWidth="1"/>
    <col min="9488" max="9488" width="12.6640625" style="78" customWidth="1"/>
    <col min="9489" max="9491" width="11.33203125" style="78" customWidth="1"/>
    <col min="9492" max="9492" width="10.5546875" style="78" customWidth="1"/>
    <col min="9493" max="9493" width="10.33203125" style="78" customWidth="1"/>
    <col min="9494" max="9494" width="5.6640625" style="78" customWidth="1"/>
    <col min="9495" max="9497" width="9.109375" style="78"/>
    <col min="9498" max="9498" width="7.5546875" style="78" customWidth="1"/>
    <col min="9499" max="9499" width="24.88671875" style="78" customWidth="1"/>
    <col min="9500" max="9500" width="4.33203125" style="78" customWidth="1"/>
    <col min="9501" max="9501" width="8.33203125" style="78" customWidth="1"/>
    <col min="9502" max="9502" width="8.6640625" style="78" customWidth="1"/>
    <col min="9503" max="9507" width="9.109375" style="78"/>
    <col min="9508" max="9509" width="0" style="78" hidden="1" customWidth="1"/>
    <col min="9510" max="9728" width="9.109375" style="78"/>
    <col min="9729" max="9729" width="4.6640625" style="78" customWidth="1"/>
    <col min="9730" max="9730" width="5.33203125" style="78" customWidth="1"/>
    <col min="9731" max="9731" width="13" style="78" customWidth="1"/>
    <col min="9732" max="9732" width="35.6640625" style="78" customWidth="1"/>
    <col min="9733" max="9733" width="11.33203125" style="78" customWidth="1"/>
    <col min="9734" max="9734" width="5.88671875" style="78" customWidth="1"/>
    <col min="9735" max="9735" width="9.6640625" style="78" customWidth="1"/>
    <col min="9736" max="9737" width="11.33203125" style="78" customWidth="1"/>
    <col min="9738" max="9738" width="8.33203125" style="78" customWidth="1"/>
    <col min="9739" max="9739" width="7.44140625" style="78" customWidth="1"/>
    <col min="9740" max="9740" width="8.33203125" style="78" customWidth="1"/>
    <col min="9741" max="9741" width="7.109375" style="78" customWidth="1"/>
    <col min="9742" max="9742" width="7" style="78" customWidth="1"/>
    <col min="9743" max="9743" width="3.5546875" style="78" customWidth="1"/>
    <col min="9744" max="9744" width="12.6640625" style="78" customWidth="1"/>
    <col min="9745" max="9747" width="11.33203125" style="78" customWidth="1"/>
    <col min="9748" max="9748" width="10.5546875" style="78" customWidth="1"/>
    <col min="9749" max="9749" width="10.33203125" style="78" customWidth="1"/>
    <col min="9750" max="9750" width="5.6640625" style="78" customWidth="1"/>
    <col min="9751" max="9753" width="9.109375" style="78"/>
    <col min="9754" max="9754" width="7.5546875" style="78" customWidth="1"/>
    <col min="9755" max="9755" width="24.88671875" style="78" customWidth="1"/>
    <col min="9756" max="9756" width="4.33203125" style="78" customWidth="1"/>
    <col min="9757" max="9757" width="8.33203125" style="78" customWidth="1"/>
    <col min="9758" max="9758" width="8.6640625" style="78" customWidth="1"/>
    <col min="9759" max="9763" width="9.109375" style="78"/>
    <col min="9764" max="9765" width="0" style="78" hidden="1" customWidth="1"/>
    <col min="9766" max="9984" width="9.109375" style="78"/>
    <col min="9985" max="9985" width="4.6640625" style="78" customWidth="1"/>
    <col min="9986" max="9986" width="5.33203125" style="78" customWidth="1"/>
    <col min="9987" max="9987" width="13" style="78" customWidth="1"/>
    <col min="9988" max="9988" width="35.6640625" style="78" customWidth="1"/>
    <col min="9989" max="9989" width="11.33203125" style="78" customWidth="1"/>
    <col min="9990" max="9990" width="5.88671875" style="78" customWidth="1"/>
    <col min="9991" max="9991" width="9.6640625" style="78" customWidth="1"/>
    <col min="9992" max="9993" width="11.33203125" style="78" customWidth="1"/>
    <col min="9994" max="9994" width="8.33203125" style="78" customWidth="1"/>
    <col min="9995" max="9995" width="7.44140625" style="78" customWidth="1"/>
    <col min="9996" max="9996" width="8.33203125" style="78" customWidth="1"/>
    <col min="9997" max="9997" width="7.109375" style="78" customWidth="1"/>
    <col min="9998" max="9998" width="7" style="78" customWidth="1"/>
    <col min="9999" max="9999" width="3.5546875" style="78" customWidth="1"/>
    <col min="10000" max="10000" width="12.6640625" style="78" customWidth="1"/>
    <col min="10001" max="10003" width="11.33203125" style="78" customWidth="1"/>
    <col min="10004" max="10004" width="10.5546875" style="78" customWidth="1"/>
    <col min="10005" max="10005" width="10.33203125" style="78" customWidth="1"/>
    <col min="10006" max="10006" width="5.6640625" style="78" customWidth="1"/>
    <col min="10007" max="10009" width="9.109375" style="78"/>
    <col min="10010" max="10010" width="7.5546875" style="78" customWidth="1"/>
    <col min="10011" max="10011" width="24.88671875" style="78" customWidth="1"/>
    <col min="10012" max="10012" width="4.33203125" style="78" customWidth="1"/>
    <col min="10013" max="10013" width="8.33203125" style="78" customWidth="1"/>
    <col min="10014" max="10014" width="8.6640625" style="78" customWidth="1"/>
    <col min="10015" max="10019" width="9.109375" style="78"/>
    <col min="10020" max="10021" width="0" style="78" hidden="1" customWidth="1"/>
    <col min="10022" max="10240" width="9.109375" style="78"/>
    <col min="10241" max="10241" width="4.6640625" style="78" customWidth="1"/>
    <col min="10242" max="10242" width="5.33203125" style="78" customWidth="1"/>
    <col min="10243" max="10243" width="13" style="78" customWidth="1"/>
    <col min="10244" max="10244" width="35.6640625" style="78" customWidth="1"/>
    <col min="10245" max="10245" width="11.33203125" style="78" customWidth="1"/>
    <col min="10246" max="10246" width="5.88671875" style="78" customWidth="1"/>
    <col min="10247" max="10247" width="9.6640625" style="78" customWidth="1"/>
    <col min="10248" max="10249" width="11.33203125" style="78" customWidth="1"/>
    <col min="10250" max="10250" width="8.33203125" style="78" customWidth="1"/>
    <col min="10251" max="10251" width="7.44140625" style="78" customWidth="1"/>
    <col min="10252" max="10252" width="8.33203125" style="78" customWidth="1"/>
    <col min="10253" max="10253" width="7.109375" style="78" customWidth="1"/>
    <col min="10254" max="10254" width="7" style="78" customWidth="1"/>
    <col min="10255" max="10255" width="3.5546875" style="78" customWidth="1"/>
    <col min="10256" max="10256" width="12.6640625" style="78" customWidth="1"/>
    <col min="10257" max="10259" width="11.33203125" style="78" customWidth="1"/>
    <col min="10260" max="10260" width="10.5546875" style="78" customWidth="1"/>
    <col min="10261" max="10261" width="10.33203125" style="78" customWidth="1"/>
    <col min="10262" max="10262" width="5.6640625" style="78" customWidth="1"/>
    <col min="10263" max="10265" width="9.109375" style="78"/>
    <col min="10266" max="10266" width="7.5546875" style="78" customWidth="1"/>
    <col min="10267" max="10267" width="24.88671875" style="78" customWidth="1"/>
    <col min="10268" max="10268" width="4.33203125" style="78" customWidth="1"/>
    <col min="10269" max="10269" width="8.33203125" style="78" customWidth="1"/>
    <col min="10270" max="10270" width="8.6640625" style="78" customWidth="1"/>
    <col min="10271" max="10275" width="9.109375" style="78"/>
    <col min="10276" max="10277" width="0" style="78" hidden="1" customWidth="1"/>
    <col min="10278" max="10496" width="9.109375" style="78"/>
    <col min="10497" max="10497" width="4.6640625" style="78" customWidth="1"/>
    <col min="10498" max="10498" width="5.33203125" style="78" customWidth="1"/>
    <col min="10499" max="10499" width="13" style="78" customWidth="1"/>
    <col min="10500" max="10500" width="35.6640625" style="78" customWidth="1"/>
    <col min="10501" max="10501" width="11.33203125" style="78" customWidth="1"/>
    <col min="10502" max="10502" width="5.88671875" style="78" customWidth="1"/>
    <col min="10503" max="10503" width="9.6640625" style="78" customWidth="1"/>
    <col min="10504" max="10505" width="11.33203125" style="78" customWidth="1"/>
    <col min="10506" max="10506" width="8.33203125" style="78" customWidth="1"/>
    <col min="10507" max="10507" width="7.44140625" style="78" customWidth="1"/>
    <col min="10508" max="10508" width="8.33203125" style="78" customWidth="1"/>
    <col min="10509" max="10509" width="7.109375" style="78" customWidth="1"/>
    <col min="10510" max="10510" width="7" style="78" customWidth="1"/>
    <col min="10511" max="10511" width="3.5546875" style="78" customWidth="1"/>
    <col min="10512" max="10512" width="12.6640625" style="78" customWidth="1"/>
    <col min="10513" max="10515" width="11.33203125" style="78" customWidth="1"/>
    <col min="10516" max="10516" width="10.5546875" style="78" customWidth="1"/>
    <col min="10517" max="10517" width="10.33203125" style="78" customWidth="1"/>
    <col min="10518" max="10518" width="5.6640625" style="78" customWidth="1"/>
    <col min="10519" max="10521" width="9.109375" style="78"/>
    <col min="10522" max="10522" width="7.5546875" style="78" customWidth="1"/>
    <col min="10523" max="10523" width="24.88671875" style="78" customWidth="1"/>
    <col min="10524" max="10524" width="4.33203125" style="78" customWidth="1"/>
    <col min="10525" max="10525" width="8.33203125" style="78" customWidth="1"/>
    <col min="10526" max="10526" width="8.6640625" style="78" customWidth="1"/>
    <col min="10527" max="10531" width="9.109375" style="78"/>
    <col min="10532" max="10533" width="0" style="78" hidden="1" customWidth="1"/>
    <col min="10534" max="10752" width="9.109375" style="78"/>
    <col min="10753" max="10753" width="4.6640625" style="78" customWidth="1"/>
    <col min="10754" max="10754" width="5.33203125" style="78" customWidth="1"/>
    <col min="10755" max="10755" width="13" style="78" customWidth="1"/>
    <col min="10756" max="10756" width="35.6640625" style="78" customWidth="1"/>
    <col min="10757" max="10757" width="11.33203125" style="78" customWidth="1"/>
    <col min="10758" max="10758" width="5.88671875" style="78" customWidth="1"/>
    <col min="10759" max="10759" width="9.6640625" style="78" customWidth="1"/>
    <col min="10760" max="10761" width="11.33203125" style="78" customWidth="1"/>
    <col min="10762" max="10762" width="8.33203125" style="78" customWidth="1"/>
    <col min="10763" max="10763" width="7.44140625" style="78" customWidth="1"/>
    <col min="10764" max="10764" width="8.33203125" style="78" customWidth="1"/>
    <col min="10765" max="10765" width="7.109375" style="78" customWidth="1"/>
    <col min="10766" max="10766" width="7" style="78" customWidth="1"/>
    <col min="10767" max="10767" width="3.5546875" style="78" customWidth="1"/>
    <col min="10768" max="10768" width="12.6640625" style="78" customWidth="1"/>
    <col min="10769" max="10771" width="11.33203125" style="78" customWidth="1"/>
    <col min="10772" max="10772" width="10.5546875" style="78" customWidth="1"/>
    <col min="10773" max="10773" width="10.33203125" style="78" customWidth="1"/>
    <col min="10774" max="10774" width="5.6640625" style="78" customWidth="1"/>
    <col min="10775" max="10777" width="9.109375" style="78"/>
    <col min="10778" max="10778" width="7.5546875" style="78" customWidth="1"/>
    <col min="10779" max="10779" width="24.88671875" style="78" customWidth="1"/>
    <col min="10780" max="10780" width="4.33203125" style="78" customWidth="1"/>
    <col min="10781" max="10781" width="8.33203125" style="78" customWidth="1"/>
    <col min="10782" max="10782" width="8.6640625" style="78" customWidth="1"/>
    <col min="10783" max="10787" width="9.109375" style="78"/>
    <col min="10788" max="10789" width="0" style="78" hidden="1" customWidth="1"/>
    <col min="10790" max="11008" width="9.109375" style="78"/>
    <col min="11009" max="11009" width="4.6640625" style="78" customWidth="1"/>
    <col min="11010" max="11010" width="5.33203125" style="78" customWidth="1"/>
    <col min="11011" max="11011" width="13" style="78" customWidth="1"/>
    <col min="11012" max="11012" width="35.6640625" style="78" customWidth="1"/>
    <col min="11013" max="11013" width="11.33203125" style="78" customWidth="1"/>
    <col min="11014" max="11014" width="5.88671875" style="78" customWidth="1"/>
    <col min="11015" max="11015" width="9.6640625" style="78" customWidth="1"/>
    <col min="11016" max="11017" width="11.33203125" style="78" customWidth="1"/>
    <col min="11018" max="11018" width="8.33203125" style="78" customWidth="1"/>
    <col min="11019" max="11019" width="7.44140625" style="78" customWidth="1"/>
    <col min="11020" max="11020" width="8.33203125" style="78" customWidth="1"/>
    <col min="11021" max="11021" width="7.109375" style="78" customWidth="1"/>
    <col min="11022" max="11022" width="7" style="78" customWidth="1"/>
    <col min="11023" max="11023" width="3.5546875" style="78" customWidth="1"/>
    <col min="11024" max="11024" width="12.6640625" style="78" customWidth="1"/>
    <col min="11025" max="11027" width="11.33203125" style="78" customWidth="1"/>
    <col min="11028" max="11028" width="10.5546875" style="78" customWidth="1"/>
    <col min="11029" max="11029" width="10.33203125" style="78" customWidth="1"/>
    <col min="11030" max="11030" width="5.6640625" style="78" customWidth="1"/>
    <col min="11031" max="11033" width="9.109375" style="78"/>
    <col min="11034" max="11034" width="7.5546875" style="78" customWidth="1"/>
    <col min="11035" max="11035" width="24.88671875" style="78" customWidth="1"/>
    <col min="11036" max="11036" width="4.33203125" style="78" customWidth="1"/>
    <col min="11037" max="11037" width="8.33203125" style="78" customWidth="1"/>
    <col min="11038" max="11038" width="8.6640625" style="78" customWidth="1"/>
    <col min="11039" max="11043" width="9.109375" style="78"/>
    <col min="11044" max="11045" width="0" style="78" hidden="1" customWidth="1"/>
    <col min="11046" max="11264" width="9.109375" style="78"/>
    <col min="11265" max="11265" width="4.6640625" style="78" customWidth="1"/>
    <col min="11266" max="11266" width="5.33203125" style="78" customWidth="1"/>
    <col min="11267" max="11267" width="13" style="78" customWidth="1"/>
    <col min="11268" max="11268" width="35.6640625" style="78" customWidth="1"/>
    <col min="11269" max="11269" width="11.33203125" style="78" customWidth="1"/>
    <col min="11270" max="11270" width="5.88671875" style="78" customWidth="1"/>
    <col min="11271" max="11271" width="9.6640625" style="78" customWidth="1"/>
    <col min="11272" max="11273" width="11.33203125" style="78" customWidth="1"/>
    <col min="11274" max="11274" width="8.33203125" style="78" customWidth="1"/>
    <col min="11275" max="11275" width="7.44140625" style="78" customWidth="1"/>
    <col min="11276" max="11276" width="8.33203125" style="78" customWidth="1"/>
    <col min="11277" max="11277" width="7.109375" style="78" customWidth="1"/>
    <col min="11278" max="11278" width="7" style="78" customWidth="1"/>
    <col min="11279" max="11279" width="3.5546875" style="78" customWidth="1"/>
    <col min="11280" max="11280" width="12.6640625" style="78" customWidth="1"/>
    <col min="11281" max="11283" width="11.33203125" style="78" customWidth="1"/>
    <col min="11284" max="11284" width="10.5546875" style="78" customWidth="1"/>
    <col min="11285" max="11285" width="10.33203125" style="78" customWidth="1"/>
    <col min="11286" max="11286" width="5.6640625" style="78" customWidth="1"/>
    <col min="11287" max="11289" width="9.109375" style="78"/>
    <col min="11290" max="11290" width="7.5546875" style="78" customWidth="1"/>
    <col min="11291" max="11291" width="24.88671875" style="78" customWidth="1"/>
    <col min="11292" max="11292" width="4.33203125" style="78" customWidth="1"/>
    <col min="11293" max="11293" width="8.33203125" style="78" customWidth="1"/>
    <col min="11294" max="11294" width="8.6640625" style="78" customWidth="1"/>
    <col min="11295" max="11299" width="9.109375" style="78"/>
    <col min="11300" max="11301" width="0" style="78" hidden="1" customWidth="1"/>
    <col min="11302" max="11520" width="9.109375" style="78"/>
    <col min="11521" max="11521" width="4.6640625" style="78" customWidth="1"/>
    <col min="11522" max="11522" width="5.33203125" style="78" customWidth="1"/>
    <col min="11523" max="11523" width="13" style="78" customWidth="1"/>
    <col min="11524" max="11524" width="35.6640625" style="78" customWidth="1"/>
    <col min="11525" max="11525" width="11.33203125" style="78" customWidth="1"/>
    <col min="11526" max="11526" width="5.88671875" style="78" customWidth="1"/>
    <col min="11527" max="11527" width="9.6640625" style="78" customWidth="1"/>
    <col min="11528" max="11529" width="11.33203125" style="78" customWidth="1"/>
    <col min="11530" max="11530" width="8.33203125" style="78" customWidth="1"/>
    <col min="11531" max="11531" width="7.44140625" style="78" customWidth="1"/>
    <col min="11532" max="11532" width="8.33203125" style="78" customWidth="1"/>
    <col min="11533" max="11533" width="7.109375" style="78" customWidth="1"/>
    <col min="11534" max="11534" width="7" style="78" customWidth="1"/>
    <col min="11535" max="11535" width="3.5546875" style="78" customWidth="1"/>
    <col min="11536" max="11536" width="12.6640625" style="78" customWidth="1"/>
    <col min="11537" max="11539" width="11.33203125" style="78" customWidth="1"/>
    <col min="11540" max="11540" width="10.5546875" style="78" customWidth="1"/>
    <col min="11541" max="11541" width="10.33203125" style="78" customWidth="1"/>
    <col min="11542" max="11542" width="5.6640625" style="78" customWidth="1"/>
    <col min="11543" max="11545" width="9.109375" style="78"/>
    <col min="11546" max="11546" width="7.5546875" style="78" customWidth="1"/>
    <col min="11547" max="11547" width="24.88671875" style="78" customWidth="1"/>
    <col min="11548" max="11548" width="4.33203125" style="78" customWidth="1"/>
    <col min="11549" max="11549" width="8.33203125" style="78" customWidth="1"/>
    <col min="11550" max="11550" width="8.6640625" style="78" customWidth="1"/>
    <col min="11551" max="11555" width="9.109375" style="78"/>
    <col min="11556" max="11557" width="0" style="78" hidden="1" customWidth="1"/>
    <col min="11558" max="11776" width="9.109375" style="78"/>
    <col min="11777" max="11777" width="4.6640625" style="78" customWidth="1"/>
    <col min="11778" max="11778" width="5.33203125" style="78" customWidth="1"/>
    <col min="11779" max="11779" width="13" style="78" customWidth="1"/>
    <col min="11780" max="11780" width="35.6640625" style="78" customWidth="1"/>
    <col min="11781" max="11781" width="11.33203125" style="78" customWidth="1"/>
    <col min="11782" max="11782" width="5.88671875" style="78" customWidth="1"/>
    <col min="11783" max="11783" width="9.6640625" style="78" customWidth="1"/>
    <col min="11784" max="11785" width="11.33203125" style="78" customWidth="1"/>
    <col min="11786" max="11786" width="8.33203125" style="78" customWidth="1"/>
    <col min="11787" max="11787" width="7.44140625" style="78" customWidth="1"/>
    <col min="11788" max="11788" width="8.33203125" style="78" customWidth="1"/>
    <col min="11789" max="11789" width="7.109375" style="78" customWidth="1"/>
    <col min="11790" max="11790" width="7" style="78" customWidth="1"/>
    <col min="11791" max="11791" width="3.5546875" style="78" customWidth="1"/>
    <col min="11792" max="11792" width="12.6640625" style="78" customWidth="1"/>
    <col min="11793" max="11795" width="11.33203125" style="78" customWidth="1"/>
    <col min="11796" max="11796" width="10.5546875" style="78" customWidth="1"/>
    <col min="11797" max="11797" width="10.33203125" style="78" customWidth="1"/>
    <col min="11798" max="11798" width="5.6640625" style="78" customWidth="1"/>
    <col min="11799" max="11801" width="9.109375" style="78"/>
    <col min="11802" max="11802" width="7.5546875" style="78" customWidth="1"/>
    <col min="11803" max="11803" width="24.88671875" style="78" customWidth="1"/>
    <col min="11804" max="11804" width="4.33203125" style="78" customWidth="1"/>
    <col min="11805" max="11805" width="8.33203125" style="78" customWidth="1"/>
    <col min="11806" max="11806" width="8.6640625" style="78" customWidth="1"/>
    <col min="11807" max="11811" width="9.109375" style="78"/>
    <col min="11812" max="11813" width="0" style="78" hidden="1" customWidth="1"/>
    <col min="11814" max="12032" width="9.109375" style="78"/>
    <col min="12033" max="12033" width="4.6640625" style="78" customWidth="1"/>
    <col min="12034" max="12034" width="5.33203125" style="78" customWidth="1"/>
    <col min="12035" max="12035" width="13" style="78" customWidth="1"/>
    <col min="12036" max="12036" width="35.6640625" style="78" customWidth="1"/>
    <col min="12037" max="12037" width="11.33203125" style="78" customWidth="1"/>
    <col min="12038" max="12038" width="5.88671875" style="78" customWidth="1"/>
    <col min="12039" max="12039" width="9.6640625" style="78" customWidth="1"/>
    <col min="12040" max="12041" width="11.33203125" style="78" customWidth="1"/>
    <col min="12042" max="12042" width="8.33203125" style="78" customWidth="1"/>
    <col min="12043" max="12043" width="7.44140625" style="78" customWidth="1"/>
    <col min="12044" max="12044" width="8.33203125" style="78" customWidth="1"/>
    <col min="12045" max="12045" width="7.109375" style="78" customWidth="1"/>
    <col min="12046" max="12046" width="7" style="78" customWidth="1"/>
    <col min="12047" max="12047" width="3.5546875" style="78" customWidth="1"/>
    <col min="12048" max="12048" width="12.6640625" style="78" customWidth="1"/>
    <col min="12049" max="12051" width="11.33203125" style="78" customWidth="1"/>
    <col min="12052" max="12052" width="10.5546875" style="78" customWidth="1"/>
    <col min="12053" max="12053" width="10.33203125" style="78" customWidth="1"/>
    <col min="12054" max="12054" width="5.6640625" style="78" customWidth="1"/>
    <col min="12055" max="12057" width="9.109375" style="78"/>
    <col min="12058" max="12058" width="7.5546875" style="78" customWidth="1"/>
    <col min="12059" max="12059" width="24.88671875" style="78" customWidth="1"/>
    <col min="12060" max="12060" width="4.33203125" style="78" customWidth="1"/>
    <col min="12061" max="12061" width="8.33203125" style="78" customWidth="1"/>
    <col min="12062" max="12062" width="8.6640625" style="78" customWidth="1"/>
    <col min="12063" max="12067" width="9.109375" style="78"/>
    <col min="12068" max="12069" width="0" style="78" hidden="1" customWidth="1"/>
    <col min="12070" max="12288" width="9.109375" style="78"/>
    <col min="12289" max="12289" width="4.6640625" style="78" customWidth="1"/>
    <col min="12290" max="12290" width="5.33203125" style="78" customWidth="1"/>
    <col min="12291" max="12291" width="13" style="78" customWidth="1"/>
    <col min="12292" max="12292" width="35.6640625" style="78" customWidth="1"/>
    <col min="12293" max="12293" width="11.33203125" style="78" customWidth="1"/>
    <col min="12294" max="12294" width="5.88671875" style="78" customWidth="1"/>
    <col min="12295" max="12295" width="9.6640625" style="78" customWidth="1"/>
    <col min="12296" max="12297" width="11.33203125" style="78" customWidth="1"/>
    <col min="12298" max="12298" width="8.33203125" style="78" customWidth="1"/>
    <col min="12299" max="12299" width="7.44140625" style="78" customWidth="1"/>
    <col min="12300" max="12300" width="8.33203125" style="78" customWidth="1"/>
    <col min="12301" max="12301" width="7.109375" style="78" customWidth="1"/>
    <col min="12302" max="12302" width="7" style="78" customWidth="1"/>
    <col min="12303" max="12303" width="3.5546875" style="78" customWidth="1"/>
    <col min="12304" max="12304" width="12.6640625" style="78" customWidth="1"/>
    <col min="12305" max="12307" width="11.33203125" style="78" customWidth="1"/>
    <col min="12308" max="12308" width="10.5546875" style="78" customWidth="1"/>
    <col min="12309" max="12309" width="10.33203125" style="78" customWidth="1"/>
    <col min="12310" max="12310" width="5.6640625" style="78" customWidth="1"/>
    <col min="12311" max="12313" width="9.109375" style="78"/>
    <col min="12314" max="12314" width="7.5546875" style="78" customWidth="1"/>
    <col min="12315" max="12315" width="24.88671875" style="78" customWidth="1"/>
    <col min="12316" max="12316" width="4.33203125" style="78" customWidth="1"/>
    <col min="12317" max="12317" width="8.33203125" style="78" customWidth="1"/>
    <col min="12318" max="12318" width="8.6640625" style="78" customWidth="1"/>
    <col min="12319" max="12323" width="9.109375" style="78"/>
    <col min="12324" max="12325" width="0" style="78" hidden="1" customWidth="1"/>
    <col min="12326" max="12544" width="9.109375" style="78"/>
    <col min="12545" max="12545" width="4.6640625" style="78" customWidth="1"/>
    <col min="12546" max="12546" width="5.33203125" style="78" customWidth="1"/>
    <col min="12547" max="12547" width="13" style="78" customWidth="1"/>
    <col min="12548" max="12548" width="35.6640625" style="78" customWidth="1"/>
    <col min="12549" max="12549" width="11.33203125" style="78" customWidth="1"/>
    <col min="12550" max="12550" width="5.88671875" style="78" customWidth="1"/>
    <col min="12551" max="12551" width="9.6640625" style="78" customWidth="1"/>
    <col min="12552" max="12553" width="11.33203125" style="78" customWidth="1"/>
    <col min="12554" max="12554" width="8.33203125" style="78" customWidth="1"/>
    <col min="12555" max="12555" width="7.44140625" style="78" customWidth="1"/>
    <col min="12556" max="12556" width="8.33203125" style="78" customWidth="1"/>
    <col min="12557" max="12557" width="7.109375" style="78" customWidth="1"/>
    <col min="12558" max="12558" width="7" style="78" customWidth="1"/>
    <col min="12559" max="12559" width="3.5546875" style="78" customWidth="1"/>
    <col min="12560" max="12560" width="12.6640625" style="78" customWidth="1"/>
    <col min="12561" max="12563" width="11.33203125" style="78" customWidth="1"/>
    <col min="12564" max="12564" width="10.5546875" style="78" customWidth="1"/>
    <col min="12565" max="12565" width="10.33203125" style="78" customWidth="1"/>
    <col min="12566" max="12566" width="5.6640625" style="78" customWidth="1"/>
    <col min="12567" max="12569" width="9.109375" style="78"/>
    <col min="12570" max="12570" width="7.5546875" style="78" customWidth="1"/>
    <col min="12571" max="12571" width="24.88671875" style="78" customWidth="1"/>
    <col min="12572" max="12572" width="4.33203125" style="78" customWidth="1"/>
    <col min="12573" max="12573" width="8.33203125" style="78" customWidth="1"/>
    <col min="12574" max="12574" width="8.6640625" style="78" customWidth="1"/>
    <col min="12575" max="12579" width="9.109375" style="78"/>
    <col min="12580" max="12581" width="0" style="78" hidden="1" customWidth="1"/>
    <col min="12582" max="12800" width="9.109375" style="78"/>
    <col min="12801" max="12801" width="4.6640625" style="78" customWidth="1"/>
    <col min="12802" max="12802" width="5.33203125" style="78" customWidth="1"/>
    <col min="12803" max="12803" width="13" style="78" customWidth="1"/>
    <col min="12804" max="12804" width="35.6640625" style="78" customWidth="1"/>
    <col min="12805" max="12805" width="11.33203125" style="78" customWidth="1"/>
    <col min="12806" max="12806" width="5.88671875" style="78" customWidth="1"/>
    <col min="12807" max="12807" width="9.6640625" style="78" customWidth="1"/>
    <col min="12808" max="12809" width="11.33203125" style="78" customWidth="1"/>
    <col min="12810" max="12810" width="8.33203125" style="78" customWidth="1"/>
    <col min="12811" max="12811" width="7.44140625" style="78" customWidth="1"/>
    <col min="12812" max="12812" width="8.33203125" style="78" customWidth="1"/>
    <col min="12813" max="12813" width="7.109375" style="78" customWidth="1"/>
    <col min="12814" max="12814" width="7" style="78" customWidth="1"/>
    <col min="12815" max="12815" width="3.5546875" style="78" customWidth="1"/>
    <col min="12816" max="12816" width="12.6640625" style="78" customWidth="1"/>
    <col min="12817" max="12819" width="11.33203125" style="78" customWidth="1"/>
    <col min="12820" max="12820" width="10.5546875" style="78" customWidth="1"/>
    <col min="12821" max="12821" width="10.33203125" style="78" customWidth="1"/>
    <col min="12822" max="12822" width="5.6640625" style="78" customWidth="1"/>
    <col min="12823" max="12825" width="9.109375" style="78"/>
    <col min="12826" max="12826" width="7.5546875" style="78" customWidth="1"/>
    <col min="12827" max="12827" width="24.88671875" style="78" customWidth="1"/>
    <col min="12828" max="12828" width="4.33203125" style="78" customWidth="1"/>
    <col min="12829" max="12829" width="8.33203125" style="78" customWidth="1"/>
    <col min="12830" max="12830" width="8.6640625" style="78" customWidth="1"/>
    <col min="12831" max="12835" width="9.109375" style="78"/>
    <col min="12836" max="12837" width="0" style="78" hidden="1" customWidth="1"/>
    <col min="12838" max="13056" width="9.109375" style="78"/>
    <col min="13057" max="13057" width="4.6640625" style="78" customWidth="1"/>
    <col min="13058" max="13058" width="5.33203125" style="78" customWidth="1"/>
    <col min="13059" max="13059" width="13" style="78" customWidth="1"/>
    <col min="13060" max="13060" width="35.6640625" style="78" customWidth="1"/>
    <col min="13061" max="13061" width="11.33203125" style="78" customWidth="1"/>
    <col min="13062" max="13062" width="5.88671875" style="78" customWidth="1"/>
    <col min="13063" max="13063" width="9.6640625" style="78" customWidth="1"/>
    <col min="13064" max="13065" width="11.33203125" style="78" customWidth="1"/>
    <col min="13066" max="13066" width="8.33203125" style="78" customWidth="1"/>
    <col min="13067" max="13067" width="7.44140625" style="78" customWidth="1"/>
    <col min="13068" max="13068" width="8.33203125" style="78" customWidth="1"/>
    <col min="13069" max="13069" width="7.109375" style="78" customWidth="1"/>
    <col min="13070" max="13070" width="7" style="78" customWidth="1"/>
    <col min="13071" max="13071" width="3.5546875" style="78" customWidth="1"/>
    <col min="13072" max="13072" width="12.6640625" style="78" customWidth="1"/>
    <col min="13073" max="13075" width="11.33203125" style="78" customWidth="1"/>
    <col min="13076" max="13076" width="10.5546875" style="78" customWidth="1"/>
    <col min="13077" max="13077" width="10.33203125" style="78" customWidth="1"/>
    <col min="13078" max="13078" width="5.6640625" style="78" customWidth="1"/>
    <col min="13079" max="13081" width="9.109375" style="78"/>
    <col min="13082" max="13082" width="7.5546875" style="78" customWidth="1"/>
    <col min="13083" max="13083" width="24.88671875" style="78" customWidth="1"/>
    <col min="13084" max="13084" width="4.33203125" style="78" customWidth="1"/>
    <col min="13085" max="13085" width="8.33203125" style="78" customWidth="1"/>
    <col min="13086" max="13086" width="8.6640625" style="78" customWidth="1"/>
    <col min="13087" max="13091" width="9.109375" style="78"/>
    <col min="13092" max="13093" width="0" style="78" hidden="1" customWidth="1"/>
    <col min="13094" max="13312" width="9.109375" style="78"/>
    <col min="13313" max="13313" width="4.6640625" style="78" customWidth="1"/>
    <col min="13314" max="13314" width="5.33203125" style="78" customWidth="1"/>
    <col min="13315" max="13315" width="13" style="78" customWidth="1"/>
    <col min="13316" max="13316" width="35.6640625" style="78" customWidth="1"/>
    <col min="13317" max="13317" width="11.33203125" style="78" customWidth="1"/>
    <col min="13318" max="13318" width="5.88671875" style="78" customWidth="1"/>
    <col min="13319" max="13319" width="9.6640625" style="78" customWidth="1"/>
    <col min="13320" max="13321" width="11.33203125" style="78" customWidth="1"/>
    <col min="13322" max="13322" width="8.33203125" style="78" customWidth="1"/>
    <col min="13323" max="13323" width="7.44140625" style="78" customWidth="1"/>
    <col min="13324" max="13324" width="8.33203125" style="78" customWidth="1"/>
    <col min="13325" max="13325" width="7.109375" style="78" customWidth="1"/>
    <col min="13326" max="13326" width="7" style="78" customWidth="1"/>
    <col min="13327" max="13327" width="3.5546875" style="78" customWidth="1"/>
    <col min="13328" max="13328" width="12.6640625" style="78" customWidth="1"/>
    <col min="13329" max="13331" width="11.33203125" style="78" customWidth="1"/>
    <col min="13332" max="13332" width="10.5546875" style="78" customWidth="1"/>
    <col min="13333" max="13333" width="10.33203125" style="78" customWidth="1"/>
    <col min="13334" max="13334" width="5.6640625" style="78" customWidth="1"/>
    <col min="13335" max="13337" width="9.109375" style="78"/>
    <col min="13338" max="13338" width="7.5546875" style="78" customWidth="1"/>
    <col min="13339" max="13339" width="24.88671875" style="78" customWidth="1"/>
    <col min="13340" max="13340" width="4.33203125" style="78" customWidth="1"/>
    <col min="13341" max="13341" width="8.33203125" style="78" customWidth="1"/>
    <col min="13342" max="13342" width="8.6640625" style="78" customWidth="1"/>
    <col min="13343" max="13347" width="9.109375" style="78"/>
    <col min="13348" max="13349" width="0" style="78" hidden="1" customWidth="1"/>
    <col min="13350" max="13568" width="9.109375" style="78"/>
    <col min="13569" max="13569" width="4.6640625" style="78" customWidth="1"/>
    <col min="13570" max="13570" width="5.33203125" style="78" customWidth="1"/>
    <col min="13571" max="13571" width="13" style="78" customWidth="1"/>
    <col min="13572" max="13572" width="35.6640625" style="78" customWidth="1"/>
    <col min="13573" max="13573" width="11.33203125" style="78" customWidth="1"/>
    <col min="13574" max="13574" width="5.88671875" style="78" customWidth="1"/>
    <col min="13575" max="13575" width="9.6640625" style="78" customWidth="1"/>
    <col min="13576" max="13577" width="11.33203125" style="78" customWidth="1"/>
    <col min="13578" max="13578" width="8.33203125" style="78" customWidth="1"/>
    <col min="13579" max="13579" width="7.44140625" style="78" customWidth="1"/>
    <col min="13580" max="13580" width="8.33203125" style="78" customWidth="1"/>
    <col min="13581" max="13581" width="7.109375" style="78" customWidth="1"/>
    <col min="13582" max="13582" width="7" style="78" customWidth="1"/>
    <col min="13583" max="13583" width="3.5546875" style="78" customWidth="1"/>
    <col min="13584" max="13584" width="12.6640625" style="78" customWidth="1"/>
    <col min="13585" max="13587" width="11.33203125" style="78" customWidth="1"/>
    <col min="13588" max="13588" width="10.5546875" style="78" customWidth="1"/>
    <col min="13589" max="13589" width="10.33203125" style="78" customWidth="1"/>
    <col min="13590" max="13590" width="5.6640625" style="78" customWidth="1"/>
    <col min="13591" max="13593" width="9.109375" style="78"/>
    <col min="13594" max="13594" width="7.5546875" style="78" customWidth="1"/>
    <col min="13595" max="13595" width="24.88671875" style="78" customWidth="1"/>
    <col min="13596" max="13596" width="4.33203125" style="78" customWidth="1"/>
    <col min="13597" max="13597" width="8.33203125" style="78" customWidth="1"/>
    <col min="13598" max="13598" width="8.6640625" style="78" customWidth="1"/>
    <col min="13599" max="13603" width="9.109375" style="78"/>
    <col min="13604" max="13605" width="0" style="78" hidden="1" customWidth="1"/>
    <col min="13606" max="13824" width="9.109375" style="78"/>
    <col min="13825" max="13825" width="4.6640625" style="78" customWidth="1"/>
    <col min="13826" max="13826" width="5.33203125" style="78" customWidth="1"/>
    <col min="13827" max="13827" width="13" style="78" customWidth="1"/>
    <col min="13828" max="13828" width="35.6640625" style="78" customWidth="1"/>
    <col min="13829" max="13829" width="11.33203125" style="78" customWidth="1"/>
    <col min="13830" max="13830" width="5.88671875" style="78" customWidth="1"/>
    <col min="13831" max="13831" width="9.6640625" style="78" customWidth="1"/>
    <col min="13832" max="13833" width="11.33203125" style="78" customWidth="1"/>
    <col min="13834" max="13834" width="8.33203125" style="78" customWidth="1"/>
    <col min="13835" max="13835" width="7.44140625" style="78" customWidth="1"/>
    <col min="13836" max="13836" width="8.33203125" style="78" customWidth="1"/>
    <col min="13837" max="13837" width="7.109375" style="78" customWidth="1"/>
    <col min="13838" max="13838" width="7" style="78" customWidth="1"/>
    <col min="13839" max="13839" width="3.5546875" style="78" customWidth="1"/>
    <col min="13840" max="13840" width="12.6640625" style="78" customWidth="1"/>
    <col min="13841" max="13843" width="11.33203125" style="78" customWidth="1"/>
    <col min="13844" max="13844" width="10.5546875" style="78" customWidth="1"/>
    <col min="13845" max="13845" width="10.33203125" style="78" customWidth="1"/>
    <col min="13846" max="13846" width="5.6640625" style="78" customWidth="1"/>
    <col min="13847" max="13849" width="9.109375" style="78"/>
    <col min="13850" max="13850" width="7.5546875" style="78" customWidth="1"/>
    <col min="13851" max="13851" width="24.88671875" style="78" customWidth="1"/>
    <col min="13852" max="13852" width="4.33203125" style="78" customWidth="1"/>
    <col min="13853" max="13853" width="8.33203125" style="78" customWidth="1"/>
    <col min="13854" max="13854" width="8.6640625" style="78" customWidth="1"/>
    <col min="13855" max="13859" width="9.109375" style="78"/>
    <col min="13860" max="13861" width="0" style="78" hidden="1" customWidth="1"/>
    <col min="13862" max="14080" width="9.109375" style="78"/>
    <col min="14081" max="14081" width="4.6640625" style="78" customWidth="1"/>
    <col min="14082" max="14082" width="5.33203125" style="78" customWidth="1"/>
    <col min="14083" max="14083" width="13" style="78" customWidth="1"/>
    <col min="14084" max="14084" width="35.6640625" style="78" customWidth="1"/>
    <col min="14085" max="14085" width="11.33203125" style="78" customWidth="1"/>
    <col min="14086" max="14086" width="5.88671875" style="78" customWidth="1"/>
    <col min="14087" max="14087" width="9.6640625" style="78" customWidth="1"/>
    <col min="14088" max="14089" width="11.33203125" style="78" customWidth="1"/>
    <col min="14090" max="14090" width="8.33203125" style="78" customWidth="1"/>
    <col min="14091" max="14091" width="7.44140625" style="78" customWidth="1"/>
    <col min="14092" max="14092" width="8.33203125" style="78" customWidth="1"/>
    <col min="14093" max="14093" width="7.109375" style="78" customWidth="1"/>
    <col min="14094" max="14094" width="7" style="78" customWidth="1"/>
    <col min="14095" max="14095" width="3.5546875" style="78" customWidth="1"/>
    <col min="14096" max="14096" width="12.6640625" style="78" customWidth="1"/>
    <col min="14097" max="14099" width="11.33203125" style="78" customWidth="1"/>
    <col min="14100" max="14100" width="10.5546875" style="78" customWidth="1"/>
    <col min="14101" max="14101" width="10.33203125" style="78" customWidth="1"/>
    <col min="14102" max="14102" width="5.6640625" style="78" customWidth="1"/>
    <col min="14103" max="14105" width="9.109375" style="78"/>
    <col min="14106" max="14106" width="7.5546875" style="78" customWidth="1"/>
    <col min="14107" max="14107" width="24.88671875" style="78" customWidth="1"/>
    <col min="14108" max="14108" width="4.33203125" style="78" customWidth="1"/>
    <col min="14109" max="14109" width="8.33203125" style="78" customWidth="1"/>
    <col min="14110" max="14110" width="8.6640625" style="78" customWidth="1"/>
    <col min="14111" max="14115" width="9.109375" style="78"/>
    <col min="14116" max="14117" width="0" style="78" hidden="1" customWidth="1"/>
    <col min="14118" max="14336" width="9.109375" style="78"/>
    <col min="14337" max="14337" width="4.6640625" style="78" customWidth="1"/>
    <col min="14338" max="14338" width="5.33203125" style="78" customWidth="1"/>
    <col min="14339" max="14339" width="13" style="78" customWidth="1"/>
    <col min="14340" max="14340" width="35.6640625" style="78" customWidth="1"/>
    <col min="14341" max="14341" width="11.33203125" style="78" customWidth="1"/>
    <col min="14342" max="14342" width="5.88671875" style="78" customWidth="1"/>
    <col min="14343" max="14343" width="9.6640625" style="78" customWidth="1"/>
    <col min="14344" max="14345" width="11.33203125" style="78" customWidth="1"/>
    <col min="14346" max="14346" width="8.33203125" style="78" customWidth="1"/>
    <col min="14347" max="14347" width="7.44140625" style="78" customWidth="1"/>
    <col min="14348" max="14348" width="8.33203125" style="78" customWidth="1"/>
    <col min="14349" max="14349" width="7.109375" style="78" customWidth="1"/>
    <col min="14350" max="14350" width="7" style="78" customWidth="1"/>
    <col min="14351" max="14351" width="3.5546875" style="78" customWidth="1"/>
    <col min="14352" max="14352" width="12.6640625" style="78" customWidth="1"/>
    <col min="14353" max="14355" width="11.33203125" style="78" customWidth="1"/>
    <col min="14356" max="14356" width="10.5546875" style="78" customWidth="1"/>
    <col min="14357" max="14357" width="10.33203125" style="78" customWidth="1"/>
    <col min="14358" max="14358" width="5.6640625" style="78" customWidth="1"/>
    <col min="14359" max="14361" width="9.109375" style="78"/>
    <col min="14362" max="14362" width="7.5546875" style="78" customWidth="1"/>
    <col min="14363" max="14363" width="24.88671875" style="78" customWidth="1"/>
    <col min="14364" max="14364" width="4.33203125" style="78" customWidth="1"/>
    <col min="14365" max="14365" width="8.33203125" style="78" customWidth="1"/>
    <col min="14366" max="14366" width="8.6640625" style="78" customWidth="1"/>
    <col min="14367" max="14371" width="9.109375" style="78"/>
    <col min="14372" max="14373" width="0" style="78" hidden="1" customWidth="1"/>
    <col min="14374" max="14592" width="9.109375" style="78"/>
    <col min="14593" max="14593" width="4.6640625" style="78" customWidth="1"/>
    <col min="14594" max="14594" width="5.33203125" style="78" customWidth="1"/>
    <col min="14595" max="14595" width="13" style="78" customWidth="1"/>
    <col min="14596" max="14596" width="35.6640625" style="78" customWidth="1"/>
    <col min="14597" max="14597" width="11.33203125" style="78" customWidth="1"/>
    <col min="14598" max="14598" width="5.88671875" style="78" customWidth="1"/>
    <col min="14599" max="14599" width="9.6640625" style="78" customWidth="1"/>
    <col min="14600" max="14601" width="11.33203125" style="78" customWidth="1"/>
    <col min="14602" max="14602" width="8.33203125" style="78" customWidth="1"/>
    <col min="14603" max="14603" width="7.44140625" style="78" customWidth="1"/>
    <col min="14604" max="14604" width="8.33203125" style="78" customWidth="1"/>
    <col min="14605" max="14605" width="7.109375" style="78" customWidth="1"/>
    <col min="14606" max="14606" width="7" style="78" customWidth="1"/>
    <col min="14607" max="14607" width="3.5546875" style="78" customWidth="1"/>
    <col min="14608" max="14608" width="12.6640625" style="78" customWidth="1"/>
    <col min="14609" max="14611" width="11.33203125" style="78" customWidth="1"/>
    <col min="14612" max="14612" width="10.5546875" style="78" customWidth="1"/>
    <col min="14613" max="14613" width="10.33203125" style="78" customWidth="1"/>
    <col min="14614" max="14614" width="5.6640625" style="78" customWidth="1"/>
    <col min="14615" max="14617" width="9.109375" style="78"/>
    <col min="14618" max="14618" width="7.5546875" style="78" customWidth="1"/>
    <col min="14619" max="14619" width="24.88671875" style="78" customWidth="1"/>
    <col min="14620" max="14620" width="4.33203125" style="78" customWidth="1"/>
    <col min="14621" max="14621" width="8.33203125" style="78" customWidth="1"/>
    <col min="14622" max="14622" width="8.6640625" style="78" customWidth="1"/>
    <col min="14623" max="14627" width="9.109375" style="78"/>
    <col min="14628" max="14629" width="0" style="78" hidden="1" customWidth="1"/>
    <col min="14630" max="14848" width="9.109375" style="78"/>
    <col min="14849" max="14849" width="4.6640625" style="78" customWidth="1"/>
    <col min="14850" max="14850" width="5.33203125" style="78" customWidth="1"/>
    <col min="14851" max="14851" width="13" style="78" customWidth="1"/>
    <col min="14852" max="14852" width="35.6640625" style="78" customWidth="1"/>
    <col min="14853" max="14853" width="11.33203125" style="78" customWidth="1"/>
    <col min="14854" max="14854" width="5.88671875" style="78" customWidth="1"/>
    <col min="14855" max="14855" width="9.6640625" style="78" customWidth="1"/>
    <col min="14856" max="14857" width="11.33203125" style="78" customWidth="1"/>
    <col min="14858" max="14858" width="8.33203125" style="78" customWidth="1"/>
    <col min="14859" max="14859" width="7.44140625" style="78" customWidth="1"/>
    <col min="14860" max="14860" width="8.33203125" style="78" customWidth="1"/>
    <col min="14861" max="14861" width="7.109375" style="78" customWidth="1"/>
    <col min="14862" max="14862" width="7" style="78" customWidth="1"/>
    <col min="14863" max="14863" width="3.5546875" style="78" customWidth="1"/>
    <col min="14864" max="14864" width="12.6640625" style="78" customWidth="1"/>
    <col min="14865" max="14867" width="11.33203125" style="78" customWidth="1"/>
    <col min="14868" max="14868" width="10.5546875" style="78" customWidth="1"/>
    <col min="14869" max="14869" width="10.33203125" style="78" customWidth="1"/>
    <col min="14870" max="14870" width="5.6640625" style="78" customWidth="1"/>
    <col min="14871" max="14873" width="9.109375" style="78"/>
    <col min="14874" max="14874" width="7.5546875" style="78" customWidth="1"/>
    <col min="14875" max="14875" width="24.88671875" style="78" customWidth="1"/>
    <col min="14876" max="14876" width="4.33203125" style="78" customWidth="1"/>
    <col min="14877" max="14877" width="8.33203125" style="78" customWidth="1"/>
    <col min="14878" max="14878" width="8.6640625" style="78" customWidth="1"/>
    <col min="14879" max="14883" width="9.109375" style="78"/>
    <col min="14884" max="14885" width="0" style="78" hidden="1" customWidth="1"/>
    <col min="14886" max="15104" width="9.109375" style="78"/>
    <col min="15105" max="15105" width="4.6640625" style="78" customWidth="1"/>
    <col min="15106" max="15106" width="5.33203125" style="78" customWidth="1"/>
    <col min="15107" max="15107" width="13" style="78" customWidth="1"/>
    <col min="15108" max="15108" width="35.6640625" style="78" customWidth="1"/>
    <col min="15109" max="15109" width="11.33203125" style="78" customWidth="1"/>
    <col min="15110" max="15110" width="5.88671875" style="78" customWidth="1"/>
    <col min="15111" max="15111" width="9.6640625" style="78" customWidth="1"/>
    <col min="15112" max="15113" width="11.33203125" style="78" customWidth="1"/>
    <col min="15114" max="15114" width="8.33203125" style="78" customWidth="1"/>
    <col min="15115" max="15115" width="7.44140625" style="78" customWidth="1"/>
    <col min="15116" max="15116" width="8.33203125" style="78" customWidth="1"/>
    <col min="15117" max="15117" width="7.109375" style="78" customWidth="1"/>
    <col min="15118" max="15118" width="7" style="78" customWidth="1"/>
    <col min="15119" max="15119" width="3.5546875" style="78" customWidth="1"/>
    <col min="15120" max="15120" width="12.6640625" style="78" customWidth="1"/>
    <col min="15121" max="15123" width="11.33203125" style="78" customWidth="1"/>
    <col min="15124" max="15124" width="10.5546875" style="78" customWidth="1"/>
    <col min="15125" max="15125" width="10.33203125" style="78" customWidth="1"/>
    <col min="15126" max="15126" width="5.6640625" style="78" customWidth="1"/>
    <col min="15127" max="15129" width="9.109375" style="78"/>
    <col min="15130" max="15130" width="7.5546875" style="78" customWidth="1"/>
    <col min="15131" max="15131" width="24.88671875" style="78" customWidth="1"/>
    <col min="15132" max="15132" width="4.33203125" style="78" customWidth="1"/>
    <col min="15133" max="15133" width="8.33203125" style="78" customWidth="1"/>
    <col min="15134" max="15134" width="8.6640625" style="78" customWidth="1"/>
    <col min="15135" max="15139" width="9.109375" style="78"/>
    <col min="15140" max="15141" width="0" style="78" hidden="1" customWidth="1"/>
    <col min="15142" max="15360" width="9.109375" style="78"/>
    <col min="15361" max="15361" width="4.6640625" style="78" customWidth="1"/>
    <col min="15362" max="15362" width="5.33203125" style="78" customWidth="1"/>
    <col min="15363" max="15363" width="13" style="78" customWidth="1"/>
    <col min="15364" max="15364" width="35.6640625" style="78" customWidth="1"/>
    <col min="15365" max="15365" width="11.33203125" style="78" customWidth="1"/>
    <col min="15366" max="15366" width="5.88671875" style="78" customWidth="1"/>
    <col min="15367" max="15367" width="9.6640625" style="78" customWidth="1"/>
    <col min="15368" max="15369" width="11.33203125" style="78" customWidth="1"/>
    <col min="15370" max="15370" width="8.33203125" style="78" customWidth="1"/>
    <col min="15371" max="15371" width="7.44140625" style="78" customWidth="1"/>
    <col min="15372" max="15372" width="8.33203125" style="78" customWidth="1"/>
    <col min="15373" max="15373" width="7.109375" style="78" customWidth="1"/>
    <col min="15374" max="15374" width="7" style="78" customWidth="1"/>
    <col min="15375" max="15375" width="3.5546875" style="78" customWidth="1"/>
    <col min="15376" max="15376" width="12.6640625" style="78" customWidth="1"/>
    <col min="15377" max="15379" width="11.33203125" style="78" customWidth="1"/>
    <col min="15380" max="15380" width="10.5546875" style="78" customWidth="1"/>
    <col min="15381" max="15381" width="10.33203125" style="78" customWidth="1"/>
    <col min="15382" max="15382" width="5.6640625" style="78" customWidth="1"/>
    <col min="15383" max="15385" width="9.109375" style="78"/>
    <col min="15386" max="15386" width="7.5546875" style="78" customWidth="1"/>
    <col min="15387" max="15387" width="24.88671875" style="78" customWidth="1"/>
    <col min="15388" max="15388" width="4.33203125" style="78" customWidth="1"/>
    <col min="15389" max="15389" width="8.33203125" style="78" customWidth="1"/>
    <col min="15390" max="15390" width="8.6640625" style="78" customWidth="1"/>
    <col min="15391" max="15395" width="9.109375" style="78"/>
    <col min="15396" max="15397" width="0" style="78" hidden="1" customWidth="1"/>
    <col min="15398" max="15616" width="9.109375" style="78"/>
    <col min="15617" max="15617" width="4.6640625" style="78" customWidth="1"/>
    <col min="15618" max="15618" width="5.33203125" style="78" customWidth="1"/>
    <col min="15619" max="15619" width="13" style="78" customWidth="1"/>
    <col min="15620" max="15620" width="35.6640625" style="78" customWidth="1"/>
    <col min="15621" max="15621" width="11.33203125" style="78" customWidth="1"/>
    <col min="15622" max="15622" width="5.88671875" style="78" customWidth="1"/>
    <col min="15623" max="15623" width="9.6640625" style="78" customWidth="1"/>
    <col min="15624" max="15625" width="11.33203125" style="78" customWidth="1"/>
    <col min="15626" max="15626" width="8.33203125" style="78" customWidth="1"/>
    <col min="15627" max="15627" width="7.44140625" style="78" customWidth="1"/>
    <col min="15628" max="15628" width="8.33203125" style="78" customWidth="1"/>
    <col min="15629" max="15629" width="7.109375" style="78" customWidth="1"/>
    <col min="15630" max="15630" width="7" style="78" customWidth="1"/>
    <col min="15631" max="15631" width="3.5546875" style="78" customWidth="1"/>
    <col min="15632" max="15632" width="12.6640625" style="78" customWidth="1"/>
    <col min="15633" max="15635" width="11.33203125" style="78" customWidth="1"/>
    <col min="15636" max="15636" width="10.5546875" style="78" customWidth="1"/>
    <col min="15637" max="15637" width="10.33203125" style="78" customWidth="1"/>
    <col min="15638" max="15638" width="5.6640625" style="78" customWidth="1"/>
    <col min="15639" max="15641" width="9.109375" style="78"/>
    <col min="15642" max="15642" width="7.5546875" style="78" customWidth="1"/>
    <col min="15643" max="15643" width="24.88671875" style="78" customWidth="1"/>
    <col min="15644" max="15644" width="4.33203125" style="78" customWidth="1"/>
    <col min="15645" max="15645" width="8.33203125" style="78" customWidth="1"/>
    <col min="15646" max="15646" width="8.6640625" style="78" customWidth="1"/>
    <col min="15647" max="15651" width="9.109375" style="78"/>
    <col min="15652" max="15653" width="0" style="78" hidden="1" customWidth="1"/>
    <col min="15654" max="15872" width="9.109375" style="78"/>
    <col min="15873" max="15873" width="4.6640625" style="78" customWidth="1"/>
    <col min="15874" max="15874" width="5.33203125" style="78" customWidth="1"/>
    <col min="15875" max="15875" width="13" style="78" customWidth="1"/>
    <col min="15876" max="15876" width="35.6640625" style="78" customWidth="1"/>
    <col min="15877" max="15877" width="11.33203125" style="78" customWidth="1"/>
    <col min="15878" max="15878" width="5.88671875" style="78" customWidth="1"/>
    <col min="15879" max="15879" width="9.6640625" style="78" customWidth="1"/>
    <col min="15880" max="15881" width="11.33203125" style="78" customWidth="1"/>
    <col min="15882" max="15882" width="8.33203125" style="78" customWidth="1"/>
    <col min="15883" max="15883" width="7.44140625" style="78" customWidth="1"/>
    <col min="15884" max="15884" width="8.33203125" style="78" customWidth="1"/>
    <col min="15885" max="15885" width="7.109375" style="78" customWidth="1"/>
    <col min="15886" max="15886" width="7" style="78" customWidth="1"/>
    <col min="15887" max="15887" width="3.5546875" style="78" customWidth="1"/>
    <col min="15888" max="15888" width="12.6640625" style="78" customWidth="1"/>
    <col min="15889" max="15891" width="11.33203125" style="78" customWidth="1"/>
    <col min="15892" max="15892" width="10.5546875" style="78" customWidth="1"/>
    <col min="15893" max="15893" width="10.33203125" style="78" customWidth="1"/>
    <col min="15894" max="15894" width="5.6640625" style="78" customWidth="1"/>
    <col min="15895" max="15897" width="9.109375" style="78"/>
    <col min="15898" max="15898" width="7.5546875" style="78" customWidth="1"/>
    <col min="15899" max="15899" width="24.88671875" style="78" customWidth="1"/>
    <col min="15900" max="15900" width="4.33203125" style="78" customWidth="1"/>
    <col min="15901" max="15901" width="8.33203125" style="78" customWidth="1"/>
    <col min="15902" max="15902" width="8.6640625" style="78" customWidth="1"/>
    <col min="15903" max="15907" width="9.109375" style="78"/>
    <col min="15908" max="15909" width="0" style="78" hidden="1" customWidth="1"/>
    <col min="15910" max="16128" width="9.109375" style="78"/>
    <col min="16129" max="16129" width="4.6640625" style="78" customWidth="1"/>
    <col min="16130" max="16130" width="5.33203125" style="78" customWidth="1"/>
    <col min="16131" max="16131" width="13" style="78" customWidth="1"/>
    <col min="16132" max="16132" width="35.6640625" style="78" customWidth="1"/>
    <col min="16133" max="16133" width="11.33203125" style="78" customWidth="1"/>
    <col min="16134" max="16134" width="5.88671875" style="78" customWidth="1"/>
    <col min="16135" max="16135" width="9.6640625" style="78" customWidth="1"/>
    <col min="16136" max="16137" width="11.33203125" style="78" customWidth="1"/>
    <col min="16138" max="16138" width="8.33203125" style="78" customWidth="1"/>
    <col min="16139" max="16139" width="7.44140625" style="78" customWidth="1"/>
    <col min="16140" max="16140" width="8.33203125" style="78" customWidth="1"/>
    <col min="16141" max="16141" width="7.109375" style="78" customWidth="1"/>
    <col min="16142" max="16142" width="7" style="78" customWidth="1"/>
    <col min="16143" max="16143" width="3.5546875" style="78" customWidth="1"/>
    <col min="16144" max="16144" width="12.6640625" style="78" customWidth="1"/>
    <col min="16145" max="16147" width="11.33203125" style="78" customWidth="1"/>
    <col min="16148" max="16148" width="10.5546875" style="78" customWidth="1"/>
    <col min="16149" max="16149" width="10.33203125" style="78" customWidth="1"/>
    <col min="16150" max="16150" width="5.6640625" style="78" customWidth="1"/>
    <col min="16151" max="16153" width="9.109375" style="78"/>
    <col min="16154" max="16154" width="7.5546875" style="78" customWidth="1"/>
    <col min="16155" max="16155" width="24.88671875" style="78" customWidth="1"/>
    <col min="16156" max="16156" width="4.33203125" style="78" customWidth="1"/>
    <col min="16157" max="16157" width="8.33203125" style="78" customWidth="1"/>
    <col min="16158" max="16158" width="8.6640625" style="78" customWidth="1"/>
    <col min="16159" max="16163" width="9.109375" style="78"/>
    <col min="16164" max="16165" width="0" style="78" hidden="1" customWidth="1"/>
    <col min="16166" max="16384" width="9.109375" style="78"/>
  </cols>
  <sheetData>
    <row r="1" spans="1:37">
      <c r="A1" s="77" t="s">
        <v>461</v>
      </c>
      <c r="B1" s="78"/>
      <c r="C1" s="78" t="s">
        <v>105</v>
      </c>
      <c r="D1" s="78"/>
      <c r="E1" s="78"/>
      <c r="F1" s="78"/>
      <c r="G1" s="79"/>
      <c r="H1" s="78"/>
      <c r="I1" s="77" t="s">
        <v>462</v>
      </c>
      <c r="J1" s="79"/>
      <c r="K1" s="80"/>
      <c r="L1" s="78"/>
      <c r="M1" s="78"/>
      <c r="N1" s="78"/>
      <c r="O1" s="78"/>
      <c r="P1" s="78"/>
      <c r="Q1" s="81"/>
      <c r="R1" s="81"/>
      <c r="S1" s="81"/>
      <c r="T1" s="78"/>
      <c r="U1" s="78"/>
      <c r="V1" s="78"/>
      <c r="W1" s="78"/>
      <c r="X1" s="78"/>
      <c r="Y1" s="78"/>
      <c r="Z1" s="82" t="s">
        <v>463</v>
      </c>
      <c r="AA1" s="82" t="s">
        <v>464</v>
      </c>
      <c r="AB1" s="83" t="s">
        <v>465</v>
      </c>
      <c r="AC1" s="83" t="s">
        <v>466</v>
      </c>
      <c r="AD1" s="83" t="s">
        <v>467</v>
      </c>
      <c r="AE1" s="78"/>
      <c r="AF1" s="78"/>
      <c r="AG1" s="78"/>
      <c r="AH1" s="78"/>
    </row>
    <row r="2" spans="1:37">
      <c r="A2" s="77" t="s">
        <v>730</v>
      </c>
      <c r="B2" s="78"/>
      <c r="C2" s="78" t="s">
        <v>731</v>
      </c>
      <c r="D2" s="78"/>
      <c r="E2" s="78"/>
      <c r="F2" s="78"/>
      <c r="G2" s="79"/>
      <c r="H2" s="84"/>
      <c r="I2" s="77" t="s">
        <v>468</v>
      </c>
      <c r="J2" s="79"/>
      <c r="K2" s="80"/>
      <c r="L2" s="78"/>
      <c r="M2" s="78"/>
      <c r="N2" s="78"/>
      <c r="O2" s="78"/>
      <c r="P2" s="78"/>
      <c r="Q2" s="81"/>
      <c r="R2" s="81"/>
      <c r="S2" s="81"/>
      <c r="T2" s="78"/>
      <c r="U2" s="78"/>
      <c r="V2" s="78"/>
      <c r="W2" s="78"/>
      <c r="X2" s="78"/>
      <c r="Y2" s="78"/>
      <c r="Z2" s="82" t="s">
        <v>706</v>
      </c>
      <c r="AA2" s="85" t="s">
        <v>469</v>
      </c>
      <c r="AB2" s="86" t="s">
        <v>1</v>
      </c>
      <c r="AC2" s="86"/>
      <c r="AD2" s="85"/>
      <c r="AE2" s="78"/>
      <c r="AF2" s="78"/>
      <c r="AG2" s="78"/>
      <c r="AH2" s="78"/>
    </row>
    <row r="3" spans="1:37">
      <c r="A3" s="77" t="s">
        <v>470</v>
      </c>
      <c r="B3" s="78"/>
      <c r="C3" s="78" t="s">
        <v>106</v>
      </c>
      <c r="D3" s="78"/>
      <c r="E3" s="78"/>
      <c r="F3" s="78"/>
      <c r="G3" s="79"/>
      <c r="H3" s="78"/>
      <c r="I3" s="77" t="s">
        <v>471</v>
      </c>
      <c r="J3" s="79"/>
      <c r="K3" s="80"/>
      <c r="L3" s="78"/>
      <c r="M3" s="78"/>
      <c r="N3" s="78"/>
      <c r="O3" s="78"/>
      <c r="P3" s="78"/>
      <c r="Q3" s="81"/>
      <c r="R3" s="81"/>
      <c r="S3" s="81"/>
      <c r="T3" s="78"/>
      <c r="U3" s="78"/>
      <c r="V3" s="78"/>
      <c r="W3" s="78"/>
      <c r="X3" s="78"/>
      <c r="Y3" s="78"/>
      <c r="Z3" s="82" t="s">
        <v>472</v>
      </c>
      <c r="AA3" s="85" t="s">
        <v>473</v>
      </c>
      <c r="AB3" s="86" t="s">
        <v>1</v>
      </c>
      <c r="AC3" s="86" t="s">
        <v>474</v>
      </c>
      <c r="AD3" s="85" t="s">
        <v>475</v>
      </c>
      <c r="AE3" s="78"/>
      <c r="AF3" s="78"/>
      <c r="AG3" s="78"/>
      <c r="AH3" s="78"/>
    </row>
    <row r="4" spans="1:37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81"/>
      <c r="R4" s="81"/>
      <c r="S4" s="81"/>
      <c r="T4" s="78"/>
      <c r="U4" s="78"/>
      <c r="V4" s="78"/>
      <c r="W4" s="78"/>
      <c r="X4" s="78"/>
      <c r="Y4" s="78"/>
      <c r="Z4" s="82" t="s">
        <v>476</v>
      </c>
      <c r="AA4" s="85" t="s">
        <v>477</v>
      </c>
      <c r="AB4" s="86" t="s">
        <v>1</v>
      </c>
      <c r="AC4" s="86"/>
      <c r="AD4" s="85"/>
      <c r="AE4" s="78"/>
      <c r="AF4" s="78"/>
      <c r="AG4" s="78"/>
      <c r="AH4" s="78"/>
    </row>
    <row r="5" spans="1:37">
      <c r="A5" s="77" t="s">
        <v>732</v>
      </c>
      <c r="C5" s="78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81"/>
      <c r="R5" s="81"/>
      <c r="S5" s="81"/>
      <c r="T5" s="78"/>
      <c r="U5" s="78"/>
      <c r="V5" s="78"/>
      <c r="W5" s="78"/>
      <c r="X5" s="78"/>
      <c r="Y5" s="78"/>
      <c r="Z5" s="82" t="s">
        <v>478</v>
      </c>
      <c r="AA5" s="85" t="s">
        <v>473</v>
      </c>
      <c r="AB5" s="86" t="s">
        <v>1</v>
      </c>
      <c r="AC5" s="86" t="s">
        <v>474</v>
      </c>
      <c r="AD5" s="85" t="s">
        <v>475</v>
      </c>
      <c r="AE5" s="78"/>
      <c r="AF5" s="78"/>
      <c r="AG5" s="78"/>
      <c r="AH5" s="78"/>
    </row>
    <row r="6" spans="1:37">
      <c r="A6" s="77" t="s">
        <v>733</v>
      </c>
      <c r="B6" s="78"/>
      <c r="C6" s="78" t="s">
        <v>734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1"/>
      <c r="R6" s="81"/>
      <c r="S6" s="81"/>
      <c r="T6" s="78"/>
      <c r="U6" s="78"/>
      <c r="V6" s="78"/>
      <c r="W6" s="78"/>
      <c r="X6" s="78"/>
      <c r="Y6" s="78"/>
      <c r="Z6" s="84"/>
      <c r="AA6" s="84"/>
      <c r="AB6" s="78"/>
      <c r="AC6" s="78"/>
      <c r="AD6" s="78"/>
      <c r="AE6" s="78"/>
      <c r="AF6" s="78"/>
      <c r="AG6" s="78"/>
      <c r="AH6" s="78"/>
    </row>
    <row r="7" spans="1:37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1"/>
      <c r="R7" s="81"/>
      <c r="S7" s="81"/>
      <c r="T7" s="78"/>
      <c r="U7" s="78"/>
      <c r="V7" s="78"/>
      <c r="W7" s="78"/>
      <c r="X7" s="78"/>
      <c r="Y7" s="78"/>
      <c r="Z7" s="84"/>
      <c r="AA7" s="84"/>
      <c r="AB7" s="78"/>
      <c r="AC7" s="78"/>
      <c r="AD7" s="78"/>
      <c r="AE7" s="78"/>
      <c r="AF7" s="78"/>
      <c r="AG7" s="78"/>
      <c r="AH7" s="78"/>
    </row>
    <row r="8" spans="1:37" ht="14.4" thickBot="1">
      <c r="A8" s="78" t="s">
        <v>479</v>
      </c>
      <c r="B8" s="87"/>
      <c r="C8" s="84"/>
      <c r="D8" s="88" t="s">
        <v>704</v>
      </c>
      <c r="E8" s="81"/>
      <c r="F8" s="78"/>
      <c r="G8" s="79"/>
      <c r="H8" s="79"/>
      <c r="I8" s="79"/>
      <c r="J8" s="79"/>
      <c r="K8" s="80"/>
      <c r="L8" s="80"/>
      <c r="M8" s="81"/>
      <c r="N8" s="81"/>
      <c r="O8" s="78"/>
      <c r="P8" s="78"/>
      <c r="Q8" s="81"/>
      <c r="R8" s="81"/>
      <c r="S8" s="81"/>
      <c r="T8" s="78"/>
      <c r="U8" s="78"/>
      <c r="V8" s="78"/>
      <c r="W8" s="78"/>
      <c r="X8" s="78"/>
      <c r="Y8" s="78"/>
      <c r="Z8" s="84"/>
      <c r="AA8" s="84"/>
      <c r="AB8" s="78"/>
      <c r="AC8" s="78"/>
      <c r="AD8" s="78"/>
      <c r="AE8" s="78"/>
      <c r="AF8" s="78"/>
      <c r="AG8" s="78"/>
      <c r="AH8" s="78"/>
    </row>
    <row r="9" spans="1:37" ht="10.8" thickTop="1">
      <c r="A9" s="89" t="s">
        <v>480</v>
      </c>
      <c r="B9" s="90" t="s">
        <v>11</v>
      </c>
      <c r="C9" s="90" t="s">
        <v>481</v>
      </c>
      <c r="D9" s="90" t="s">
        <v>482</v>
      </c>
      <c r="E9" s="90" t="s">
        <v>407</v>
      </c>
      <c r="F9" s="90" t="s">
        <v>483</v>
      </c>
      <c r="G9" s="90" t="s">
        <v>411</v>
      </c>
      <c r="H9" s="90" t="s">
        <v>484</v>
      </c>
      <c r="I9" s="90" t="s">
        <v>485</v>
      </c>
      <c r="J9" s="90" t="s">
        <v>412</v>
      </c>
      <c r="K9" s="91" t="s">
        <v>486</v>
      </c>
      <c r="L9" s="92"/>
      <c r="M9" s="93" t="s">
        <v>487</v>
      </c>
      <c r="N9" s="92"/>
      <c r="O9" s="94" t="s">
        <v>3</v>
      </c>
      <c r="P9" s="89" t="s">
        <v>488</v>
      </c>
      <c r="Q9" s="90" t="s">
        <v>407</v>
      </c>
      <c r="R9" s="90" t="s">
        <v>407</v>
      </c>
      <c r="S9" s="94" t="s">
        <v>407</v>
      </c>
      <c r="T9" s="95" t="s">
        <v>489</v>
      </c>
      <c r="U9" s="95" t="s">
        <v>490</v>
      </c>
      <c r="V9" s="95" t="s">
        <v>491</v>
      </c>
      <c r="W9" s="96" t="s">
        <v>492</v>
      </c>
      <c r="X9" s="96" t="s">
        <v>493</v>
      </c>
      <c r="Y9" s="96" t="s">
        <v>494</v>
      </c>
      <c r="Z9" s="97" t="s">
        <v>495</v>
      </c>
      <c r="AA9" s="97" t="s">
        <v>496</v>
      </c>
      <c r="AB9" s="78"/>
      <c r="AC9" s="78"/>
      <c r="AD9" s="78"/>
      <c r="AE9" s="78"/>
      <c r="AF9" s="78"/>
      <c r="AG9" s="78"/>
      <c r="AH9" s="78"/>
      <c r="AJ9" s="78" t="s">
        <v>497</v>
      </c>
      <c r="AK9" s="78" t="s">
        <v>498</v>
      </c>
    </row>
    <row r="10" spans="1:37" ht="10.8" thickBot="1">
      <c r="A10" s="98" t="s">
        <v>499</v>
      </c>
      <c r="B10" s="99" t="s">
        <v>500</v>
      </c>
      <c r="C10" s="100"/>
      <c r="D10" s="99" t="s">
        <v>501</v>
      </c>
      <c r="E10" s="99" t="s">
        <v>502</v>
      </c>
      <c r="F10" s="99" t="s">
        <v>503</v>
      </c>
      <c r="G10" s="99" t="s">
        <v>504</v>
      </c>
      <c r="H10" s="99" t="s">
        <v>505</v>
      </c>
      <c r="I10" s="99" t="s">
        <v>506</v>
      </c>
      <c r="J10" s="99"/>
      <c r="K10" s="99" t="s">
        <v>411</v>
      </c>
      <c r="L10" s="99" t="s">
        <v>412</v>
      </c>
      <c r="M10" s="101" t="s">
        <v>411</v>
      </c>
      <c r="N10" s="99" t="s">
        <v>412</v>
      </c>
      <c r="O10" s="102" t="s">
        <v>2</v>
      </c>
      <c r="P10" s="98"/>
      <c r="Q10" s="99" t="s">
        <v>507</v>
      </c>
      <c r="R10" s="99" t="s">
        <v>508</v>
      </c>
      <c r="S10" s="102" t="s">
        <v>509</v>
      </c>
      <c r="T10" s="95" t="s">
        <v>510</v>
      </c>
      <c r="U10" s="95" t="s">
        <v>511</v>
      </c>
      <c r="V10" s="95" t="s">
        <v>512</v>
      </c>
      <c r="W10" s="81"/>
      <c r="X10" s="78"/>
      <c r="Y10" s="78"/>
      <c r="Z10" s="97" t="s">
        <v>513</v>
      </c>
      <c r="AA10" s="97" t="s">
        <v>499</v>
      </c>
      <c r="AB10" s="78"/>
      <c r="AC10" s="78"/>
      <c r="AD10" s="78"/>
      <c r="AE10" s="78"/>
      <c r="AF10" s="78"/>
      <c r="AG10" s="78"/>
      <c r="AH10" s="78"/>
      <c r="AJ10" s="78" t="s">
        <v>514</v>
      </c>
      <c r="AK10" s="78" t="s">
        <v>515</v>
      </c>
    </row>
    <row r="11" spans="1:37" ht="10.8" thickTop="1">
      <c r="K11" s="211"/>
      <c r="L11" s="211"/>
      <c r="M11" s="212"/>
      <c r="N11" s="212"/>
      <c r="O11" s="213"/>
      <c r="P11" s="213"/>
    </row>
    <row r="12" spans="1:37">
      <c r="B12" s="112" t="s">
        <v>516</v>
      </c>
      <c r="K12" s="211"/>
      <c r="L12" s="211"/>
      <c r="M12" s="212"/>
      <c r="N12" s="212"/>
      <c r="O12" s="213"/>
      <c r="P12" s="213"/>
    </row>
    <row r="13" spans="1:37">
      <c r="B13" s="105" t="s">
        <v>517</v>
      </c>
      <c r="K13" s="211"/>
      <c r="L13" s="211"/>
      <c r="M13" s="212"/>
      <c r="N13" s="212"/>
      <c r="O13" s="213"/>
      <c r="P13" s="213"/>
    </row>
    <row r="14" spans="1:37">
      <c r="A14" s="103">
        <v>1</v>
      </c>
      <c r="B14" s="104" t="s">
        <v>518</v>
      </c>
      <c r="C14" s="105" t="s">
        <v>519</v>
      </c>
      <c r="D14" s="106" t="s">
        <v>520</v>
      </c>
      <c r="E14" s="107">
        <v>0.1</v>
      </c>
      <c r="F14" s="108" t="s">
        <v>521</v>
      </c>
      <c r="K14" s="211">
        <v>0.40872999999999998</v>
      </c>
      <c r="L14" s="211">
        <f t="shared" ref="L14:L24" si="0">E14*K14</f>
        <v>4.0873E-2</v>
      </c>
      <c r="M14" s="212"/>
      <c r="N14" s="212">
        <f t="shared" ref="N14:N24" si="1">E14*M14</f>
        <v>0</v>
      </c>
      <c r="O14" s="213">
        <v>20</v>
      </c>
      <c r="P14" s="213" t="s">
        <v>708</v>
      </c>
      <c r="X14" s="105"/>
      <c r="Y14" s="105"/>
    </row>
    <row r="15" spans="1:37">
      <c r="A15" s="103">
        <v>2</v>
      </c>
      <c r="B15" s="104" t="s">
        <v>522</v>
      </c>
      <c r="C15" s="105" t="s">
        <v>523</v>
      </c>
      <c r="D15" s="106" t="s">
        <v>524</v>
      </c>
      <c r="E15" s="107">
        <v>8</v>
      </c>
      <c r="F15" s="108" t="s">
        <v>24</v>
      </c>
      <c r="K15" s="211"/>
      <c r="L15" s="211">
        <f t="shared" si="0"/>
        <v>0</v>
      </c>
      <c r="M15" s="212"/>
      <c r="N15" s="212">
        <f t="shared" si="1"/>
        <v>0</v>
      </c>
      <c r="O15" s="213">
        <v>20</v>
      </c>
      <c r="P15" s="213" t="s">
        <v>708</v>
      </c>
      <c r="X15" s="105"/>
      <c r="Y15" s="105"/>
    </row>
    <row r="16" spans="1:37">
      <c r="A16" s="103">
        <v>3</v>
      </c>
      <c r="B16" s="104" t="s">
        <v>525</v>
      </c>
      <c r="C16" s="105" t="s">
        <v>526</v>
      </c>
      <c r="D16" s="106" t="s">
        <v>527</v>
      </c>
      <c r="E16" s="107">
        <v>8</v>
      </c>
      <c r="F16" s="108" t="s">
        <v>24</v>
      </c>
      <c r="K16" s="211"/>
      <c r="L16" s="211">
        <f t="shared" si="0"/>
        <v>0</v>
      </c>
      <c r="M16" s="212"/>
      <c r="N16" s="212">
        <f t="shared" si="1"/>
        <v>0</v>
      </c>
      <c r="O16" s="213">
        <v>20</v>
      </c>
      <c r="P16" s="213" t="s">
        <v>708</v>
      </c>
      <c r="X16" s="105"/>
      <c r="Y16" s="105"/>
    </row>
    <row r="17" spans="1:25">
      <c r="A17" s="103">
        <v>4</v>
      </c>
      <c r="B17" s="104" t="s">
        <v>525</v>
      </c>
      <c r="C17" s="105" t="s">
        <v>528</v>
      </c>
      <c r="D17" s="106" t="s">
        <v>529</v>
      </c>
      <c r="E17" s="107">
        <v>8</v>
      </c>
      <c r="F17" s="108" t="s">
        <v>24</v>
      </c>
      <c r="K17" s="211"/>
      <c r="L17" s="211">
        <f t="shared" si="0"/>
        <v>0</v>
      </c>
      <c r="M17" s="212"/>
      <c r="N17" s="212">
        <f t="shared" si="1"/>
        <v>0</v>
      </c>
      <c r="O17" s="213">
        <v>20</v>
      </c>
      <c r="P17" s="213" t="s">
        <v>708</v>
      </c>
      <c r="X17" s="105"/>
      <c r="Y17" s="105"/>
    </row>
    <row r="18" spans="1:25">
      <c r="A18" s="103">
        <v>5</v>
      </c>
      <c r="B18" s="104" t="s">
        <v>525</v>
      </c>
      <c r="C18" s="105" t="s">
        <v>530</v>
      </c>
      <c r="D18" s="106" t="s">
        <v>531</v>
      </c>
      <c r="E18" s="107">
        <v>8.8000000000000007</v>
      </c>
      <c r="F18" s="108" t="s">
        <v>24</v>
      </c>
      <c r="K18" s="211"/>
      <c r="L18" s="211">
        <f t="shared" si="0"/>
        <v>0</v>
      </c>
      <c r="M18" s="212"/>
      <c r="N18" s="212">
        <f t="shared" si="1"/>
        <v>0</v>
      </c>
      <c r="O18" s="213">
        <v>20</v>
      </c>
      <c r="P18" s="213" t="s">
        <v>708</v>
      </c>
      <c r="X18" s="105"/>
      <c r="Y18" s="105"/>
    </row>
    <row r="19" spans="1:25">
      <c r="A19" s="103">
        <v>6</v>
      </c>
      <c r="B19" s="104" t="s">
        <v>532</v>
      </c>
      <c r="C19" s="105" t="s">
        <v>533</v>
      </c>
      <c r="D19" s="106" t="s">
        <v>534</v>
      </c>
      <c r="E19" s="107">
        <v>1</v>
      </c>
      <c r="F19" s="108" t="s">
        <v>24</v>
      </c>
      <c r="K19" s="211"/>
      <c r="L19" s="211">
        <f t="shared" si="0"/>
        <v>0</v>
      </c>
      <c r="M19" s="212"/>
      <c r="N19" s="212">
        <f t="shared" si="1"/>
        <v>0</v>
      </c>
      <c r="O19" s="213">
        <v>20</v>
      </c>
      <c r="P19" s="213" t="s">
        <v>708</v>
      </c>
      <c r="X19" s="105"/>
      <c r="Y19" s="105"/>
    </row>
    <row r="20" spans="1:25">
      <c r="A20" s="103">
        <v>7</v>
      </c>
      <c r="B20" s="104" t="s">
        <v>525</v>
      </c>
      <c r="C20" s="105" t="s">
        <v>535</v>
      </c>
      <c r="D20" s="106" t="s">
        <v>536</v>
      </c>
      <c r="E20" s="107">
        <v>8.8000000000000007</v>
      </c>
      <c r="F20" s="108" t="s">
        <v>24</v>
      </c>
      <c r="K20" s="211"/>
      <c r="L20" s="211">
        <f t="shared" si="0"/>
        <v>0</v>
      </c>
      <c r="M20" s="212"/>
      <c r="N20" s="212">
        <f t="shared" si="1"/>
        <v>0</v>
      </c>
      <c r="O20" s="213">
        <v>20</v>
      </c>
      <c r="P20" s="213" t="s">
        <v>708</v>
      </c>
      <c r="X20" s="105"/>
      <c r="Y20" s="105"/>
    </row>
    <row r="21" spans="1:25">
      <c r="A21" s="103">
        <v>8</v>
      </c>
      <c r="B21" s="104" t="s">
        <v>525</v>
      </c>
      <c r="C21" s="105" t="s">
        <v>537</v>
      </c>
      <c r="D21" s="106" t="s">
        <v>538</v>
      </c>
      <c r="E21" s="107">
        <v>7.8</v>
      </c>
      <c r="F21" s="108" t="s">
        <v>24</v>
      </c>
      <c r="K21" s="211"/>
      <c r="L21" s="211">
        <f t="shared" si="0"/>
        <v>0</v>
      </c>
      <c r="M21" s="212"/>
      <c r="N21" s="212">
        <f t="shared" si="1"/>
        <v>0</v>
      </c>
      <c r="O21" s="213">
        <v>20</v>
      </c>
      <c r="P21" s="213" t="s">
        <v>708</v>
      </c>
      <c r="X21" s="105"/>
      <c r="Y21" s="105"/>
    </row>
    <row r="22" spans="1:25" ht="20.399999999999999">
      <c r="A22" s="103">
        <v>9</v>
      </c>
      <c r="B22" s="104" t="s">
        <v>525</v>
      </c>
      <c r="C22" s="105" t="s">
        <v>539</v>
      </c>
      <c r="D22" s="106" t="s">
        <v>540</v>
      </c>
      <c r="E22" s="107">
        <v>1</v>
      </c>
      <c r="F22" s="108" t="s">
        <v>24</v>
      </c>
      <c r="K22" s="211"/>
      <c r="L22" s="211">
        <f t="shared" si="0"/>
        <v>0</v>
      </c>
      <c r="M22" s="212"/>
      <c r="N22" s="212">
        <f t="shared" si="1"/>
        <v>0</v>
      </c>
      <c r="O22" s="213">
        <v>20</v>
      </c>
      <c r="P22" s="213" t="s">
        <v>708</v>
      </c>
      <c r="X22" s="105"/>
      <c r="Y22" s="105"/>
    </row>
    <row r="23" spans="1:25">
      <c r="A23" s="103">
        <v>10</v>
      </c>
      <c r="B23" s="104" t="s">
        <v>525</v>
      </c>
      <c r="C23" s="105" t="s">
        <v>541</v>
      </c>
      <c r="D23" s="106" t="s">
        <v>542</v>
      </c>
      <c r="E23" s="107">
        <v>1</v>
      </c>
      <c r="F23" s="108" t="s">
        <v>24</v>
      </c>
      <c r="K23" s="211"/>
      <c r="L23" s="211">
        <f t="shared" si="0"/>
        <v>0</v>
      </c>
      <c r="M23" s="212"/>
      <c r="N23" s="212">
        <f t="shared" si="1"/>
        <v>0</v>
      </c>
      <c r="O23" s="213">
        <v>20</v>
      </c>
      <c r="P23" s="213" t="s">
        <v>708</v>
      </c>
      <c r="X23" s="105"/>
      <c r="Y23" s="105"/>
    </row>
    <row r="24" spans="1:25">
      <c r="A24" s="103">
        <v>11</v>
      </c>
      <c r="B24" s="104" t="s">
        <v>525</v>
      </c>
      <c r="C24" s="105" t="s">
        <v>543</v>
      </c>
      <c r="D24" s="106" t="s">
        <v>544</v>
      </c>
      <c r="E24" s="107">
        <v>7</v>
      </c>
      <c r="F24" s="108" t="s">
        <v>24</v>
      </c>
      <c r="K24" s="211"/>
      <c r="L24" s="211">
        <f t="shared" si="0"/>
        <v>0</v>
      </c>
      <c r="M24" s="212"/>
      <c r="N24" s="212">
        <f t="shared" si="1"/>
        <v>0</v>
      </c>
      <c r="O24" s="213">
        <v>20</v>
      </c>
      <c r="P24" s="213" t="s">
        <v>708</v>
      </c>
      <c r="X24" s="105"/>
      <c r="Y24" s="105"/>
    </row>
    <row r="25" spans="1:25">
      <c r="D25" s="113" t="s">
        <v>545</v>
      </c>
      <c r="E25" s="114"/>
      <c r="H25" s="114"/>
      <c r="I25" s="114"/>
      <c r="J25" s="114"/>
      <c r="K25" s="211"/>
      <c r="L25" s="214">
        <f>SUM(L12:L24)</f>
        <v>4.0873E-2</v>
      </c>
      <c r="M25" s="212"/>
      <c r="N25" s="215">
        <f>SUM(N12:N24)</f>
        <v>0</v>
      </c>
      <c r="O25" s="213"/>
      <c r="P25" s="213"/>
    </row>
    <row r="26" spans="1:25">
      <c r="K26" s="211"/>
      <c r="L26" s="211"/>
      <c r="M26" s="212"/>
      <c r="N26" s="212"/>
      <c r="O26" s="213"/>
      <c r="P26" s="213"/>
    </row>
    <row r="27" spans="1:25">
      <c r="B27" s="105" t="s">
        <v>546</v>
      </c>
      <c r="K27" s="211"/>
      <c r="L27" s="211"/>
      <c r="M27" s="212"/>
      <c r="N27" s="212"/>
      <c r="O27" s="213"/>
      <c r="P27" s="213"/>
    </row>
    <row r="28" spans="1:25">
      <c r="A28" s="103">
        <v>12</v>
      </c>
      <c r="B28" s="104" t="s">
        <v>518</v>
      </c>
      <c r="C28" s="105" t="s">
        <v>547</v>
      </c>
      <c r="D28" s="106" t="s">
        <v>548</v>
      </c>
      <c r="E28" s="107">
        <v>1</v>
      </c>
      <c r="F28" s="108" t="s">
        <v>24</v>
      </c>
      <c r="K28" s="211">
        <v>1.0098</v>
      </c>
      <c r="L28" s="211">
        <f>E28*K28</f>
        <v>1.0098</v>
      </c>
      <c r="M28" s="212"/>
      <c r="N28" s="212">
        <f>E28*M28</f>
        <v>0</v>
      </c>
      <c r="O28" s="213">
        <v>20</v>
      </c>
      <c r="P28" s="213" t="s">
        <v>708</v>
      </c>
      <c r="X28" s="105"/>
      <c r="Y28" s="105"/>
    </row>
    <row r="29" spans="1:25">
      <c r="D29" s="113" t="s">
        <v>549</v>
      </c>
      <c r="E29" s="114"/>
      <c r="H29" s="114"/>
      <c r="I29" s="114"/>
      <c r="J29" s="114"/>
      <c r="K29" s="211"/>
      <c r="L29" s="214">
        <f>SUM(L27:L28)</f>
        <v>1.0098</v>
      </c>
      <c r="M29" s="212"/>
      <c r="N29" s="215">
        <f>SUM(N27:N28)</f>
        <v>0</v>
      </c>
      <c r="O29" s="213"/>
      <c r="P29" s="213"/>
    </row>
    <row r="30" spans="1:25">
      <c r="K30" s="211"/>
      <c r="L30" s="211"/>
      <c r="M30" s="212"/>
      <c r="N30" s="212"/>
      <c r="O30" s="213"/>
      <c r="P30" s="213"/>
    </row>
    <row r="31" spans="1:25">
      <c r="D31" s="113" t="s">
        <v>550</v>
      </c>
      <c r="E31" s="115"/>
      <c r="H31" s="114"/>
      <c r="I31" s="114"/>
      <c r="J31" s="114"/>
      <c r="K31" s="211"/>
      <c r="L31" s="214">
        <f>+L25+L29</f>
        <v>1.050673</v>
      </c>
      <c r="M31" s="212"/>
      <c r="N31" s="215">
        <f>+N25+N29</f>
        <v>0</v>
      </c>
      <c r="O31" s="213"/>
      <c r="P31" s="213"/>
    </row>
    <row r="32" spans="1:25">
      <c r="K32" s="211"/>
      <c r="L32" s="211"/>
      <c r="M32" s="212"/>
      <c r="N32" s="212"/>
      <c r="O32" s="213"/>
      <c r="P32" s="213"/>
    </row>
    <row r="33" spans="1:25">
      <c r="B33" s="112" t="s">
        <v>551</v>
      </c>
      <c r="K33" s="211"/>
      <c r="L33" s="211"/>
      <c r="M33" s="212"/>
      <c r="N33" s="212"/>
      <c r="O33" s="213"/>
      <c r="P33" s="213"/>
    </row>
    <row r="34" spans="1:25">
      <c r="B34" s="105" t="s">
        <v>552</v>
      </c>
      <c r="K34" s="211"/>
      <c r="L34" s="211"/>
      <c r="M34" s="212"/>
      <c r="N34" s="212"/>
      <c r="O34" s="213"/>
      <c r="P34" s="213"/>
    </row>
    <row r="35" spans="1:25">
      <c r="A35" s="103">
        <v>13</v>
      </c>
      <c r="B35" s="104" t="s">
        <v>553</v>
      </c>
      <c r="C35" s="105" t="s">
        <v>554</v>
      </c>
      <c r="D35" s="106" t="s">
        <v>555</v>
      </c>
      <c r="E35" s="107">
        <v>1</v>
      </c>
      <c r="F35" s="108" t="s">
        <v>23</v>
      </c>
      <c r="K35" s="211">
        <v>6.4900000000000001E-3</v>
      </c>
      <c r="L35" s="211">
        <f t="shared" ref="L35:L44" si="2">E35*K35</f>
        <v>6.4900000000000001E-3</v>
      </c>
      <c r="M35" s="212"/>
      <c r="N35" s="212">
        <f t="shared" ref="N35:N44" si="3">E35*M35</f>
        <v>0</v>
      </c>
      <c r="O35" s="213">
        <v>20</v>
      </c>
      <c r="P35" s="213" t="s">
        <v>708</v>
      </c>
      <c r="X35" s="105"/>
      <c r="Y35" s="105"/>
    </row>
    <row r="36" spans="1:25">
      <c r="A36" s="103">
        <v>14</v>
      </c>
      <c r="B36" s="104" t="s">
        <v>553</v>
      </c>
      <c r="C36" s="105" t="s">
        <v>556</v>
      </c>
      <c r="D36" s="106" t="s">
        <v>557</v>
      </c>
      <c r="E36" s="107">
        <v>1</v>
      </c>
      <c r="F36" s="108" t="s">
        <v>23</v>
      </c>
      <c r="K36" s="211">
        <v>5.1000000000000004E-4</v>
      </c>
      <c r="L36" s="211">
        <f t="shared" si="2"/>
        <v>5.1000000000000004E-4</v>
      </c>
      <c r="M36" s="212">
        <v>8.0000000000000002E-3</v>
      </c>
      <c r="N36" s="212">
        <f t="shared" si="3"/>
        <v>8.0000000000000002E-3</v>
      </c>
      <c r="O36" s="213">
        <v>20</v>
      </c>
      <c r="P36" s="213" t="s">
        <v>708</v>
      </c>
      <c r="X36" s="105"/>
      <c r="Y36" s="105"/>
    </row>
    <row r="37" spans="1:25">
      <c r="A37" s="103">
        <v>15</v>
      </c>
      <c r="B37" s="104" t="s">
        <v>553</v>
      </c>
      <c r="C37" s="105" t="s">
        <v>558</v>
      </c>
      <c r="D37" s="106" t="s">
        <v>559</v>
      </c>
      <c r="E37" s="107">
        <v>1</v>
      </c>
      <c r="F37" s="108" t="s">
        <v>132</v>
      </c>
      <c r="K37" s="211">
        <v>1.018E-2</v>
      </c>
      <c r="L37" s="211">
        <f t="shared" si="2"/>
        <v>1.018E-2</v>
      </c>
      <c r="M37" s="212"/>
      <c r="N37" s="212">
        <f t="shared" si="3"/>
        <v>0</v>
      </c>
      <c r="O37" s="213">
        <v>20</v>
      </c>
      <c r="P37" s="213" t="s">
        <v>708</v>
      </c>
      <c r="X37" s="105"/>
      <c r="Y37" s="105"/>
    </row>
    <row r="38" spans="1:25">
      <c r="A38" s="103">
        <v>16</v>
      </c>
      <c r="B38" s="104" t="s">
        <v>553</v>
      </c>
      <c r="C38" s="105" t="s">
        <v>560</v>
      </c>
      <c r="D38" s="106" t="s">
        <v>561</v>
      </c>
      <c r="E38" s="107">
        <v>1.8</v>
      </c>
      <c r="F38" s="108" t="s">
        <v>23</v>
      </c>
      <c r="K38" s="211">
        <v>4.6699999999999998E-2</v>
      </c>
      <c r="L38" s="211">
        <f t="shared" si="2"/>
        <v>8.4059999999999996E-2</v>
      </c>
      <c r="M38" s="212"/>
      <c r="N38" s="212">
        <f t="shared" si="3"/>
        <v>0</v>
      </c>
      <c r="O38" s="213">
        <v>20</v>
      </c>
      <c r="P38" s="213" t="s">
        <v>708</v>
      </c>
      <c r="X38" s="105"/>
      <c r="Y38" s="105"/>
    </row>
    <row r="39" spans="1:25">
      <c r="A39" s="103">
        <v>17</v>
      </c>
      <c r="B39" s="104" t="s">
        <v>553</v>
      </c>
      <c r="C39" s="105" t="s">
        <v>562</v>
      </c>
      <c r="D39" s="106" t="s">
        <v>563</v>
      </c>
      <c r="E39" s="107">
        <v>1</v>
      </c>
      <c r="F39" s="108" t="s">
        <v>158</v>
      </c>
      <c r="K39" s="211">
        <v>3.2200000000000002E-3</v>
      </c>
      <c r="L39" s="211">
        <f t="shared" si="2"/>
        <v>3.2200000000000002E-3</v>
      </c>
      <c r="M39" s="212"/>
      <c r="N39" s="212">
        <f t="shared" si="3"/>
        <v>0</v>
      </c>
      <c r="O39" s="213">
        <v>20</v>
      </c>
      <c r="P39" s="213" t="s">
        <v>708</v>
      </c>
      <c r="X39" s="105"/>
      <c r="Y39" s="105"/>
    </row>
    <row r="40" spans="1:25">
      <c r="A40" s="103">
        <v>18</v>
      </c>
      <c r="B40" s="104" t="s">
        <v>553</v>
      </c>
      <c r="C40" s="105" t="s">
        <v>564</v>
      </c>
      <c r="D40" s="106" t="s">
        <v>565</v>
      </c>
      <c r="E40" s="107">
        <v>1</v>
      </c>
      <c r="F40" s="108" t="s">
        <v>23</v>
      </c>
      <c r="K40" s="211">
        <v>1.54E-2</v>
      </c>
      <c r="L40" s="211">
        <f t="shared" si="2"/>
        <v>1.54E-2</v>
      </c>
      <c r="M40" s="212"/>
      <c r="N40" s="212">
        <f t="shared" si="3"/>
        <v>0</v>
      </c>
      <c r="O40" s="213">
        <v>20</v>
      </c>
      <c r="P40" s="213" t="s">
        <v>708</v>
      </c>
      <c r="X40" s="105"/>
      <c r="Y40" s="105"/>
    </row>
    <row r="41" spans="1:25">
      <c r="A41" s="103">
        <v>19</v>
      </c>
      <c r="B41" s="104" t="s">
        <v>553</v>
      </c>
      <c r="C41" s="105" t="s">
        <v>566</v>
      </c>
      <c r="D41" s="106" t="s">
        <v>567</v>
      </c>
      <c r="E41" s="107">
        <v>2</v>
      </c>
      <c r="F41" s="108" t="s">
        <v>158</v>
      </c>
      <c r="K41" s="211"/>
      <c r="L41" s="211">
        <f t="shared" si="2"/>
        <v>0</v>
      </c>
      <c r="M41" s="212"/>
      <c r="N41" s="212">
        <f t="shared" si="3"/>
        <v>0</v>
      </c>
      <c r="O41" s="213">
        <v>20</v>
      </c>
      <c r="P41" s="213" t="s">
        <v>708</v>
      </c>
      <c r="X41" s="105"/>
      <c r="Y41" s="105"/>
    </row>
    <row r="42" spans="1:25">
      <c r="A42" s="103">
        <v>20</v>
      </c>
      <c r="B42" s="104" t="s">
        <v>553</v>
      </c>
      <c r="C42" s="105" t="s">
        <v>568</v>
      </c>
      <c r="D42" s="106" t="s">
        <v>569</v>
      </c>
      <c r="E42" s="107">
        <v>9</v>
      </c>
      <c r="F42" s="108" t="s">
        <v>23</v>
      </c>
      <c r="K42" s="211"/>
      <c r="L42" s="211">
        <f t="shared" si="2"/>
        <v>0</v>
      </c>
      <c r="M42" s="212"/>
      <c r="N42" s="212">
        <f t="shared" si="3"/>
        <v>0</v>
      </c>
      <c r="O42" s="213">
        <v>20</v>
      </c>
      <c r="P42" s="213" t="s">
        <v>708</v>
      </c>
      <c r="X42" s="105"/>
      <c r="Y42" s="105"/>
    </row>
    <row r="43" spans="1:25">
      <c r="A43" s="103">
        <v>21</v>
      </c>
      <c r="B43" s="104" t="s">
        <v>553</v>
      </c>
      <c r="C43" s="105" t="s">
        <v>570</v>
      </c>
      <c r="D43" s="106" t="s">
        <v>571</v>
      </c>
      <c r="E43" s="107">
        <v>1</v>
      </c>
      <c r="F43" s="108" t="s">
        <v>158</v>
      </c>
      <c r="K43" s="211">
        <v>3.8999999999999998E-3</v>
      </c>
      <c r="L43" s="211">
        <f t="shared" si="2"/>
        <v>3.8999999999999998E-3</v>
      </c>
      <c r="M43" s="212"/>
      <c r="N43" s="212">
        <f t="shared" si="3"/>
        <v>0</v>
      </c>
      <c r="O43" s="213">
        <v>20</v>
      </c>
      <c r="P43" s="213" t="s">
        <v>708</v>
      </c>
      <c r="X43" s="105"/>
      <c r="Y43" s="105"/>
    </row>
    <row r="44" spans="1:25">
      <c r="A44" s="103">
        <v>22</v>
      </c>
      <c r="B44" s="104" t="s">
        <v>553</v>
      </c>
      <c r="C44" s="105" t="s">
        <v>572</v>
      </c>
      <c r="D44" s="106" t="s">
        <v>573</v>
      </c>
      <c r="E44" s="107">
        <v>1</v>
      </c>
      <c r="F44" s="108" t="s">
        <v>158</v>
      </c>
      <c r="K44" s="211"/>
      <c r="L44" s="211">
        <f t="shared" si="2"/>
        <v>0</v>
      </c>
      <c r="M44" s="212"/>
      <c r="N44" s="212">
        <f t="shared" si="3"/>
        <v>0</v>
      </c>
      <c r="O44" s="213">
        <v>20</v>
      </c>
      <c r="P44" s="213" t="s">
        <v>708</v>
      </c>
      <c r="X44" s="105"/>
      <c r="Y44" s="105"/>
    </row>
    <row r="45" spans="1:25">
      <c r="D45" s="113" t="s">
        <v>574</v>
      </c>
      <c r="E45" s="114"/>
      <c r="H45" s="114"/>
      <c r="I45" s="114"/>
      <c r="J45" s="114"/>
      <c r="K45" s="211"/>
      <c r="L45" s="214">
        <f>SUM(L33:L44)</f>
        <v>0.12376</v>
      </c>
      <c r="M45" s="212"/>
      <c r="N45" s="215">
        <f>SUM(N33:N44)</f>
        <v>8.0000000000000002E-3</v>
      </c>
      <c r="O45" s="213"/>
      <c r="P45" s="213"/>
    </row>
    <row r="46" spans="1:25">
      <c r="K46" s="211"/>
      <c r="L46" s="211"/>
      <c r="M46" s="212"/>
      <c r="N46" s="212"/>
      <c r="O46" s="213"/>
      <c r="P46" s="213"/>
    </row>
    <row r="47" spans="1:25">
      <c r="B47" s="105" t="s">
        <v>575</v>
      </c>
      <c r="K47" s="211"/>
      <c r="L47" s="211"/>
      <c r="M47" s="212"/>
      <c r="N47" s="212"/>
      <c r="O47" s="213"/>
      <c r="P47" s="213"/>
    </row>
    <row r="48" spans="1:25">
      <c r="A48" s="103">
        <v>23</v>
      </c>
      <c r="B48" s="104" t="s">
        <v>576</v>
      </c>
      <c r="C48" s="105" t="s">
        <v>577</v>
      </c>
      <c r="D48" s="106" t="s">
        <v>578</v>
      </c>
      <c r="E48" s="107">
        <v>2</v>
      </c>
      <c r="F48" s="108" t="s">
        <v>23</v>
      </c>
      <c r="K48" s="211">
        <v>1.2E-4</v>
      </c>
      <c r="L48" s="211">
        <f>E48*K48</f>
        <v>2.4000000000000001E-4</v>
      </c>
      <c r="M48" s="212"/>
      <c r="N48" s="212">
        <f>E48*M48</f>
        <v>0</v>
      </c>
      <c r="O48" s="213">
        <v>20</v>
      </c>
      <c r="P48" s="213" t="s">
        <v>708</v>
      </c>
      <c r="X48" s="105"/>
      <c r="Y48" s="105"/>
    </row>
    <row r="49" spans="1:25">
      <c r="D49" s="113" t="s">
        <v>579</v>
      </c>
      <c r="E49" s="114"/>
      <c r="H49" s="114"/>
      <c r="I49" s="114"/>
      <c r="J49" s="114"/>
      <c r="K49" s="211"/>
      <c r="L49" s="214">
        <f>SUM(L47:L48)</f>
        <v>2.4000000000000001E-4</v>
      </c>
      <c r="M49" s="212"/>
      <c r="N49" s="215">
        <f>SUM(N47:N48)</f>
        <v>0</v>
      </c>
      <c r="O49" s="213"/>
      <c r="P49" s="213"/>
    </row>
    <row r="50" spans="1:25">
      <c r="K50" s="211"/>
      <c r="L50" s="211"/>
      <c r="M50" s="212"/>
      <c r="N50" s="212"/>
      <c r="O50" s="213"/>
      <c r="P50" s="213"/>
    </row>
    <row r="51" spans="1:25">
      <c r="D51" s="113" t="s">
        <v>580</v>
      </c>
      <c r="E51" s="115"/>
      <c r="H51" s="114"/>
      <c r="I51" s="114"/>
      <c r="J51" s="114"/>
      <c r="K51" s="211"/>
      <c r="L51" s="214">
        <f>+L45+L49</f>
        <v>0.124</v>
      </c>
      <c r="M51" s="212"/>
      <c r="N51" s="215">
        <f>+N45+N49</f>
        <v>8.0000000000000002E-3</v>
      </c>
      <c r="O51" s="213"/>
      <c r="P51" s="213"/>
    </row>
    <row r="52" spans="1:25">
      <c r="K52" s="211"/>
      <c r="L52" s="211"/>
      <c r="M52" s="212"/>
      <c r="N52" s="212"/>
      <c r="O52" s="213"/>
      <c r="P52" s="213"/>
    </row>
    <row r="53" spans="1:25">
      <c r="B53" s="112" t="s">
        <v>581</v>
      </c>
      <c r="K53" s="211"/>
      <c r="L53" s="211"/>
      <c r="M53" s="212"/>
      <c r="N53" s="212"/>
      <c r="O53" s="213"/>
      <c r="P53" s="213"/>
    </row>
    <row r="54" spans="1:25">
      <c r="B54" s="105" t="s">
        <v>582</v>
      </c>
      <c r="K54" s="211"/>
      <c r="L54" s="211"/>
      <c r="M54" s="212"/>
      <c r="N54" s="212"/>
      <c r="O54" s="213"/>
      <c r="P54" s="213"/>
    </row>
    <row r="55" spans="1:25">
      <c r="A55" s="103">
        <v>24</v>
      </c>
      <c r="B55" s="104" t="s">
        <v>583</v>
      </c>
      <c r="C55" s="105" t="s">
        <v>584</v>
      </c>
      <c r="D55" s="106" t="s">
        <v>585</v>
      </c>
      <c r="E55" s="107">
        <v>1</v>
      </c>
      <c r="F55" s="108" t="s">
        <v>4</v>
      </c>
      <c r="K55" s="211"/>
      <c r="L55" s="211">
        <f>E55*K55</f>
        <v>0</v>
      </c>
      <c r="M55" s="212"/>
      <c r="N55" s="212">
        <f>E55*M55</f>
        <v>0</v>
      </c>
      <c r="O55" s="213">
        <v>20</v>
      </c>
      <c r="P55" s="213" t="s">
        <v>708</v>
      </c>
      <c r="X55" s="105"/>
      <c r="Y55" s="105"/>
    </row>
    <row r="56" spans="1:25">
      <c r="D56" s="113" t="s">
        <v>586</v>
      </c>
      <c r="E56" s="114"/>
      <c r="H56" s="114"/>
      <c r="I56" s="114"/>
      <c r="J56" s="114"/>
      <c r="K56" s="211"/>
      <c r="L56" s="214">
        <f>SUM(L53:L55)</f>
        <v>0</v>
      </c>
      <c r="M56" s="212"/>
      <c r="N56" s="215">
        <f>SUM(N53:N55)</f>
        <v>0</v>
      </c>
      <c r="O56" s="213"/>
      <c r="P56" s="213"/>
    </row>
    <row r="57" spans="1:25">
      <c r="K57" s="211"/>
      <c r="L57" s="211"/>
      <c r="M57" s="212"/>
      <c r="N57" s="212"/>
      <c r="O57" s="213"/>
      <c r="P57" s="213"/>
    </row>
    <row r="58" spans="1:25">
      <c r="B58" s="105" t="s">
        <v>587</v>
      </c>
      <c r="K58" s="211"/>
      <c r="L58" s="211"/>
      <c r="M58" s="212"/>
      <c r="N58" s="212"/>
      <c r="O58" s="213"/>
      <c r="P58" s="213"/>
    </row>
    <row r="59" spans="1:25">
      <c r="A59" s="103">
        <v>25</v>
      </c>
      <c r="B59" s="104" t="s">
        <v>525</v>
      </c>
      <c r="C59" s="105" t="s">
        <v>588</v>
      </c>
      <c r="D59" s="106" t="s">
        <v>589</v>
      </c>
      <c r="E59" s="107">
        <v>4</v>
      </c>
      <c r="F59" s="108" t="s">
        <v>590</v>
      </c>
      <c r="K59" s="211"/>
      <c r="L59" s="211">
        <f t="shared" ref="L59:L71" si="4">E59*K59</f>
        <v>0</v>
      </c>
      <c r="M59" s="212"/>
      <c r="N59" s="212">
        <f t="shared" ref="N59:N71" si="5">E59*M59</f>
        <v>0</v>
      </c>
      <c r="O59" s="213">
        <v>20</v>
      </c>
      <c r="P59" s="213" t="s">
        <v>708</v>
      </c>
      <c r="X59" s="105"/>
      <c r="Y59" s="105"/>
    </row>
    <row r="60" spans="1:25">
      <c r="A60" s="103">
        <v>26</v>
      </c>
      <c r="B60" s="104" t="s">
        <v>525</v>
      </c>
      <c r="C60" s="105" t="s">
        <v>591</v>
      </c>
      <c r="D60" s="106" t="s">
        <v>592</v>
      </c>
      <c r="E60" s="107">
        <v>5</v>
      </c>
      <c r="F60" s="108" t="s">
        <v>23</v>
      </c>
      <c r="K60" s="211"/>
      <c r="L60" s="211">
        <f t="shared" si="4"/>
        <v>0</v>
      </c>
      <c r="M60" s="212"/>
      <c r="N60" s="212">
        <f t="shared" si="5"/>
        <v>0</v>
      </c>
      <c r="O60" s="213">
        <v>20</v>
      </c>
      <c r="P60" s="213" t="s">
        <v>708</v>
      </c>
      <c r="X60" s="105"/>
      <c r="Y60" s="105"/>
    </row>
    <row r="61" spans="1:25" ht="20.399999999999999">
      <c r="A61" s="103">
        <v>27</v>
      </c>
      <c r="B61" s="104" t="s">
        <v>593</v>
      </c>
      <c r="C61" s="105" t="s">
        <v>594</v>
      </c>
      <c r="D61" s="106" t="s">
        <v>595</v>
      </c>
      <c r="E61" s="107">
        <v>5</v>
      </c>
      <c r="F61" s="108" t="s">
        <v>23</v>
      </c>
      <c r="K61" s="211">
        <v>2.1000000000000001E-4</v>
      </c>
      <c r="L61" s="211">
        <f t="shared" si="4"/>
        <v>1.0500000000000002E-3</v>
      </c>
      <c r="M61" s="212"/>
      <c r="N61" s="212">
        <f t="shared" si="5"/>
        <v>0</v>
      </c>
      <c r="O61" s="213">
        <v>20</v>
      </c>
      <c r="P61" s="213" t="s">
        <v>708</v>
      </c>
      <c r="X61" s="105"/>
      <c r="Y61" s="105"/>
    </row>
    <row r="62" spans="1:25">
      <c r="A62" s="103">
        <v>28</v>
      </c>
      <c r="B62" s="104" t="s">
        <v>525</v>
      </c>
      <c r="C62" s="105" t="s">
        <v>596</v>
      </c>
      <c r="D62" s="106" t="s">
        <v>597</v>
      </c>
      <c r="E62" s="107">
        <v>1</v>
      </c>
      <c r="F62" s="108" t="s">
        <v>598</v>
      </c>
      <c r="K62" s="211"/>
      <c r="L62" s="211">
        <f t="shared" si="4"/>
        <v>0</v>
      </c>
      <c r="M62" s="212"/>
      <c r="N62" s="212">
        <f t="shared" si="5"/>
        <v>0</v>
      </c>
      <c r="O62" s="213">
        <v>20</v>
      </c>
      <c r="P62" s="213" t="s">
        <v>708</v>
      </c>
      <c r="X62" s="105"/>
      <c r="Y62" s="105"/>
    </row>
    <row r="63" spans="1:25">
      <c r="A63" s="103">
        <v>29</v>
      </c>
      <c r="B63" s="104" t="s">
        <v>525</v>
      </c>
      <c r="C63" s="105" t="s">
        <v>599</v>
      </c>
      <c r="D63" s="106" t="s">
        <v>600</v>
      </c>
      <c r="E63" s="107">
        <v>9</v>
      </c>
      <c r="F63" s="108" t="s">
        <v>23</v>
      </c>
      <c r="K63" s="211"/>
      <c r="L63" s="211">
        <f t="shared" si="4"/>
        <v>0</v>
      </c>
      <c r="M63" s="212"/>
      <c r="N63" s="212">
        <f t="shared" si="5"/>
        <v>0</v>
      </c>
      <c r="O63" s="213">
        <v>20</v>
      </c>
      <c r="P63" s="213" t="s">
        <v>708</v>
      </c>
      <c r="X63" s="105"/>
      <c r="Y63" s="105"/>
    </row>
    <row r="64" spans="1:25">
      <c r="A64" s="103">
        <v>30</v>
      </c>
      <c r="B64" s="104" t="s">
        <v>525</v>
      </c>
      <c r="C64" s="105" t="s">
        <v>601</v>
      </c>
      <c r="D64" s="106" t="s">
        <v>602</v>
      </c>
      <c r="E64" s="107">
        <v>1</v>
      </c>
      <c r="F64" s="108" t="s">
        <v>598</v>
      </c>
      <c r="K64" s="211">
        <v>3.0000000000000001E-5</v>
      </c>
      <c r="L64" s="211">
        <f t="shared" si="4"/>
        <v>3.0000000000000001E-5</v>
      </c>
      <c r="M64" s="212"/>
      <c r="N64" s="212">
        <f t="shared" si="5"/>
        <v>0</v>
      </c>
      <c r="O64" s="213">
        <v>20</v>
      </c>
      <c r="P64" s="213" t="s">
        <v>708</v>
      </c>
      <c r="X64" s="105"/>
      <c r="Y64" s="105"/>
    </row>
    <row r="65" spans="1:25">
      <c r="A65" s="103">
        <v>31</v>
      </c>
      <c r="B65" s="104" t="s">
        <v>525</v>
      </c>
      <c r="C65" s="105" t="s">
        <v>603</v>
      </c>
      <c r="D65" s="106" t="s">
        <v>604</v>
      </c>
      <c r="E65" s="107">
        <v>155</v>
      </c>
      <c r="F65" s="108" t="s">
        <v>23</v>
      </c>
      <c r="K65" s="211">
        <v>5.0000000000000002E-5</v>
      </c>
      <c r="L65" s="211">
        <f t="shared" si="4"/>
        <v>7.7499999999999999E-3</v>
      </c>
      <c r="M65" s="212"/>
      <c r="N65" s="212">
        <f t="shared" si="5"/>
        <v>0</v>
      </c>
      <c r="O65" s="213">
        <v>20</v>
      </c>
      <c r="P65" s="213" t="s">
        <v>708</v>
      </c>
      <c r="X65" s="105"/>
      <c r="Y65" s="105"/>
    </row>
    <row r="66" spans="1:25">
      <c r="A66" s="103">
        <v>32</v>
      </c>
      <c r="B66" s="104" t="s">
        <v>525</v>
      </c>
      <c r="C66" s="105" t="s">
        <v>605</v>
      </c>
      <c r="D66" s="106" t="s">
        <v>606</v>
      </c>
      <c r="E66" s="107">
        <v>0.1</v>
      </c>
      <c r="F66" s="108" t="s">
        <v>521</v>
      </c>
      <c r="K66" s="211"/>
      <c r="L66" s="211">
        <f t="shared" si="4"/>
        <v>0</v>
      </c>
      <c r="M66" s="212"/>
      <c r="N66" s="212">
        <f t="shared" si="5"/>
        <v>0</v>
      </c>
      <c r="O66" s="213">
        <v>20</v>
      </c>
      <c r="P66" s="213" t="s">
        <v>708</v>
      </c>
      <c r="X66" s="105"/>
      <c r="Y66" s="105"/>
    </row>
    <row r="67" spans="1:25">
      <c r="A67" s="103">
        <v>33</v>
      </c>
      <c r="B67" s="104" t="s">
        <v>525</v>
      </c>
      <c r="C67" s="105" t="s">
        <v>607</v>
      </c>
      <c r="D67" s="106" t="s">
        <v>608</v>
      </c>
      <c r="E67" s="107">
        <v>1</v>
      </c>
      <c r="F67" s="108" t="s">
        <v>609</v>
      </c>
      <c r="K67" s="211"/>
      <c r="L67" s="211">
        <f t="shared" si="4"/>
        <v>0</v>
      </c>
      <c r="M67" s="212"/>
      <c r="N67" s="212">
        <f t="shared" si="5"/>
        <v>0</v>
      </c>
      <c r="O67" s="213">
        <v>20</v>
      </c>
      <c r="P67" s="213" t="s">
        <v>708</v>
      </c>
      <c r="X67" s="105"/>
      <c r="Y67" s="105"/>
    </row>
    <row r="68" spans="1:25">
      <c r="A68" s="103">
        <v>34</v>
      </c>
      <c r="B68" s="104" t="s">
        <v>525</v>
      </c>
      <c r="C68" s="105" t="s">
        <v>610</v>
      </c>
      <c r="D68" s="106" t="s">
        <v>611</v>
      </c>
      <c r="E68" s="107">
        <v>1</v>
      </c>
      <c r="F68" s="108" t="s">
        <v>609</v>
      </c>
      <c r="K68" s="211"/>
      <c r="L68" s="211">
        <f t="shared" si="4"/>
        <v>0</v>
      </c>
      <c r="M68" s="212"/>
      <c r="N68" s="212">
        <f t="shared" si="5"/>
        <v>0</v>
      </c>
      <c r="O68" s="213">
        <v>20</v>
      </c>
      <c r="P68" s="213" t="s">
        <v>708</v>
      </c>
      <c r="X68" s="105"/>
      <c r="Y68" s="105"/>
    </row>
    <row r="69" spans="1:25">
      <c r="A69" s="103">
        <v>35</v>
      </c>
      <c r="B69" s="104" t="s">
        <v>525</v>
      </c>
      <c r="C69" s="105" t="s">
        <v>612</v>
      </c>
      <c r="D69" s="106" t="s">
        <v>613</v>
      </c>
      <c r="E69" s="107">
        <v>20</v>
      </c>
      <c r="F69" s="108" t="s">
        <v>58</v>
      </c>
      <c r="K69" s="211"/>
      <c r="L69" s="211">
        <f t="shared" si="4"/>
        <v>0</v>
      </c>
      <c r="M69" s="212"/>
      <c r="N69" s="212">
        <f t="shared" si="5"/>
        <v>0</v>
      </c>
      <c r="O69" s="213">
        <v>20</v>
      </c>
      <c r="P69" s="213" t="s">
        <v>708</v>
      </c>
      <c r="X69" s="105"/>
      <c r="Y69" s="105"/>
    </row>
    <row r="70" spans="1:25" ht="20.399999999999999">
      <c r="A70" s="103">
        <v>36</v>
      </c>
      <c r="B70" s="104" t="s">
        <v>525</v>
      </c>
      <c r="C70" s="105" t="s">
        <v>614</v>
      </c>
      <c r="D70" s="106" t="s">
        <v>615</v>
      </c>
      <c r="E70" s="107">
        <v>50</v>
      </c>
      <c r="F70" s="108" t="s">
        <v>58</v>
      </c>
      <c r="K70" s="211"/>
      <c r="L70" s="211">
        <f t="shared" si="4"/>
        <v>0</v>
      </c>
      <c r="M70" s="212"/>
      <c r="N70" s="212">
        <f t="shared" si="5"/>
        <v>0</v>
      </c>
      <c r="O70" s="213">
        <v>20</v>
      </c>
      <c r="P70" s="213" t="s">
        <v>708</v>
      </c>
      <c r="X70" s="105"/>
      <c r="Y70" s="105"/>
    </row>
    <row r="71" spans="1:25">
      <c r="A71" s="103">
        <v>37</v>
      </c>
      <c r="B71" s="104" t="s">
        <v>525</v>
      </c>
      <c r="C71" s="105" t="s">
        <v>616</v>
      </c>
      <c r="D71" s="106" t="s">
        <v>617</v>
      </c>
      <c r="E71" s="107">
        <v>1</v>
      </c>
      <c r="F71" s="108" t="s">
        <v>609</v>
      </c>
      <c r="K71" s="211"/>
      <c r="L71" s="211">
        <f t="shared" si="4"/>
        <v>0</v>
      </c>
      <c r="M71" s="212"/>
      <c r="N71" s="212">
        <f t="shared" si="5"/>
        <v>0</v>
      </c>
      <c r="O71" s="213">
        <v>20</v>
      </c>
      <c r="P71" s="213" t="s">
        <v>708</v>
      </c>
      <c r="X71" s="105"/>
      <c r="Y71" s="105"/>
    </row>
    <row r="72" spans="1:25">
      <c r="D72" s="113" t="s">
        <v>618</v>
      </c>
      <c r="E72" s="114"/>
      <c r="H72" s="114"/>
      <c r="I72" s="114"/>
      <c r="J72" s="114"/>
      <c r="K72" s="211"/>
      <c r="L72" s="214">
        <f>SUM(L58:L71)</f>
        <v>8.830000000000001E-3</v>
      </c>
      <c r="M72" s="212"/>
      <c r="N72" s="215">
        <f>SUM(N58:N71)</f>
        <v>0</v>
      </c>
      <c r="O72" s="213"/>
      <c r="P72" s="213"/>
    </row>
    <row r="73" spans="1:25">
      <c r="K73" s="211"/>
      <c r="L73" s="211"/>
      <c r="M73" s="212"/>
      <c r="N73" s="212"/>
      <c r="O73" s="213"/>
      <c r="P73" s="213"/>
    </row>
    <row r="74" spans="1:25">
      <c r="B74" s="105" t="s">
        <v>619</v>
      </c>
      <c r="K74" s="211"/>
      <c r="L74" s="211"/>
      <c r="M74" s="212"/>
      <c r="N74" s="212"/>
      <c r="O74" s="213"/>
      <c r="P74" s="213"/>
    </row>
    <row r="75" spans="1:25">
      <c r="A75" s="103">
        <v>38</v>
      </c>
      <c r="B75" s="104" t="s">
        <v>620</v>
      </c>
      <c r="C75" s="105" t="s">
        <v>621</v>
      </c>
      <c r="D75" s="106" t="s">
        <v>622</v>
      </c>
      <c r="E75" s="107">
        <v>155</v>
      </c>
      <c r="F75" s="108" t="s">
        <v>23</v>
      </c>
      <c r="K75" s="211"/>
      <c r="L75" s="211">
        <f>E75*K75</f>
        <v>0</v>
      </c>
      <c r="M75" s="212"/>
      <c r="N75" s="212">
        <f>E75*M75</f>
        <v>0</v>
      </c>
      <c r="O75" s="213">
        <v>20</v>
      </c>
      <c r="P75" s="213" t="s">
        <v>708</v>
      </c>
      <c r="X75" s="105"/>
      <c r="Y75" s="105"/>
    </row>
    <row r="76" spans="1:25">
      <c r="A76" s="103">
        <v>39</v>
      </c>
      <c r="B76" s="104" t="s">
        <v>620</v>
      </c>
      <c r="C76" s="105" t="s">
        <v>623</v>
      </c>
      <c r="D76" s="106" t="s">
        <v>624</v>
      </c>
      <c r="E76" s="107">
        <v>1</v>
      </c>
      <c r="F76" s="108" t="s">
        <v>625</v>
      </c>
      <c r="K76" s="211"/>
      <c r="L76" s="211">
        <f>E76*K76</f>
        <v>0</v>
      </c>
      <c r="M76" s="212"/>
      <c r="N76" s="212">
        <f>E76*M76</f>
        <v>0</v>
      </c>
      <c r="O76" s="213">
        <v>20</v>
      </c>
      <c r="P76" s="213" t="s">
        <v>708</v>
      </c>
      <c r="X76" s="105"/>
      <c r="Y76" s="105"/>
    </row>
    <row r="77" spans="1:25">
      <c r="A77" s="103">
        <v>40</v>
      </c>
      <c r="B77" s="104" t="s">
        <v>620</v>
      </c>
      <c r="C77" s="105" t="s">
        <v>626</v>
      </c>
      <c r="D77" s="106" t="s">
        <v>627</v>
      </c>
      <c r="E77" s="107">
        <v>9</v>
      </c>
      <c r="F77" s="108" t="s">
        <v>23</v>
      </c>
      <c r="K77" s="211"/>
      <c r="L77" s="211">
        <f>E77*K77</f>
        <v>0</v>
      </c>
      <c r="M77" s="212"/>
      <c r="N77" s="212">
        <f>E77*M77</f>
        <v>0</v>
      </c>
      <c r="O77" s="213">
        <v>20</v>
      </c>
      <c r="P77" s="213" t="s">
        <v>708</v>
      </c>
      <c r="X77" s="105"/>
      <c r="Y77" s="105"/>
    </row>
    <row r="78" spans="1:25">
      <c r="A78" s="103">
        <v>41</v>
      </c>
      <c r="B78" s="104" t="s">
        <v>620</v>
      </c>
      <c r="C78" s="105" t="s">
        <v>628</v>
      </c>
      <c r="D78" s="106" t="s">
        <v>629</v>
      </c>
      <c r="E78" s="107">
        <v>1</v>
      </c>
      <c r="F78" s="108" t="s">
        <v>158</v>
      </c>
      <c r="K78" s="211"/>
      <c r="L78" s="211">
        <f>E78*K78</f>
        <v>0</v>
      </c>
      <c r="M78" s="212"/>
      <c r="N78" s="212">
        <f>E78*M78</f>
        <v>0</v>
      </c>
      <c r="O78" s="213">
        <v>20</v>
      </c>
      <c r="P78" s="213" t="s">
        <v>708</v>
      </c>
      <c r="X78" s="105"/>
      <c r="Y78" s="105"/>
    </row>
    <row r="79" spans="1:25">
      <c r="D79" s="113" t="s">
        <v>630</v>
      </c>
      <c r="E79" s="114"/>
      <c r="H79" s="114"/>
      <c r="I79" s="114"/>
      <c r="J79" s="114"/>
      <c r="K79" s="211"/>
      <c r="L79" s="214">
        <f>SUM(L74:L78)</f>
        <v>0</v>
      </c>
      <c r="M79" s="212"/>
      <c r="N79" s="215">
        <f>SUM(N74:N78)</f>
        <v>0</v>
      </c>
      <c r="O79" s="213"/>
      <c r="P79" s="213"/>
    </row>
    <row r="80" spans="1:25">
      <c r="K80" s="211"/>
      <c r="L80" s="211"/>
      <c r="M80" s="212"/>
      <c r="N80" s="212"/>
      <c r="O80" s="213"/>
      <c r="P80" s="213"/>
    </row>
    <row r="81" spans="4:16">
      <c r="D81" s="113" t="s">
        <v>631</v>
      </c>
      <c r="E81" s="114"/>
      <c r="H81" s="114"/>
      <c r="I81" s="114"/>
      <c r="J81" s="114"/>
      <c r="K81" s="211"/>
      <c r="L81" s="214">
        <f>+L56+L72+L79</f>
        <v>8.830000000000001E-3</v>
      </c>
      <c r="M81" s="212"/>
      <c r="N81" s="215">
        <f>+N56+N72+N79</f>
        <v>0</v>
      </c>
      <c r="O81" s="213"/>
      <c r="P81" s="213"/>
    </row>
    <row r="82" spans="4:16">
      <c r="K82" s="211"/>
      <c r="L82" s="211"/>
      <c r="M82" s="212"/>
      <c r="N82" s="212"/>
      <c r="O82" s="213"/>
      <c r="P82" s="213"/>
    </row>
    <row r="83" spans="4:16">
      <c r="D83" s="116" t="s">
        <v>707</v>
      </c>
      <c r="E83" s="114"/>
      <c r="H83" s="114"/>
      <c r="I83" s="114"/>
      <c r="J83" s="114"/>
      <c r="K83" s="211"/>
      <c r="L83" s="214">
        <f>+L31+L51+L81</f>
        <v>1.1835029999999997</v>
      </c>
      <c r="M83" s="212"/>
      <c r="N83" s="215">
        <f>+N31+N51+N81</f>
        <v>8.0000000000000002E-3</v>
      </c>
      <c r="O83" s="213"/>
      <c r="P83" s="213"/>
    </row>
    <row r="84" spans="4:16">
      <c r="K84" s="211"/>
      <c r="L84" s="211"/>
      <c r="M84" s="212"/>
      <c r="N84" s="212"/>
      <c r="O84" s="213"/>
      <c r="P84" s="213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1124-6C9D-4372-8099-79A326E91D1D}">
  <dimension ref="A1:AK78"/>
  <sheetViews>
    <sheetView showGridLines="0" tabSelected="1" view="pageBreakPreview" zoomScale="130" zoomScaleNormal="100" zoomScaleSheetLayoutView="130" workbookViewId="0">
      <pane ySplit="10" topLeftCell="A11" activePane="bottomLeft" state="frozen"/>
      <selection pane="bottomLeft" activeCell="C6" sqref="C6"/>
    </sheetView>
  </sheetViews>
  <sheetFormatPr defaultRowHeight="10.199999999999999"/>
  <cols>
    <col min="1" max="1" width="4.6640625" style="103" customWidth="1"/>
    <col min="2" max="2" width="5.33203125" style="104" customWidth="1"/>
    <col min="3" max="3" width="13" style="105" customWidth="1"/>
    <col min="4" max="4" width="35.6640625" style="106" customWidth="1"/>
    <col min="5" max="5" width="11.33203125" style="107" customWidth="1"/>
    <col min="6" max="6" width="5.88671875" style="108" customWidth="1"/>
    <col min="7" max="7" width="9.6640625" style="109" customWidth="1"/>
    <col min="8" max="9" width="11.33203125" style="109" customWidth="1"/>
    <col min="10" max="10" width="8.33203125" style="109" customWidth="1"/>
    <col min="11" max="11" width="7.44140625" style="110" customWidth="1"/>
    <col min="12" max="12" width="8.33203125" style="110" customWidth="1"/>
    <col min="13" max="13" width="7.109375" style="107" customWidth="1"/>
    <col min="14" max="14" width="7" style="107" customWidth="1"/>
    <col min="15" max="15" width="3.5546875" style="108" customWidth="1"/>
    <col min="16" max="16" width="12.6640625" style="108" hidden="1" customWidth="1"/>
    <col min="17" max="19" width="11.33203125" style="107" hidden="1" customWidth="1"/>
    <col min="20" max="20" width="10.5546875" style="111" hidden="1" customWidth="1"/>
    <col min="21" max="21" width="10.33203125" style="111" hidden="1" customWidth="1"/>
    <col min="22" max="22" width="5.6640625" style="111" hidden="1" customWidth="1"/>
    <col min="23" max="23" width="0" style="107" hidden="1" customWidth="1"/>
    <col min="24" max="25" width="0" style="108" hidden="1" customWidth="1"/>
    <col min="26" max="26" width="7.5546875" style="105" hidden="1" customWidth="1"/>
    <col min="27" max="27" width="24.88671875" style="105" hidden="1" customWidth="1"/>
    <col min="28" max="28" width="4.33203125" style="108" hidden="1" customWidth="1"/>
    <col min="29" max="29" width="8.33203125" style="108" hidden="1" customWidth="1"/>
    <col min="30" max="30" width="8.6640625" style="108" hidden="1" customWidth="1"/>
    <col min="31" max="34" width="0" style="108" hidden="1" customWidth="1"/>
    <col min="35" max="52" width="0" style="78" hidden="1" customWidth="1"/>
    <col min="53" max="256" width="9.109375" style="78"/>
    <col min="257" max="257" width="4.6640625" style="78" customWidth="1"/>
    <col min="258" max="258" width="5.33203125" style="78" customWidth="1"/>
    <col min="259" max="259" width="13" style="78" customWidth="1"/>
    <col min="260" max="260" width="35.6640625" style="78" customWidth="1"/>
    <col min="261" max="261" width="11.33203125" style="78" customWidth="1"/>
    <col min="262" max="262" width="5.88671875" style="78" customWidth="1"/>
    <col min="263" max="263" width="9.6640625" style="78" customWidth="1"/>
    <col min="264" max="265" width="11.33203125" style="78" customWidth="1"/>
    <col min="266" max="266" width="8.33203125" style="78" customWidth="1"/>
    <col min="267" max="267" width="7.44140625" style="78" customWidth="1"/>
    <col min="268" max="268" width="8.33203125" style="78" customWidth="1"/>
    <col min="269" max="269" width="7.109375" style="78" customWidth="1"/>
    <col min="270" max="270" width="7" style="78" customWidth="1"/>
    <col min="271" max="271" width="3.5546875" style="78" customWidth="1"/>
    <col min="272" max="272" width="12.6640625" style="78" customWidth="1"/>
    <col min="273" max="275" width="11.33203125" style="78" customWidth="1"/>
    <col min="276" max="276" width="10.5546875" style="78" customWidth="1"/>
    <col min="277" max="277" width="10.33203125" style="78" customWidth="1"/>
    <col min="278" max="278" width="5.6640625" style="78" customWidth="1"/>
    <col min="279" max="281" width="9.109375" style="78"/>
    <col min="282" max="282" width="7.5546875" style="78" customWidth="1"/>
    <col min="283" max="283" width="24.88671875" style="78" customWidth="1"/>
    <col min="284" max="284" width="4.33203125" style="78" customWidth="1"/>
    <col min="285" max="285" width="8.33203125" style="78" customWidth="1"/>
    <col min="286" max="286" width="8.6640625" style="78" customWidth="1"/>
    <col min="287" max="291" width="9.109375" style="78"/>
    <col min="292" max="293" width="0" style="78" hidden="1" customWidth="1"/>
    <col min="294" max="512" width="9.109375" style="78"/>
    <col min="513" max="513" width="4.6640625" style="78" customWidth="1"/>
    <col min="514" max="514" width="5.33203125" style="78" customWidth="1"/>
    <col min="515" max="515" width="13" style="78" customWidth="1"/>
    <col min="516" max="516" width="35.6640625" style="78" customWidth="1"/>
    <col min="517" max="517" width="11.33203125" style="78" customWidth="1"/>
    <col min="518" max="518" width="5.88671875" style="78" customWidth="1"/>
    <col min="519" max="519" width="9.6640625" style="78" customWidth="1"/>
    <col min="520" max="521" width="11.33203125" style="78" customWidth="1"/>
    <col min="522" max="522" width="8.33203125" style="78" customWidth="1"/>
    <col min="523" max="523" width="7.44140625" style="78" customWidth="1"/>
    <col min="524" max="524" width="8.33203125" style="78" customWidth="1"/>
    <col min="525" max="525" width="7.109375" style="78" customWidth="1"/>
    <col min="526" max="526" width="7" style="78" customWidth="1"/>
    <col min="527" max="527" width="3.5546875" style="78" customWidth="1"/>
    <col min="528" max="528" width="12.6640625" style="78" customWidth="1"/>
    <col min="529" max="531" width="11.33203125" style="78" customWidth="1"/>
    <col min="532" max="532" width="10.5546875" style="78" customWidth="1"/>
    <col min="533" max="533" width="10.33203125" style="78" customWidth="1"/>
    <col min="534" max="534" width="5.6640625" style="78" customWidth="1"/>
    <col min="535" max="537" width="9.109375" style="78"/>
    <col min="538" max="538" width="7.5546875" style="78" customWidth="1"/>
    <col min="539" max="539" width="24.88671875" style="78" customWidth="1"/>
    <col min="540" max="540" width="4.33203125" style="78" customWidth="1"/>
    <col min="541" max="541" width="8.33203125" style="78" customWidth="1"/>
    <col min="542" max="542" width="8.6640625" style="78" customWidth="1"/>
    <col min="543" max="547" width="9.109375" style="78"/>
    <col min="548" max="549" width="0" style="78" hidden="1" customWidth="1"/>
    <col min="550" max="768" width="9.109375" style="78"/>
    <col min="769" max="769" width="4.6640625" style="78" customWidth="1"/>
    <col min="770" max="770" width="5.33203125" style="78" customWidth="1"/>
    <col min="771" max="771" width="13" style="78" customWidth="1"/>
    <col min="772" max="772" width="35.6640625" style="78" customWidth="1"/>
    <col min="773" max="773" width="11.33203125" style="78" customWidth="1"/>
    <col min="774" max="774" width="5.88671875" style="78" customWidth="1"/>
    <col min="775" max="775" width="9.6640625" style="78" customWidth="1"/>
    <col min="776" max="777" width="11.33203125" style="78" customWidth="1"/>
    <col min="778" max="778" width="8.33203125" style="78" customWidth="1"/>
    <col min="779" max="779" width="7.44140625" style="78" customWidth="1"/>
    <col min="780" max="780" width="8.33203125" style="78" customWidth="1"/>
    <col min="781" max="781" width="7.109375" style="78" customWidth="1"/>
    <col min="782" max="782" width="7" style="78" customWidth="1"/>
    <col min="783" max="783" width="3.5546875" style="78" customWidth="1"/>
    <col min="784" max="784" width="12.6640625" style="78" customWidth="1"/>
    <col min="785" max="787" width="11.33203125" style="78" customWidth="1"/>
    <col min="788" max="788" width="10.5546875" style="78" customWidth="1"/>
    <col min="789" max="789" width="10.33203125" style="78" customWidth="1"/>
    <col min="790" max="790" width="5.6640625" style="78" customWidth="1"/>
    <col min="791" max="793" width="9.109375" style="78"/>
    <col min="794" max="794" width="7.5546875" style="78" customWidth="1"/>
    <col min="795" max="795" width="24.88671875" style="78" customWidth="1"/>
    <col min="796" max="796" width="4.33203125" style="78" customWidth="1"/>
    <col min="797" max="797" width="8.33203125" style="78" customWidth="1"/>
    <col min="798" max="798" width="8.6640625" style="78" customWidth="1"/>
    <col min="799" max="803" width="9.109375" style="78"/>
    <col min="804" max="805" width="0" style="78" hidden="1" customWidth="1"/>
    <col min="806" max="1024" width="9.109375" style="78"/>
    <col min="1025" max="1025" width="4.6640625" style="78" customWidth="1"/>
    <col min="1026" max="1026" width="5.33203125" style="78" customWidth="1"/>
    <col min="1027" max="1027" width="13" style="78" customWidth="1"/>
    <col min="1028" max="1028" width="35.6640625" style="78" customWidth="1"/>
    <col min="1029" max="1029" width="11.33203125" style="78" customWidth="1"/>
    <col min="1030" max="1030" width="5.88671875" style="78" customWidth="1"/>
    <col min="1031" max="1031" width="9.6640625" style="78" customWidth="1"/>
    <col min="1032" max="1033" width="11.33203125" style="78" customWidth="1"/>
    <col min="1034" max="1034" width="8.33203125" style="78" customWidth="1"/>
    <col min="1035" max="1035" width="7.44140625" style="78" customWidth="1"/>
    <col min="1036" max="1036" width="8.33203125" style="78" customWidth="1"/>
    <col min="1037" max="1037" width="7.109375" style="78" customWidth="1"/>
    <col min="1038" max="1038" width="7" style="78" customWidth="1"/>
    <col min="1039" max="1039" width="3.5546875" style="78" customWidth="1"/>
    <col min="1040" max="1040" width="12.6640625" style="78" customWidth="1"/>
    <col min="1041" max="1043" width="11.33203125" style="78" customWidth="1"/>
    <col min="1044" max="1044" width="10.5546875" style="78" customWidth="1"/>
    <col min="1045" max="1045" width="10.33203125" style="78" customWidth="1"/>
    <col min="1046" max="1046" width="5.6640625" style="78" customWidth="1"/>
    <col min="1047" max="1049" width="9.109375" style="78"/>
    <col min="1050" max="1050" width="7.5546875" style="78" customWidth="1"/>
    <col min="1051" max="1051" width="24.88671875" style="78" customWidth="1"/>
    <col min="1052" max="1052" width="4.33203125" style="78" customWidth="1"/>
    <col min="1053" max="1053" width="8.33203125" style="78" customWidth="1"/>
    <col min="1054" max="1054" width="8.6640625" style="78" customWidth="1"/>
    <col min="1055" max="1059" width="9.109375" style="78"/>
    <col min="1060" max="1061" width="0" style="78" hidden="1" customWidth="1"/>
    <col min="1062" max="1280" width="9.109375" style="78"/>
    <col min="1281" max="1281" width="4.6640625" style="78" customWidth="1"/>
    <col min="1282" max="1282" width="5.33203125" style="78" customWidth="1"/>
    <col min="1283" max="1283" width="13" style="78" customWidth="1"/>
    <col min="1284" max="1284" width="35.6640625" style="78" customWidth="1"/>
    <col min="1285" max="1285" width="11.33203125" style="78" customWidth="1"/>
    <col min="1286" max="1286" width="5.88671875" style="78" customWidth="1"/>
    <col min="1287" max="1287" width="9.6640625" style="78" customWidth="1"/>
    <col min="1288" max="1289" width="11.33203125" style="78" customWidth="1"/>
    <col min="1290" max="1290" width="8.33203125" style="78" customWidth="1"/>
    <col min="1291" max="1291" width="7.44140625" style="78" customWidth="1"/>
    <col min="1292" max="1292" width="8.33203125" style="78" customWidth="1"/>
    <col min="1293" max="1293" width="7.109375" style="78" customWidth="1"/>
    <col min="1294" max="1294" width="7" style="78" customWidth="1"/>
    <col min="1295" max="1295" width="3.5546875" style="78" customWidth="1"/>
    <col min="1296" max="1296" width="12.6640625" style="78" customWidth="1"/>
    <col min="1297" max="1299" width="11.33203125" style="78" customWidth="1"/>
    <col min="1300" max="1300" width="10.5546875" style="78" customWidth="1"/>
    <col min="1301" max="1301" width="10.33203125" style="78" customWidth="1"/>
    <col min="1302" max="1302" width="5.6640625" style="78" customWidth="1"/>
    <col min="1303" max="1305" width="9.109375" style="78"/>
    <col min="1306" max="1306" width="7.5546875" style="78" customWidth="1"/>
    <col min="1307" max="1307" width="24.88671875" style="78" customWidth="1"/>
    <col min="1308" max="1308" width="4.33203125" style="78" customWidth="1"/>
    <col min="1309" max="1309" width="8.33203125" style="78" customWidth="1"/>
    <col min="1310" max="1310" width="8.6640625" style="78" customWidth="1"/>
    <col min="1311" max="1315" width="9.109375" style="78"/>
    <col min="1316" max="1317" width="0" style="78" hidden="1" customWidth="1"/>
    <col min="1318" max="1536" width="9.109375" style="78"/>
    <col min="1537" max="1537" width="4.6640625" style="78" customWidth="1"/>
    <col min="1538" max="1538" width="5.33203125" style="78" customWidth="1"/>
    <col min="1539" max="1539" width="13" style="78" customWidth="1"/>
    <col min="1540" max="1540" width="35.6640625" style="78" customWidth="1"/>
    <col min="1541" max="1541" width="11.33203125" style="78" customWidth="1"/>
    <col min="1542" max="1542" width="5.88671875" style="78" customWidth="1"/>
    <col min="1543" max="1543" width="9.6640625" style="78" customWidth="1"/>
    <col min="1544" max="1545" width="11.33203125" style="78" customWidth="1"/>
    <col min="1546" max="1546" width="8.33203125" style="78" customWidth="1"/>
    <col min="1547" max="1547" width="7.44140625" style="78" customWidth="1"/>
    <col min="1548" max="1548" width="8.33203125" style="78" customWidth="1"/>
    <col min="1549" max="1549" width="7.109375" style="78" customWidth="1"/>
    <col min="1550" max="1550" width="7" style="78" customWidth="1"/>
    <col min="1551" max="1551" width="3.5546875" style="78" customWidth="1"/>
    <col min="1552" max="1552" width="12.6640625" style="78" customWidth="1"/>
    <col min="1553" max="1555" width="11.33203125" style="78" customWidth="1"/>
    <col min="1556" max="1556" width="10.5546875" style="78" customWidth="1"/>
    <col min="1557" max="1557" width="10.33203125" style="78" customWidth="1"/>
    <col min="1558" max="1558" width="5.6640625" style="78" customWidth="1"/>
    <col min="1559" max="1561" width="9.109375" style="78"/>
    <col min="1562" max="1562" width="7.5546875" style="78" customWidth="1"/>
    <col min="1563" max="1563" width="24.88671875" style="78" customWidth="1"/>
    <col min="1564" max="1564" width="4.33203125" style="78" customWidth="1"/>
    <col min="1565" max="1565" width="8.33203125" style="78" customWidth="1"/>
    <col min="1566" max="1566" width="8.6640625" style="78" customWidth="1"/>
    <col min="1567" max="1571" width="9.109375" style="78"/>
    <col min="1572" max="1573" width="0" style="78" hidden="1" customWidth="1"/>
    <col min="1574" max="1792" width="9.109375" style="78"/>
    <col min="1793" max="1793" width="4.6640625" style="78" customWidth="1"/>
    <col min="1794" max="1794" width="5.33203125" style="78" customWidth="1"/>
    <col min="1795" max="1795" width="13" style="78" customWidth="1"/>
    <col min="1796" max="1796" width="35.6640625" style="78" customWidth="1"/>
    <col min="1797" max="1797" width="11.33203125" style="78" customWidth="1"/>
    <col min="1798" max="1798" width="5.88671875" style="78" customWidth="1"/>
    <col min="1799" max="1799" width="9.6640625" style="78" customWidth="1"/>
    <col min="1800" max="1801" width="11.33203125" style="78" customWidth="1"/>
    <col min="1802" max="1802" width="8.33203125" style="78" customWidth="1"/>
    <col min="1803" max="1803" width="7.44140625" style="78" customWidth="1"/>
    <col min="1804" max="1804" width="8.33203125" style="78" customWidth="1"/>
    <col min="1805" max="1805" width="7.109375" style="78" customWidth="1"/>
    <col min="1806" max="1806" width="7" style="78" customWidth="1"/>
    <col min="1807" max="1807" width="3.5546875" style="78" customWidth="1"/>
    <col min="1808" max="1808" width="12.6640625" style="78" customWidth="1"/>
    <col min="1809" max="1811" width="11.33203125" style="78" customWidth="1"/>
    <col min="1812" max="1812" width="10.5546875" style="78" customWidth="1"/>
    <col min="1813" max="1813" width="10.33203125" style="78" customWidth="1"/>
    <col min="1814" max="1814" width="5.6640625" style="78" customWidth="1"/>
    <col min="1815" max="1817" width="9.109375" style="78"/>
    <col min="1818" max="1818" width="7.5546875" style="78" customWidth="1"/>
    <col min="1819" max="1819" width="24.88671875" style="78" customWidth="1"/>
    <col min="1820" max="1820" width="4.33203125" style="78" customWidth="1"/>
    <col min="1821" max="1821" width="8.33203125" style="78" customWidth="1"/>
    <col min="1822" max="1822" width="8.6640625" style="78" customWidth="1"/>
    <col min="1823" max="1827" width="9.109375" style="78"/>
    <col min="1828" max="1829" width="0" style="78" hidden="1" customWidth="1"/>
    <col min="1830" max="2048" width="9.109375" style="78"/>
    <col min="2049" max="2049" width="4.6640625" style="78" customWidth="1"/>
    <col min="2050" max="2050" width="5.33203125" style="78" customWidth="1"/>
    <col min="2051" max="2051" width="13" style="78" customWidth="1"/>
    <col min="2052" max="2052" width="35.6640625" style="78" customWidth="1"/>
    <col min="2053" max="2053" width="11.33203125" style="78" customWidth="1"/>
    <col min="2054" max="2054" width="5.88671875" style="78" customWidth="1"/>
    <col min="2055" max="2055" width="9.6640625" style="78" customWidth="1"/>
    <col min="2056" max="2057" width="11.33203125" style="78" customWidth="1"/>
    <col min="2058" max="2058" width="8.33203125" style="78" customWidth="1"/>
    <col min="2059" max="2059" width="7.44140625" style="78" customWidth="1"/>
    <col min="2060" max="2060" width="8.33203125" style="78" customWidth="1"/>
    <col min="2061" max="2061" width="7.109375" style="78" customWidth="1"/>
    <col min="2062" max="2062" width="7" style="78" customWidth="1"/>
    <col min="2063" max="2063" width="3.5546875" style="78" customWidth="1"/>
    <col min="2064" max="2064" width="12.6640625" style="78" customWidth="1"/>
    <col min="2065" max="2067" width="11.33203125" style="78" customWidth="1"/>
    <col min="2068" max="2068" width="10.5546875" style="78" customWidth="1"/>
    <col min="2069" max="2069" width="10.33203125" style="78" customWidth="1"/>
    <col min="2070" max="2070" width="5.6640625" style="78" customWidth="1"/>
    <col min="2071" max="2073" width="9.109375" style="78"/>
    <col min="2074" max="2074" width="7.5546875" style="78" customWidth="1"/>
    <col min="2075" max="2075" width="24.88671875" style="78" customWidth="1"/>
    <col min="2076" max="2076" width="4.33203125" style="78" customWidth="1"/>
    <col min="2077" max="2077" width="8.33203125" style="78" customWidth="1"/>
    <col min="2078" max="2078" width="8.6640625" style="78" customWidth="1"/>
    <col min="2079" max="2083" width="9.109375" style="78"/>
    <col min="2084" max="2085" width="0" style="78" hidden="1" customWidth="1"/>
    <col min="2086" max="2304" width="9.109375" style="78"/>
    <col min="2305" max="2305" width="4.6640625" style="78" customWidth="1"/>
    <col min="2306" max="2306" width="5.33203125" style="78" customWidth="1"/>
    <col min="2307" max="2307" width="13" style="78" customWidth="1"/>
    <col min="2308" max="2308" width="35.6640625" style="78" customWidth="1"/>
    <col min="2309" max="2309" width="11.33203125" style="78" customWidth="1"/>
    <col min="2310" max="2310" width="5.88671875" style="78" customWidth="1"/>
    <col min="2311" max="2311" width="9.6640625" style="78" customWidth="1"/>
    <col min="2312" max="2313" width="11.33203125" style="78" customWidth="1"/>
    <col min="2314" max="2314" width="8.33203125" style="78" customWidth="1"/>
    <col min="2315" max="2315" width="7.44140625" style="78" customWidth="1"/>
    <col min="2316" max="2316" width="8.33203125" style="78" customWidth="1"/>
    <col min="2317" max="2317" width="7.109375" style="78" customWidth="1"/>
    <col min="2318" max="2318" width="7" style="78" customWidth="1"/>
    <col min="2319" max="2319" width="3.5546875" style="78" customWidth="1"/>
    <col min="2320" max="2320" width="12.6640625" style="78" customWidth="1"/>
    <col min="2321" max="2323" width="11.33203125" style="78" customWidth="1"/>
    <col min="2324" max="2324" width="10.5546875" style="78" customWidth="1"/>
    <col min="2325" max="2325" width="10.33203125" style="78" customWidth="1"/>
    <col min="2326" max="2326" width="5.6640625" style="78" customWidth="1"/>
    <col min="2327" max="2329" width="9.109375" style="78"/>
    <col min="2330" max="2330" width="7.5546875" style="78" customWidth="1"/>
    <col min="2331" max="2331" width="24.88671875" style="78" customWidth="1"/>
    <col min="2332" max="2332" width="4.33203125" style="78" customWidth="1"/>
    <col min="2333" max="2333" width="8.33203125" style="78" customWidth="1"/>
    <col min="2334" max="2334" width="8.6640625" style="78" customWidth="1"/>
    <col min="2335" max="2339" width="9.109375" style="78"/>
    <col min="2340" max="2341" width="0" style="78" hidden="1" customWidth="1"/>
    <col min="2342" max="2560" width="9.109375" style="78"/>
    <col min="2561" max="2561" width="4.6640625" style="78" customWidth="1"/>
    <col min="2562" max="2562" width="5.33203125" style="78" customWidth="1"/>
    <col min="2563" max="2563" width="13" style="78" customWidth="1"/>
    <col min="2564" max="2564" width="35.6640625" style="78" customWidth="1"/>
    <col min="2565" max="2565" width="11.33203125" style="78" customWidth="1"/>
    <col min="2566" max="2566" width="5.88671875" style="78" customWidth="1"/>
    <col min="2567" max="2567" width="9.6640625" style="78" customWidth="1"/>
    <col min="2568" max="2569" width="11.33203125" style="78" customWidth="1"/>
    <col min="2570" max="2570" width="8.33203125" style="78" customWidth="1"/>
    <col min="2571" max="2571" width="7.44140625" style="78" customWidth="1"/>
    <col min="2572" max="2572" width="8.33203125" style="78" customWidth="1"/>
    <col min="2573" max="2573" width="7.109375" style="78" customWidth="1"/>
    <col min="2574" max="2574" width="7" style="78" customWidth="1"/>
    <col min="2575" max="2575" width="3.5546875" style="78" customWidth="1"/>
    <col min="2576" max="2576" width="12.6640625" style="78" customWidth="1"/>
    <col min="2577" max="2579" width="11.33203125" style="78" customWidth="1"/>
    <col min="2580" max="2580" width="10.5546875" style="78" customWidth="1"/>
    <col min="2581" max="2581" width="10.33203125" style="78" customWidth="1"/>
    <col min="2582" max="2582" width="5.6640625" style="78" customWidth="1"/>
    <col min="2583" max="2585" width="9.109375" style="78"/>
    <col min="2586" max="2586" width="7.5546875" style="78" customWidth="1"/>
    <col min="2587" max="2587" width="24.88671875" style="78" customWidth="1"/>
    <col min="2588" max="2588" width="4.33203125" style="78" customWidth="1"/>
    <col min="2589" max="2589" width="8.33203125" style="78" customWidth="1"/>
    <col min="2590" max="2590" width="8.6640625" style="78" customWidth="1"/>
    <col min="2591" max="2595" width="9.109375" style="78"/>
    <col min="2596" max="2597" width="0" style="78" hidden="1" customWidth="1"/>
    <col min="2598" max="2816" width="9.109375" style="78"/>
    <col min="2817" max="2817" width="4.6640625" style="78" customWidth="1"/>
    <col min="2818" max="2818" width="5.33203125" style="78" customWidth="1"/>
    <col min="2819" max="2819" width="13" style="78" customWidth="1"/>
    <col min="2820" max="2820" width="35.6640625" style="78" customWidth="1"/>
    <col min="2821" max="2821" width="11.33203125" style="78" customWidth="1"/>
    <col min="2822" max="2822" width="5.88671875" style="78" customWidth="1"/>
    <col min="2823" max="2823" width="9.6640625" style="78" customWidth="1"/>
    <col min="2824" max="2825" width="11.33203125" style="78" customWidth="1"/>
    <col min="2826" max="2826" width="8.33203125" style="78" customWidth="1"/>
    <col min="2827" max="2827" width="7.44140625" style="78" customWidth="1"/>
    <col min="2828" max="2828" width="8.33203125" style="78" customWidth="1"/>
    <col min="2829" max="2829" width="7.109375" style="78" customWidth="1"/>
    <col min="2830" max="2830" width="7" style="78" customWidth="1"/>
    <col min="2831" max="2831" width="3.5546875" style="78" customWidth="1"/>
    <col min="2832" max="2832" width="12.6640625" style="78" customWidth="1"/>
    <col min="2833" max="2835" width="11.33203125" style="78" customWidth="1"/>
    <col min="2836" max="2836" width="10.5546875" style="78" customWidth="1"/>
    <col min="2837" max="2837" width="10.33203125" style="78" customWidth="1"/>
    <col min="2838" max="2838" width="5.6640625" style="78" customWidth="1"/>
    <col min="2839" max="2841" width="9.109375" style="78"/>
    <col min="2842" max="2842" width="7.5546875" style="78" customWidth="1"/>
    <col min="2843" max="2843" width="24.88671875" style="78" customWidth="1"/>
    <col min="2844" max="2844" width="4.33203125" style="78" customWidth="1"/>
    <col min="2845" max="2845" width="8.33203125" style="78" customWidth="1"/>
    <col min="2846" max="2846" width="8.6640625" style="78" customWidth="1"/>
    <col min="2847" max="2851" width="9.109375" style="78"/>
    <col min="2852" max="2853" width="0" style="78" hidden="1" customWidth="1"/>
    <col min="2854" max="3072" width="9.109375" style="78"/>
    <col min="3073" max="3073" width="4.6640625" style="78" customWidth="1"/>
    <col min="3074" max="3074" width="5.33203125" style="78" customWidth="1"/>
    <col min="3075" max="3075" width="13" style="78" customWidth="1"/>
    <col min="3076" max="3076" width="35.6640625" style="78" customWidth="1"/>
    <col min="3077" max="3077" width="11.33203125" style="78" customWidth="1"/>
    <col min="3078" max="3078" width="5.88671875" style="78" customWidth="1"/>
    <col min="3079" max="3079" width="9.6640625" style="78" customWidth="1"/>
    <col min="3080" max="3081" width="11.33203125" style="78" customWidth="1"/>
    <col min="3082" max="3082" width="8.33203125" style="78" customWidth="1"/>
    <col min="3083" max="3083" width="7.44140625" style="78" customWidth="1"/>
    <col min="3084" max="3084" width="8.33203125" style="78" customWidth="1"/>
    <col min="3085" max="3085" width="7.109375" style="78" customWidth="1"/>
    <col min="3086" max="3086" width="7" style="78" customWidth="1"/>
    <col min="3087" max="3087" width="3.5546875" style="78" customWidth="1"/>
    <col min="3088" max="3088" width="12.6640625" style="78" customWidth="1"/>
    <col min="3089" max="3091" width="11.33203125" style="78" customWidth="1"/>
    <col min="3092" max="3092" width="10.5546875" style="78" customWidth="1"/>
    <col min="3093" max="3093" width="10.33203125" style="78" customWidth="1"/>
    <col min="3094" max="3094" width="5.6640625" style="78" customWidth="1"/>
    <col min="3095" max="3097" width="9.109375" style="78"/>
    <col min="3098" max="3098" width="7.5546875" style="78" customWidth="1"/>
    <col min="3099" max="3099" width="24.88671875" style="78" customWidth="1"/>
    <col min="3100" max="3100" width="4.33203125" style="78" customWidth="1"/>
    <col min="3101" max="3101" width="8.33203125" style="78" customWidth="1"/>
    <col min="3102" max="3102" width="8.6640625" style="78" customWidth="1"/>
    <col min="3103" max="3107" width="9.109375" style="78"/>
    <col min="3108" max="3109" width="0" style="78" hidden="1" customWidth="1"/>
    <col min="3110" max="3328" width="9.109375" style="78"/>
    <col min="3329" max="3329" width="4.6640625" style="78" customWidth="1"/>
    <col min="3330" max="3330" width="5.33203125" style="78" customWidth="1"/>
    <col min="3331" max="3331" width="13" style="78" customWidth="1"/>
    <col min="3332" max="3332" width="35.6640625" style="78" customWidth="1"/>
    <col min="3333" max="3333" width="11.33203125" style="78" customWidth="1"/>
    <col min="3334" max="3334" width="5.88671875" style="78" customWidth="1"/>
    <col min="3335" max="3335" width="9.6640625" style="78" customWidth="1"/>
    <col min="3336" max="3337" width="11.33203125" style="78" customWidth="1"/>
    <col min="3338" max="3338" width="8.33203125" style="78" customWidth="1"/>
    <col min="3339" max="3339" width="7.44140625" style="78" customWidth="1"/>
    <col min="3340" max="3340" width="8.33203125" style="78" customWidth="1"/>
    <col min="3341" max="3341" width="7.109375" style="78" customWidth="1"/>
    <col min="3342" max="3342" width="7" style="78" customWidth="1"/>
    <col min="3343" max="3343" width="3.5546875" style="78" customWidth="1"/>
    <col min="3344" max="3344" width="12.6640625" style="78" customWidth="1"/>
    <col min="3345" max="3347" width="11.33203125" style="78" customWidth="1"/>
    <col min="3348" max="3348" width="10.5546875" style="78" customWidth="1"/>
    <col min="3349" max="3349" width="10.33203125" style="78" customWidth="1"/>
    <col min="3350" max="3350" width="5.6640625" style="78" customWidth="1"/>
    <col min="3351" max="3353" width="9.109375" style="78"/>
    <col min="3354" max="3354" width="7.5546875" style="78" customWidth="1"/>
    <col min="3355" max="3355" width="24.88671875" style="78" customWidth="1"/>
    <col min="3356" max="3356" width="4.33203125" style="78" customWidth="1"/>
    <col min="3357" max="3357" width="8.33203125" style="78" customWidth="1"/>
    <col min="3358" max="3358" width="8.6640625" style="78" customWidth="1"/>
    <col min="3359" max="3363" width="9.109375" style="78"/>
    <col min="3364" max="3365" width="0" style="78" hidden="1" customWidth="1"/>
    <col min="3366" max="3584" width="9.109375" style="78"/>
    <col min="3585" max="3585" width="4.6640625" style="78" customWidth="1"/>
    <col min="3586" max="3586" width="5.33203125" style="78" customWidth="1"/>
    <col min="3587" max="3587" width="13" style="78" customWidth="1"/>
    <col min="3588" max="3588" width="35.6640625" style="78" customWidth="1"/>
    <col min="3589" max="3589" width="11.33203125" style="78" customWidth="1"/>
    <col min="3590" max="3590" width="5.88671875" style="78" customWidth="1"/>
    <col min="3591" max="3591" width="9.6640625" style="78" customWidth="1"/>
    <col min="3592" max="3593" width="11.33203125" style="78" customWidth="1"/>
    <col min="3594" max="3594" width="8.33203125" style="78" customWidth="1"/>
    <col min="3595" max="3595" width="7.44140625" style="78" customWidth="1"/>
    <col min="3596" max="3596" width="8.33203125" style="78" customWidth="1"/>
    <col min="3597" max="3597" width="7.109375" style="78" customWidth="1"/>
    <col min="3598" max="3598" width="7" style="78" customWidth="1"/>
    <col min="3599" max="3599" width="3.5546875" style="78" customWidth="1"/>
    <col min="3600" max="3600" width="12.6640625" style="78" customWidth="1"/>
    <col min="3601" max="3603" width="11.33203125" style="78" customWidth="1"/>
    <col min="3604" max="3604" width="10.5546875" style="78" customWidth="1"/>
    <col min="3605" max="3605" width="10.33203125" style="78" customWidth="1"/>
    <col min="3606" max="3606" width="5.6640625" style="78" customWidth="1"/>
    <col min="3607" max="3609" width="9.109375" style="78"/>
    <col min="3610" max="3610" width="7.5546875" style="78" customWidth="1"/>
    <col min="3611" max="3611" width="24.88671875" style="78" customWidth="1"/>
    <col min="3612" max="3612" width="4.33203125" style="78" customWidth="1"/>
    <col min="3613" max="3613" width="8.33203125" style="78" customWidth="1"/>
    <col min="3614" max="3614" width="8.6640625" style="78" customWidth="1"/>
    <col min="3615" max="3619" width="9.109375" style="78"/>
    <col min="3620" max="3621" width="0" style="78" hidden="1" customWidth="1"/>
    <col min="3622" max="3840" width="9.109375" style="78"/>
    <col min="3841" max="3841" width="4.6640625" style="78" customWidth="1"/>
    <col min="3842" max="3842" width="5.33203125" style="78" customWidth="1"/>
    <col min="3843" max="3843" width="13" style="78" customWidth="1"/>
    <col min="3844" max="3844" width="35.6640625" style="78" customWidth="1"/>
    <col min="3845" max="3845" width="11.33203125" style="78" customWidth="1"/>
    <col min="3846" max="3846" width="5.88671875" style="78" customWidth="1"/>
    <col min="3847" max="3847" width="9.6640625" style="78" customWidth="1"/>
    <col min="3848" max="3849" width="11.33203125" style="78" customWidth="1"/>
    <col min="3850" max="3850" width="8.33203125" style="78" customWidth="1"/>
    <col min="3851" max="3851" width="7.44140625" style="78" customWidth="1"/>
    <col min="3852" max="3852" width="8.33203125" style="78" customWidth="1"/>
    <col min="3853" max="3853" width="7.109375" style="78" customWidth="1"/>
    <col min="3854" max="3854" width="7" style="78" customWidth="1"/>
    <col min="3855" max="3855" width="3.5546875" style="78" customWidth="1"/>
    <col min="3856" max="3856" width="12.6640625" style="78" customWidth="1"/>
    <col min="3857" max="3859" width="11.33203125" style="78" customWidth="1"/>
    <col min="3860" max="3860" width="10.5546875" style="78" customWidth="1"/>
    <col min="3861" max="3861" width="10.33203125" style="78" customWidth="1"/>
    <col min="3862" max="3862" width="5.6640625" style="78" customWidth="1"/>
    <col min="3863" max="3865" width="9.109375" style="78"/>
    <col min="3866" max="3866" width="7.5546875" style="78" customWidth="1"/>
    <col min="3867" max="3867" width="24.88671875" style="78" customWidth="1"/>
    <col min="3868" max="3868" width="4.33203125" style="78" customWidth="1"/>
    <col min="3869" max="3869" width="8.33203125" style="78" customWidth="1"/>
    <col min="3870" max="3870" width="8.6640625" style="78" customWidth="1"/>
    <col min="3871" max="3875" width="9.109375" style="78"/>
    <col min="3876" max="3877" width="0" style="78" hidden="1" customWidth="1"/>
    <col min="3878" max="4096" width="9.109375" style="78"/>
    <col min="4097" max="4097" width="4.6640625" style="78" customWidth="1"/>
    <col min="4098" max="4098" width="5.33203125" style="78" customWidth="1"/>
    <col min="4099" max="4099" width="13" style="78" customWidth="1"/>
    <col min="4100" max="4100" width="35.6640625" style="78" customWidth="1"/>
    <col min="4101" max="4101" width="11.33203125" style="78" customWidth="1"/>
    <col min="4102" max="4102" width="5.88671875" style="78" customWidth="1"/>
    <col min="4103" max="4103" width="9.6640625" style="78" customWidth="1"/>
    <col min="4104" max="4105" width="11.33203125" style="78" customWidth="1"/>
    <col min="4106" max="4106" width="8.33203125" style="78" customWidth="1"/>
    <col min="4107" max="4107" width="7.44140625" style="78" customWidth="1"/>
    <col min="4108" max="4108" width="8.33203125" style="78" customWidth="1"/>
    <col min="4109" max="4109" width="7.109375" style="78" customWidth="1"/>
    <col min="4110" max="4110" width="7" style="78" customWidth="1"/>
    <col min="4111" max="4111" width="3.5546875" style="78" customWidth="1"/>
    <col min="4112" max="4112" width="12.6640625" style="78" customWidth="1"/>
    <col min="4113" max="4115" width="11.33203125" style="78" customWidth="1"/>
    <col min="4116" max="4116" width="10.5546875" style="78" customWidth="1"/>
    <col min="4117" max="4117" width="10.33203125" style="78" customWidth="1"/>
    <col min="4118" max="4118" width="5.6640625" style="78" customWidth="1"/>
    <col min="4119" max="4121" width="9.109375" style="78"/>
    <col min="4122" max="4122" width="7.5546875" style="78" customWidth="1"/>
    <col min="4123" max="4123" width="24.88671875" style="78" customWidth="1"/>
    <col min="4124" max="4124" width="4.33203125" style="78" customWidth="1"/>
    <col min="4125" max="4125" width="8.33203125" style="78" customWidth="1"/>
    <col min="4126" max="4126" width="8.6640625" style="78" customWidth="1"/>
    <col min="4127" max="4131" width="9.109375" style="78"/>
    <col min="4132" max="4133" width="0" style="78" hidden="1" customWidth="1"/>
    <col min="4134" max="4352" width="9.109375" style="78"/>
    <col min="4353" max="4353" width="4.6640625" style="78" customWidth="1"/>
    <col min="4354" max="4354" width="5.33203125" style="78" customWidth="1"/>
    <col min="4355" max="4355" width="13" style="78" customWidth="1"/>
    <col min="4356" max="4356" width="35.6640625" style="78" customWidth="1"/>
    <col min="4357" max="4357" width="11.33203125" style="78" customWidth="1"/>
    <col min="4358" max="4358" width="5.88671875" style="78" customWidth="1"/>
    <col min="4359" max="4359" width="9.6640625" style="78" customWidth="1"/>
    <col min="4360" max="4361" width="11.33203125" style="78" customWidth="1"/>
    <col min="4362" max="4362" width="8.33203125" style="78" customWidth="1"/>
    <col min="4363" max="4363" width="7.44140625" style="78" customWidth="1"/>
    <col min="4364" max="4364" width="8.33203125" style="78" customWidth="1"/>
    <col min="4365" max="4365" width="7.109375" style="78" customWidth="1"/>
    <col min="4366" max="4366" width="7" style="78" customWidth="1"/>
    <col min="4367" max="4367" width="3.5546875" style="78" customWidth="1"/>
    <col min="4368" max="4368" width="12.6640625" style="78" customWidth="1"/>
    <col min="4369" max="4371" width="11.33203125" style="78" customWidth="1"/>
    <col min="4372" max="4372" width="10.5546875" style="78" customWidth="1"/>
    <col min="4373" max="4373" width="10.33203125" style="78" customWidth="1"/>
    <col min="4374" max="4374" width="5.6640625" style="78" customWidth="1"/>
    <col min="4375" max="4377" width="9.109375" style="78"/>
    <col min="4378" max="4378" width="7.5546875" style="78" customWidth="1"/>
    <col min="4379" max="4379" width="24.88671875" style="78" customWidth="1"/>
    <col min="4380" max="4380" width="4.33203125" style="78" customWidth="1"/>
    <col min="4381" max="4381" width="8.33203125" style="78" customWidth="1"/>
    <col min="4382" max="4382" width="8.6640625" style="78" customWidth="1"/>
    <col min="4383" max="4387" width="9.109375" style="78"/>
    <col min="4388" max="4389" width="0" style="78" hidden="1" customWidth="1"/>
    <col min="4390" max="4608" width="9.109375" style="78"/>
    <col min="4609" max="4609" width="4.6640625" style="78" customWidth="1"/>
    <col min="4610" max="4610" width="5.33203125" style="78" customWidth="1"/>
    <col min="4611" max="4611" width="13" style="78" customWidth="1"/>
    <col min="4612" max="4612" width="35.6640625" style="78" customWidth="1"/>
    <col min="4613" max="4613" width="11.33203125" style="78" customWidth="1"/>
    <col min="4614" max="4614" width="5.88671875" style="78" customWidth="1"/>
    <col min="4615" max="4615" width="9.6640625" style="78" customWidth="1"/>
    <col min="4616" max="4617" width="11.33203125" style="78" customWidth="1"/>
    <col min="4618" max="4618" width="8.33203125" style="78" customWidth="1"/>
    <col min="4619" max="4619" width="7.44140625" style="78" customWidth="1"/>
    <col min="4620" max="4620" width="8.33203125" style="78" customWidth="1"/>
    <col min="4621" max="4621" width="7.109375" style="78" customWidth="1"/>
    <col min="4622" max="4622" width="7" style="78" customWidth="1"/>
    <col min="4623" max="4623" width="3.5546875" style="78" customWidth="1"/>
    <col min="4624" max="4624" width="12.6640625" style="78" customWidth="1"/>
    <col min="4625" max="4627" width="11.33203125" style="78" customWidth="1"/>
    <col min="4628" max="4628" width="10.5546875" style="78" customWidth="1"/>
    <col min="4629" max="4629" width="10.33203125" style="78" customWidth="1"/>
    <col min="4630" max="4630" width="5.6640625" style="78" customWidth="1"/>
    <col min="4631" max="4633" width="9.109375" style="78"/>
    <col min="4634" max="4634" width="7.5546875" style="78" customWidth="1"/>
    <col min="4635" max="4635" width="24.88671875" style="78" customWidth="1"/>
    <col min="4636" max="4636" width="4.33203125" style="78" customWidth="1"/>
    <col min="4637" max="4637" width="8.33203125" style="78" customWidth="1"/>
    <col min="4638" max="4638" width="8.6640625" style="78" customWidth="1"/>
    <col min="4639" max="4643" width="9.109375" style="78"/>
    <col min="4644" max="4645" width="0" style="78" hidden="1" customWidth="1"/>
    <col min="4646" max="4864" width="9.109375" style="78"/>
    <col min="4865" max="4865" width="4.6640625" style="78" customWidth="1"/>
    <col min="4866" max="4866" width="5.33203125" style="78" customWidth="1"/>
    <col min="4867" max="4867" width="13" style="78" customWidth="1"/>
    <col min="4868" max="4868" width="35.6640625" style="78" customWidth="1"/>
    <col min="4869" max="4869" width="11.33203125" style="78" customWidth="1"/>
    <col min="4870" max="4870" width="5.88671875" style="78" customWidth="1"/>
    <col min="4871" max="4871" width="9.6640625" style="78" customWidth="1"/>
    <col min="4872" max="4873" width="11.33203125" style="78" customWidth="1"/>
    <col min="4874" max="4874" width="8.33203125" style="78" customWidth="1"/>
    <col min="4875" max="4875" width="7.44140625" style="78" customWidth="1"/>
    <col min="4876" max="4876" width="8.33203125" style="78" customWidth="1"/>
    <col min="4877" max="4877" width="7.109375" style="78" customWidth="1"/>
    <col min="4878" max="4878" width="7" style="78" customWidth="1"/>
    <col min="4879" max="4879" width="3.5546875" style="78" customWidth="1"/>
    <col min="4880" max="4880" width="12.6640625" style="78" customWidth="1"/>
    <col min="4881" max="4883" width="11.33203125" style="78" customWidth="1"/>
    <col min="4884" max="4884" width="10.5546875" style="78" customWidth="1"/>
    <col min="4885" max="4885" width="10.33203125" style="78" customWidth="1"/>
    <col min="4886" max="4886" width="5.6640625" style="78" customWidth="1"/>
    <col min="4887" max="4889" width="9.109375" style="78"/>
    <col min="4890" max="4890" width="7.5546875" style="78" customWidth="1"/>
    <col min="4891" max="4891" width="24.88671875" style="78" customWidth="1"/>
    <col min="4892" max="4892" width="4.33203125" style="78" customWidth="1"/>
    <col min="4893" max="4893" width="8.33203125" style="78" customWidth="1"/>
    <col min="4894" max="4894" width="8.6640625" style="78" customWidth="1"/>
    <col min="4895" max="4899" width="9.109375" style="78"/>
    <col min="4900" max="4901" width="0" style="78" hidden="1" customWidth="1"/>
    <col min="4902" max="5120" width="9.109375" style="78"/>
    <col min="5121" max="5121" width="4.6640625" style="78" customWidth="1"/>
    <col min="5122" max="5122" width="5.33203125" style="78" customWidth="1"/>
    <col min="5123" max="5123" width="13" style="78" customWidth="1"/>
    <col min="5124" max="5124" width="35.6640625" style="78" customWidth="1"/>
    <col min="5125" max="5125" width="11.33203125" style="78" customWidth="1"/>
    <col min="5126" max="5126" width="5.88671875" style="78" customWidth="1"/>
    <col min="5127" max="5127" width="9.6640625" style="78" customWidth="1"/>
    <col min="5128" max="5129" width="11.33203125" style="78" customWidth="1"/>
    <col min="5130" max="5130" width="8.33203125" style="78" customWidth="1"/>
    <col min="5131" max="5131" width="7.44140625" style="78" customWidth="1"/>
    <col min="5132" max="5132" width="8.33203125" style="78" customWidth="1"/>
    <col min="5133" max="5133" width="7.109375" style="78" customWidth="1"/>
    <col min="5134" max="5134" width="7" style="78" customWidth="1"/>
    <col min="5135" max="5135" width="3.5546875" style="78" customWidth="1"/>
    <col min="5136" max="5136" width="12.6640625" style="78" customWidth="1"/>
    <col min="5137" max="5139" width="11.33203125" style="78" customWidth="1"/>
    <col min="5140" max="5140" width="10.5546875" style="78" customWidth="1"/>
    <col min="5141" max="5141" width="10.33203125" style="78" customWidth="1"/>
    <col min="5142" max="5142" width="5.6640625" style="78" customWidth="1"/>
    <col min="5143" max="5145" width="9.109375" style="78"/>
    <col min="5146" max="5146" width="7.5546875" style="78" customWidth="1"/>
    <col min="5147" max="5147" width="24.88671875" style="78" customWidth="1"/>
    <col min="5148" max="5148" width="4.33203125" style="78" customWidth="1"/>
    <col min="5149" max="5149" width="8.33203125" style="78" customWidth="1"/>
    <col min="5150" max="5150" width="8.6640625" style="78" customWidth="1"/>
    <col min="5151" max="5155" width="9.109375" style="78"/>
    <col min="5156" max="5157" width="0" style="78" hidden="1" customWidth="1"/>
    <col min="5158" max="5376" width="9.109375" style="78"/>
    <col min="5377" max="5377" width="4.6640625" style="78" customWidth="1"/>
    <col min="5378" max="5378" width="5.33203125" style="78" customWidth="1"/>
    <col min="5379" max="5379" width="13" style="78" customWidth="1"/>
    <col min="5380" max="5380" width="35.6640625" style="78" customWidth="1"/>
    <col min="5381" max="5381" width="11.33203125" style="78" customWidth="1"/>
    <col min="5382" max="5382" width="5.88671875" style="78" customWidth="1"/>
    <col min="5383" max="5383" width="9.6640625" style="78" customWidth="1"/>
    <col min="5384" max="5385" width="11.33203125" style="78" customWidth="1"/>
    <col min="5386" max="5386" width="8.33203125" style="78" customWidth="1"/>
    <col min="5387" max="5387" width="7.44140625" style="78" customWidth="1"/>
    <col min="5388" max="5388" width="8.33203125" style="78" customWidth="1"/>
    <col min="5389" max="5389" width="7.109375" style="78" customWidth="1"/>
    <col min="5390" max="5390" width="7" style="78" customWidth="1"/>
    <col min="5391" max="5391" width="3.5546875" style="78" customWidth="1"/>
    <col min="5392" max="5392" width="12.6640625" style="78" customWidth="1"/>
    <col min="5393" max="5395" width="11.33203125" style="78" customWidth="1"/>
    <col min="5396" max="5396" width="10.5546875" style="78" customWidth="1"/>
    <col min="5397" max="5397" width="10.33203125" style="78" customWidth="1"/>
    <col min="5398" max="5398" width="5.6640625" style="78" customWidth="1"/>
    <col min="5399" max="5401" width="9.109375" style="78"/>
    <col min="5402" max="5402" width="7.5546875" style="78" customWidth="1"/>
    <col min="5403" max="5403" width="24.88671875" style="78" customWidth="1"/>
    <col min="5404" max="5404" width="4.33203125" style="78" customWidth="1"/>
    <col min="5405" max="5405" width="8.33203125" style="78" customWidth="1"/>
    <col min="5406" max="5406" width="8.6640625" style="78" customWidth="1"/>
    <col min="5407" max="5411" width="9.109375" style="78"/>
    <col min="5412" max="5413" width="0" style="78" hidden="1" customWidth="1"/>
    <col min="5414" max="5632" width="9.109375" style="78"/>
    <col min="5633" max="5633" width="4.6640625" style="78" customWidth="1"/>
    <col min="5634" max="5634" width="5.33203125" style="78" customWidth="1"/>
    <col min="5635" max="5635" width="13" style="78" customWidth="1"/>
    <col min="5636" max="5636" width="35.6640625" style="78" customWidth="1"/>
    <col min="5637" max="5637" width="11.33203125" style="78" customWidth="1"/>
    <col min="5638" max="5638" width="5.88671875" style="78" customWidth="1"/>
    <col min="5639" max="5639" width="9.6640625" style="78" customWidth="1"/>
    <col min="5640" max="5641" width="11.33203125" style="78" customWidth="1"/>
    <col min="5642" max="5642" width="8.33203125" style="78" customWidth="1"/>
    <col min="5643" max="5643" width="7.44140625" style="78" customWidth="1"/>
    <col min="5644" max="5644" width="8.33203125" style="78" customWidth="1"/>
    <col min="5645" max="5645" width="7.109375" style="78" customWidth="1"/>
    <col min="5646" max="5646" width="7" style="78" customWidth="1"/>
    <col min="5647" max="5647" width="3.5546875" style="78" customWidth="1"/>
    <col min="5648" max="5648" width="12.6640625" style="78" customWidth="1"/>
    <col min="5649" max="5651" width="11.33203125" style="78" customWidth="1"/>
    <col min="5652" max="5652" width="10.5546875" style="78" customWidth="1"/>
    <col min="5653" max="5653" width="10.33203125" style="78" customWidth="1"/>
    <col min="5654" max="5654" width="5.6640625" style="78" customWidth="1"/>
    <col min="5655" max="5657" width="9.109375" style="78"/>
    <col min="5658" max="5658" width="7.5546875" style="78" customWidth="1"/>
    <col min="5659" max="5659" width="24.88671875" style="78" customWidth="1"/>
    <col min="5660" max="5660" width="4.33203125" style="78" customWidth="1"/>
    <col min="5661" max="5661" width="8.33203125" style="78" customWidth="1"/>
    <col min="5662" max="5662" width="8.6640625" style="78" customWidth="1"/>
    <col min="5663" max="5667" width="9.109375" style="78"/>
    <col min="5668" max="5669" width="0" style="78" hidden="1" customWidth="1"/>
    <col min="5670" max="5888" width="9.109375" style="78"/>
    <col min="5889" max="5889" width="4.6640625" style="78" customWidth="1"/>
    <col min="5890" max="5890" width="5.33203125" style="78" customWidth="1"/>
    <col min="5891" max="5891" width="13" style="78" customWidth="1"/>
    <col min="5892" max="5892" width="35.6640625" style="78" customWidth="1"/>
    <col min="5893" max="5893" width="11.33203125" style="78" customWidth="1"/>
    <col min="5894" max="5894" width="5.88671875" style="78" customWidth="1"/>
    <col min="5895" max="5895" width="9.6640625" style="78" customWidth="1"/>
    <col min="5896" max="5897" width="11.33203125" style="78" customWidth="1"/>
    <col min="5898" max="5898" width="8.33203125" style="78" customWidth="1"/>
    <col min="5899" max="5899" width="7.44140625" style="78" customWidth="1"/>
    <col min="5900" max="5900" width="8.33203125" style="78" customWidth="1"/>
    <col min="5901" max="5901" width="7.109375" style="78" customWidth="1"/>
    <col min="5902" max="5902" width="7" style="78" customWidth="1"/>
    <col min="5903" max="5903" width="3.5546875" style="78" customWidth="1"/>
    <col min="5904" max="5904" width="12.6640625" style="78" customWidth="1"/>
    <col min="5905" max="5907" width="11.33203125" style="78" customWidth="1"/>
    <col min="5908" max="5908" width="10.5546875" style="78" customWidth="1"/>
    <col min="5909" max="5909" width="10.33203125" style="78" customWidth="1"/>
    <col min="5910" max="5910" width="5.6640625" style="78" customWidth="1"/>
    <col min="5911" max="5913" width="9.109375" style="78"/>
    <col min="5914" max="5914" width="7.5546875" style="78" customWidth="1"/>
    <col min="5915" max="5915" width="24.88671875" style="78" customWidth="1"/>
    <col min="5916" max="5916" width="4.33203125" style="78" customWidth="1"/>
    <col min="5917" max="5917" width="8.33203125" style="78" customWidth="1"/>
    <col min="5918" max="5918" width="8.6640625" style="78" customWidth="1"/>
    <col min="5919" max="5923" width="9.109375" style="78"/>
    <col min="5924" max="5925" width="0" style="78" hidden="1" customWidth="1"/>
    <col min="5926" max="6144" width="9.109375" style="78"/>
    <col min="6145" max="6145" width="4.6640625" style="78" customWidth="1"/>
    <col min="6146" max="6146" width="5.33203125" style="78" customWidth="1"/>
    <col min="6147" max="6147" width="13" style="78" customWidth="1"/>
    <col min="6148" max="6148" width="35.6640625" style="78" customWidth="1"/>
    <col min="6149" max="6149" width="11.33203125" style="78" customWidth="1"/>
    <col min="6150" max="6150" width="5.88671875" style="78" customWidth="1"/>
    <col min="6151" max="6151" width="9.6640625" style="78" customWidth="1"/>
    <col min="6152" max="6153" width="11.33203125" style="78" customWidth="1"/>
    <col min="6154" max="6154" width="8.33203125" style="78" customWidth="1"/>
    <col min="6155" max="6155" width="7.44140625" style="78" customWidth="1"/>
    <col min="6156" max="6156" width="8.33203125" style="78" customWidth="1"/>
    <col min="6157" max="6157" width="7.109375" style="78" customWidth="1"/>
    <col min="6158" max="6158" width="7" style="78" customWidth="1"/>
    <col min="6159" max="6159" width="3.5546875" style="78" customWidth="1"/>
    <col min="6160" max="6160" width="12.6640625" style="78" customWidth="1"/>
    <col min="6161" max="6163" width="11.33203125" style="78" customWidth="1"/>
    <col min="6164" max="6164" width="10.5546875" style="78" customWidth="1"/>
    <col min="6165" max="6165" width="10.33203125" style="78" customWidth="1"/>
    <col min="6166" max="6166" width="5.6640625" style="78" customWidth="1"/>
    <col min="6167" max="6169" width="9.109375" style="78"/>
    <col min="6170" max="6170" width="7.5546875" style="78" customWidth="1"/>
    <col min="6171" max="6171" width="24.88671875" style="78" customWidth="1"/>
    <col min="6172" max="6172" width="4.33203125" style="78" customWidth="1"/>
    <col min="6173" max="6173" width="8.33203125" style="78" customWidth="1"/>
    <col min="6174" max="6174" width="8.6640625" style="78" customWidth="1"/>
    <col min="6175" max="6179" width="9.109375" style="78"/>
    <col min="6180" max="6181" width="0" style="78" hidden="1" customWidth="1"/>
    <col min="6182" max="6400" width="9.109375" style="78"/>
    <col min="6401" max="6401" width="4.6640625" style="78" customWidth="1"/>
    <col min="6402" max="6402" width="5.33203125" style="78" customWidth="1"/>
    <col min="6403" max="6403" width="13" style="78" customWidth="1"/>
    <col min="6404" max="6404" width="35.6640625" style="78" customWidth="1"/>
    <col min="6405" max="6405" width="11.33203125" style="78" customWidth="1"/>
    <col min="6406" max="6406" width="5.88671875" style="78" customWidth="1"/>
    <col min="6407" max="6407" width="9.6640625" style="78" customWidth="1"/>
    <col min="6408" max="6409" width="11.33203125" style="78" customWidth="1"/>
    <col min="6410" max="6410" width="8.33203125" style="78" customWidth="1"/>
    <col min="6411" max="6411" width="7.44140625" style="78" customWidth="1"/>
    <col min="6412" max="6412" width="8.33203125" style="78" customWidth="1"/>
    <col min="6413" max="6413" width="7.109375" style="78" customWidth="1"/>
    <col min="6414" max="6414" width="7" style="78" customWidth="1"/>
    <col min="6415" max="6415" width="3.5546875" style="78" customWidth="1"/>
    <col min="6416" max="6416" width="12.6640625" style="78" customWidth="1"/>
    <col min="6417" max="6419" width="11.33203125" style="78" customWidth="1"/>
    <col min="6420" max="6420" width="10.5546875" style="78" customWidth="1"/>
    <col min="6421" max="6421" width="10.33203125" style="78" customWidth="1"/>
    <col min="6422" max="6422" width="5.6640625" style="78" customWidth="1"/>
    <col min="6423" max="6425" width="9.109375" style="78"/>
    <col min="6426" max="6426" width="7.5546875" style="78" customWidth="1"/>
    <col min="6427" max="6427" width="24.88671875" style="78" customWidth="1"/>
    <col min="6428" max="6428" width="4.33203125" style="78" customWidth="1"/>
    <col min="6429" max="6429" width="8.33203125" style="78" customWidth="1"/>
    <col min="6430" max="6430" width="8.6640625" style="78" customWidth="1"/>
    <col min="6431" max="6435" width="9.109375" style="78"/>
    <col min="6436" max="6437" width="0" style="78" hidden="1" customWidth="1"/>
    <col min="6438" max="6656" width="9.109375" style="78"/>
    <col min="6657" max="6657" width="4.6640625" style="78" customWidth="1"/>
    <col min="6658" max="6658" width="5.33203125" style="78" customWidth="1"/>
    <col min="6659" max="6659" width="13" style="78" customWidth="1"/>
    <col min="6660" max="6660" width="35.6640625" style="78" customWidth="1"/>
    <col min="6661" max="6661" width="11.33203125" style="78" customWidth="1"/>
    <col min="6662" max="6662" width="5.88671875" style="78" customWidth="1"/>
    <col min="6663" max="6663" width="9.6640625" style="78" customWidth="1"/>
    <col min="6664" max="6665" width="11.33203125" style="78" customWidth="1"/>
    <col min="6666" max="6666" width="8.33203125" style="78" customWidth="1"/>
    <col min="6667" max="6667" width="7.44140625" style="78" customWidth="1"/>
    <col min="6668" max="6668" width="8.33203125" style="78" customWidth="1"/>
    <col min="6669" max="6669" width="7.109375" style="78" customWidth="1"/>
    <col min="6670" max="6670" width="7" style="78" customWidth="1"/>
    <col min="6671" max="6671" width="3.5546875" style="78" customWidth="1"/>
    <col min="6672" max="6672" width="12.6640625" style="78" customWidth="1"/>
    <col min="6673" max="6675" width="11.33203125" style="78" customWidth="1"/>
    <col min="6676" max="6676" width="10.5546875" style="78" customWidth="1"/>
    <col min="6677" max="6677" width="10.33203125" style="78" customWidth="1"/>
    <col min="6678" max="6678" width="5.6640625" style="78" customWidth="1"/>
    <col min="6679" max="6681" width="9.109375" style="78"/>
    <col min="6682" max="6682" width="7.5546875" style="78" customWidth="1"/>
    <col min="6683" max="6683" width="24.88671875" style="78" customWidth="1"/>
    <col min="6684" max="6684" width="4.33203125" style="78" customWidth="1"/>
    <col min="6685" max="6685" width="8.33203125" style="78" customWidth="1"/>
    <col min="6686" max="6686" width="8.6640625" style="78" customWidth="1"/>
    <col min="6687" max="6691" width="9.109375" style="78"/>
    <col min="6692" max="6693" width="0" style="78" hidden="1" customWidth="1"/>
    <col min="6694" max="6912" width="9.109375" style="78"/>
    <col min="6913" max="6913" width="4.6640625" style="78" customWidth="1"/>
    <col min="6914" max="6914" width="5.33203125" style="78" customWidth="1"/>
    <col min="6915" max="6915" width="13" style="78" customWidth="1"/>
    <col min="6916" max="6916" width="35.6640625" style="78" customWidth="1"/>
    <col min="6917" max="6917" width="11.33203125" style="78" customWidth="1"/>
    <col min="6918" max="6918" width="5.88671875" style="78" customWidth="1"/>
    <col min="6919" max="6919" width="9.6640625" style="78" customWidth="1"/>
    <col min="6920" max="6921" width="11.33203125" style="78" customWidth="1"/>
    <col min="6922" max="6922" width="8.33203125" style="78" customWidth="1"/>
    <col min="6923" max="6923" width="7.44140625" style="78" customWidth="1"/>
    <col min="6924" max="6924" width="8.33203125" style="78" customWidth="1"/>
    <col min="6925" max="6925" width="7.109375" style="78" customWidth="1"/>
    <col min="6926" max="6926" width="7" style="78" customWidth="1"/>
    <col min="6927" max="6927" width="3.5546875" style="78" customWidth="1"/>
    <col min="6928" max="6928" width="12.6640625" style="78" customWidth="1"/>
    <col min="6929" max="6931" width="11.33203125" style="78" customWidth="1"/>
    <col min="6932" max="6932" width="10.5546875" style="78" customWidth="1"/>
    <col min="6933" max="6933" width="10.33203125" style="78" customWidth="1"/>
    <col min="6934" max="6934" width="5.6640625" style="78" customWidth="1"/>
    <col min="6935" max="6937" width="9.109375" style="78"/>
    <col min="6938" max="6938" width="7.5546875" style="78" customWidth="1"/>
    <col min="6939" max="6939" width="24.88671875" style="78" customWidth="1"/>
    <col min="6940" max="6940" width="4.33203125" style="78" customWidth="1"/>
    <col min="6941" max="6941" width="8.33203125" style="78" customWidth="1"/>
    <col min="6942" max="6942" width="8.6640625" style="78" customWidth="1"/>
    <col min="6943" max="6947" width="9.109375" style="78"/>
    <col min="6948" max="6949" width="0" style="78" hidden="1" customWidth="1"/>
    <col min="6950" max="7168" width="9.109375" style="78"/>
    <col min="7169" max="7169" width="4.6640625" style="78" customWidth="1"/>
    <col min="7170" max="7170" width="5.33203125" style="78" customWidth="1"/>
    <col min="7171" max="7171" width="13" style="78" customWidth="1"/>
    <col min="7172" max="7172" width="35.6640625" style="78" customWidth="1"/>
    <col min="7173" max="7173" width="11.33203125" style="78" customWidth="1"/>
    <col min="7174" max="7174" width="5.88671875" style="78" customWidth="1"/>
    <col min="7175" max="7175" width="9.6640625" style="78" customWidth="1"/>
    <col min="7176" max="7177" width="11.33203125" style="78" customWidth="1"/>
    <col min="7178" max="7178" width="8.33203125" style="78" customWidth="1"/>
    <col min="7179" max="7179" width="7.44140625" style="78" customWidth="1"/>
    <col min="7180" max="7180" width="8.33203125" style="78" customWidth="1"/>
    <col min="7181" max="7181" width="7.109375" style="78" customWidth="1"/>
    <col min="7182" max="7182" width="7" style="78" customWidth="1"/>
    <col min="7183" max="7183" width="3.5546875" style="78" customWidth="1"/>
    <col min="7184" max="7184" width="12.6640625" style="78" customWidth="1"/>
    <col min="7185" max="7187" width="11.33203125" style="78" customWidth="1"/>
    <col min="7188" max="7188" width="10.5546875" style="78" customWidth="1"/>
    <col min="7189" max="7189" width="10.33203125" style="78" customWidth="1"/>
    <col min="7190" max="7190" width="5.6640625" style="78" customWidth="1"/>
    <col min="7191" max="7193" width="9.109375" style="78"/>
    <col min="7194" max="7194" width="7.5546875" style="78" customWidth="1"/>
    <col min="7195" max="7195" width="24.88671875" style="78" customWidth="1"/>
    <col min="7196" max="7196" width="4.33203125" style="78" customWidth="1"/>
    <col min="7197" max="7197" width="8.33203125" style="78" customWidth="1"/>
    <col min="7198" max="7198" width="8.6640625" style="78" customWidth="1"/>
    <col min="7199" max="7203" width="9.109375" style="78"/>
    <col min="7204" max="7205" width="0" style="78" hidden="1" customWidth="1"/>
    <col min="7206" max="7424" width="9.109375" style="78"/>
    <col min="7425" max="7425" width="4.6640625" style="78" customWidth="1"/>
    <col min="7426" max="7426" width="5.33203125" style="78" customWidth="1"/>
    <col min="7427" max="7427" width="13" style="78" customWidth="1"/>
    <col min="7428" max="7428" width="35.6640625" style="78" customWidth="1"/>
    <col min="7429" max="7429" width="11.33203125" style="78" customWidth="1"/>
    <col min="7430" max="7430" width="5.88671875" style="78" customWidth="1"/>
    <col min="7431" max="7431" width="9.6640625" style="78" customWidth="1"/>
    <col min="7432" max="7433" width="11.33203125" style="78" customWidth="1"/>
    <col min="7434" max="7434" width="8.33203125" style="78" customWidth="1"/>
    <col min="7435" max="7435" width="7.44140625" style="78" customWidth="1"/>
    <col min="7436" max="7436" width="8.33203125" style="78" customWidth="1"/>
    <col min="7437" max="7437" width="7.109375" style="78" customWidth="1"/>
    <col min="7438" max="7438" width="7" style="78" customWidth="1"/>
    <col min="7439" max="7439" width="3.5546875" style="78" customWidth="1"/>
    <col min="7440" max="7440" width="12.6640625" style="78" customWidth="1"/>
    <col min="7441" max="7443" width="11.33203125" style="78" customWidth="1"/>
    <col min="7444" max="7444" width="10.5546875" style="78" customWidth="1"/>
    <col min="7445" max="7445" width="10.33203125" style="78" customWidth="1"/>
    <col min="7446" max="7446" width="5.6640625" style="78" customWidth="1"/>
    <col min="7447" max="7449" width="9.109375" style="78"/>
    <col min="7450" max="7450" width="7.5546875" style="78" customWidth="1"/>
    <col min="7451" max="7451" width="24.88671875" style="78" customWidth="1"/>
    <col min="7452" max="7452" width="4.33203125" style="78" customWidth="1"/>
    <col min="7453" max="7453" width="8.33203125" style="78" customWidth="1"/>
    <col min="7454" max="7454" width="8.6640625" style="78" customWidth="1"/>
    <col min="7455" max="7459" width="9.109375" style="78"/>
    <col min="7460" max="7461" width="0" style="78" hidden="1" customWidth="1"/>
    <col min="7462" max="7680" width="9.109375" style="78"/>
    <col min="7681" max="7681" width="4.6640625" style="78" customWidth="1"/>
    <col min="7682" max="7682" width="5.33203125" style="78" customWidth="1"/>
    <col min="7683" max="7683" width="13" style="78" customWidth="1"/>
    <col min="7684" max="7684" width="35.6640625" style="78" customWidth="1"/>
    <col min="7685" max="7685" width="11.33203125" style="78" customWidth="1"/>
    <col min="7686" max="7686" width="5.88671875" style="78" customWidth="1"/>
    <col min="7687" max="7687" width="9.6640625" style="78" customWidth="1"/>
    <col min="7688" max="7689" width="11.33203125" style="78" customWidth="1"/>
    <col min="7690" max="7690" width="8.33203125" style="78" customWidth="1"/>
    <col min="7691" max="7691" width="7.44140625" style="78" customWidth="1"/>
    <col min="7692" max="7692" width="8.33203125" style="78" customWidth="1"/>
    <col min="7693" max="7693" width="7.109375" style="78" customWidth="1"/>
    <col min="7694" max="7694" width="7" style="78" customWidth="1"/>
    <col min="7695" max="7695" width="3.5546875" style="78" customWidth="1"/>
    <col min="7696" max="7696" width="12.6640625" style="78" customWidth="1"/>
    <col min="7697" max="7699" width="11.33203125" style="78" customWidth="1"/>
    <col min="7700" max="7700" width="10.5546875" style="78" customWidth="1"/>
    <col min="7701" max="7701" width="10.33203125" style="78" customWidth="1"/>
    <col min="7702" max="7702" width="5.6640625" style="78" customWidth="1"/>
    <col min="7703" max="7705" width="9.109375" style="78"/>
    <col min="7706" max="7706" width="7.5546875" style="78" customWidth="1"/>
    <col min="7707" max="7707" width="24.88671875" style="78" customWidth="1"/>
    <col min="7708" max="7708" width="4.33203125" style="78" customWidth="1"/>
    <col min="7709" max="7709" width="8.33203125" style="78" customWidth="1"/>
    <col min="7710" max="7710" width="8.6640625" style="78" customWidth="1"/>
    <col min="7711" max="7715" width="9.109375" style="78"/>
    <col min="7716" max="7717" width="0" style="78" hidden="1" customWidth="1"/>
    <col min="7718" max="7936" width="9.109375" style="78"/>
    <col min="7937" max="7937" width="4.6640625" style="78" customWidth="1"/>
    <col min="7938" max="7938" width="5.33203125" style="78" customWidth="1"/>
    <col min="7939" max="7939" width="13" style="78" customWidth="1"/>
    <col min="7940" max="7940" width="35.6640625" style="78" customWidth="1"/>
    <col min="7941" max="7941" width="11.33203125" style="78" customWidth="1"/>
    <col min="7942" max="7942" width="5.88671875" style="78" customWidth="1"/>
    <col min="7943" max="7943" width="9.6640625" style="78" customWidth="1"/>
    <col min="7944" max="7945" width="11.33203125" style="78" customWidth="1"/>
    <col min="7946" max="7946" width="8.33203125" style="78" customWidth="1"/>
    <col min="7947" max="7947" width="7.44140625" style="78" customWidth="1"/>
    <col min="7948" max="7948" width="8.33203125" style="78" customWidth="1"/>
    <col min="7949" max="7949" width="7.109375" style="78" customWidth="1"/>
    <col min="7950" max="7950" width="7" style="78" customWidth="1"/>
    <col min="7951" max="7951" width="3.5546875" style="78" customWidth="1"/>
    <col min="7952" max="7952" width="12.6640625" style="78" customWidth="1"/>
    <col min="7953" max="7955" width="11.33203125" style="78" customWidth="1"/>
    <col min="7956" max="7956" width="10.5546875" style="78" customWidth="1"/>
    <col min="7957" max="7957" width="10.33203125" style="78" customWidth="1"/>
    <col min="7958" max="7958" width="5.6640625" style="78" customWidth="1"/>
    <col min="7959" max="7961" width="9.109375" style="78"/>
    <col min="7962" max="7962" width="7.5546875" style="78" customWidth="1"/>
    <col min="7963" max="7963" width="24.88671875" style="78" customWidth="1"/>
    <col min="7964" max="7964" width="4.33203125" style="78" customWidth="1"/>
    <col min="7965" max="7965" width="8.33203125" style="78" customWidth="1"/>
    <col min="7966" max="7966" width="8.6640625" style="78" customWidth="1"/>
    <col min="7967" max="7971" width="9.109375" style="78"/>
    <col min="7972" max="7973" width="0" style="78" hidden="1" customWidth="1"/>
    <col min="7974" max="8192" width="9.109375" style="78"/>
    <col min="8193" max="8193" width="4.6640625" style="78" customWidth="1"/>
    <col min="8194" max="8194" width="5.33203125" style="78" customWidth="1"/>
    <col min="8195" max="8195" width="13" style="78" customWidth="1"/>
    <col min="8196" max="8196" width="35.6640625" style="78" customWidth="1"/>
    <col min="8197" max="8197" width="11.33203125" style="78" customWidth="1"/>
    <col min="8198" max="8198" width="5.88671875" style="78" customWidth="1"/>
    <col min="8199" max="8199" width="9.6640625" style="78" customWidth="1"/>
    <col min="8200" max="8201" width="11.33203125" style="78" customWidth="1"/>
    <col min="8202" max="8202" width="8.33203125" style="78" customWidth="1"/>
    <col min="8203" max="8203" width="7.44140625" style="78" customWidth="1"/>
    <col min="8204" max="8204" width="8.33203125" style="78" customWidth="1"/>
    <col min="8205" max="8205" width="7.109375" style="78" customWidth="1"/>
    <col min="8206" max="8206" width="7" style="78" customWidth="1"/>
    <col min="8207" max="8207" width="3.5546875" style="78" customWidth="1"/>
    <col min="8208" max="8208" width="12.6640625" style="78" customWidth="1"/>
    <col min="8209" max="8211" width="11.33203125" style="78" customWidth="1"/>
    <col min="8212" max="8212" width="10.5546875" style="78" customWidth="1"/>
    <col min="8213" max="8213" width="10.33203125" style="78" customWidth="1"/>
    <col min="8214" max="8214" width="5.6640625" style="78" customWidth="1"/>
    <col min="8215" max="8217" width="9.109375" style="78"/>
    <col min="8218" max="8218" width="7.5546875" style="78" customWidth="1"/>
    <col min="8219" max="8219" width="24.88671875" style="78" customWidth="1"/>
    <col min="8220" max="8220" width="4.33203125" style="78" customWidth="1"/>
    <col min="8221" max="8221" width="8.33203125" style="78" customWidth="1"/>
    <col min="8222" max="8222" width="8.6640625" style="78" customWidth="1"/>
    <col min="8223" max="8227" width="9.109375" style="78"/>
    <col min="8228" max="8229" width="0" style="78" hidden="1" customWidth="1"/>
    <col min="8230" max="8448" width="9.109375" style="78"/>
    <col min="8449" max="8449" width="4.6640625" style="78" customWidth="1"/>
    <col min="8450" max="8450" width="5.33203125" style="78" customWidth="1"/>
    <col min="8451" max="8451" width="13" style="78" customWidth="1"/>
    <col min="8452" max="8452" width="35.6640625" style="78" customWidth="1"/>
    <col min="8453" max="8453" width="11.33203125" style="78" customWidth="1"/>
    <col min="8454" max="8454" width="5.88671875" style="78" customWidth="1"/>
    <col min="8455" max="8455" width="9.6640625" style="78" customWidth="1"/>
    <col min="8456" max="8457" width="11.33203125" style="78" customWidth="1"/>
    <col min="8458" max="8458" width="8.33203125" style="78" customWidth="1"/>
    <col min="8459" max="8459" width="7.44140625" style="78" customWidth="1"/>
    <col min="8460" max="8460" width="8.33203125" style="78" customWidth="1"/>
    <col min="8461" max="8461" width="7.109375" style="78" customWidth="1"/>
    <col min="8462" max="8462" width="7" style="78" customWidth="1"/>
    <col min="8463" max="8463" width="3.5546875" style="78" customWidth="1"/>
    <col min="8464" max="8464" width="12.6640625" style="78" customWidth="1"/>
    <col min="8465" max="8467" width="11.33203125" style="78" customWidth="1"/>
    <col min="8468" max="8468" width="10.5546875" style="78" customWidth="1"/>
    <col min="8469" max="8469" width="10.33203125" style="78" customWidth="1"/>
    <col min="8470" max="8470" width="5.6640625" style="78" customWidth="1"/>
    <col min="8471" max="8473" width="9.109375" style="78"/>
    <col min="8474" max="8474" width="7.5546875" style="78" customWidth="1"/>
    <col min="8475" max="8475" width="24.88671875" style="78" customWidth="1"/>
    <col min="8476" max="8476" width="4.33203125" style="78" customWidth="1"/>
    <col min="8477" max="8477" width="8.33203125" style="78" customWidth="1"/>
    <col min="8478" max="8478" width="8.6640625" style="78" customWidth="1"/>
    <col min="8479" max="8483" width="9.109375" style="78"/>
    <col min="8484" max="8485" width="0" style="78" hidden="1" customWidth="1"/>
    <col min="8486" max="8704" width="9.109375" style="78"/>
    <col min="8705" max="8705" width="4.6640625" style="78" customWidth="1"/>
    <col min="8706" max="8706" width="5.33203125" style="78" customWidth="1"/>
    <col min="8707" max="8707" width="13" style="78" customWidth="1"/>
    <col min="8708" max="8708" width="35.6640625" style="78" customWidth="1"/>
    <col min="8709" max="8709" width="11.33203125" style="78" customWidth="1"/>
    <col min="8710" max="8710" width="5.88671875" style="78" customWidth="1"/>
    <col min="8711" max="8711" width="9.6640625" style="78" customWidth="1"/>
    <col min="8712" max="8713" width="11.33203125" style="78" customWidth="1"/>
    <col min="8714" max="8714" width="8.33203125" style="78" customWidth="1"/>
    <col min="8715" max="8715" width="7.44140625" style="78" customWidth="1"/>
    <col min="8716" max="8716" width="8.33203125" style="78" customWidth="1"/>
    <col min="8717" max="8717" width="7.109375" style="78" customWidth="1"/>
    <col min="8718" max="8718" width="7" style="78" customWidth="1"/>
    <col min="8719" max="8719" width="3.5546875" style="78" customWidth="1"/>
    <col min="8720" max="8720" width="12.6640625" style="78" customWidth="1"/>
    <col min="8721" max="8723" width="11.33203125" style="78" customWidth="1"/>
    <col min="8724" max="8724" width="10.5546875" style="78" customWidth="1"/>
    <col min="8725" max="8725" width="10.33203125" style="78" customWidth="1"/>
    <col min="8726" max="8726" width="5.6640625" style="78" customWidth="1"/>
    <col min="8727" max="8729" width="9.109375" style="78"/>
    <col min="8730" max="8730" width="7.5546875" style="78" customWidth="1"/>
    <col min="8731" max="8731" width="24.88671875" style="78" customWidth="1"/>
    <col min="8732" max="8732" width="4.33203125" style="78" customWidth="1"/>
    <col min="8733" max="8733" width="8.33203125" style="78" customWidth="1"/>
    <col min="8734" max="8734" width="8.6640625" style="78" customWidth="1"/>
    <col min="8735" max="8739" width="9.109375" style="78"/>
    <col min="8740" max="8741" width="0" style="78" hidden="1" customWidth="1"/>
    <col min="8742" max="8960" width="9.109375" style="78"/>
    <col min="8961" max="8961" width="4.6640625" style="78" customWidth="1"/>
    <col min="8962" max="8962" width="5.33203125" style="78" customWidth="1"/>
    <col min="8963" max="8963" width="13" style="78" customWidth="1"/>
    <col min="8964" max="8964" width="35.6640625" style="78" customWidth="1"/>
    <col min="8965" max="8965" width="11.33203125" style="78" customWidth="1"/>
    <col min="8966" max="8966" width="5.88671875" style="78" customWidth="1"/>
    <col min="8967" max="8967" width="9.6640625" style="78" customWidth="1"/>
    <col min="8968" max="8969" width="11.33203125" style="78" customWidth="1"/>
    <col min="8970" max="8970" width="8.33203125" style="78" customWidth="1"/>
    <col min="8971" max="8971" width="7.44140625" style="78" customWidth="1"/>
    <col min="8972" max="8972" width="8.33203125" style="78" customWidth="1"/>
    <col min="8973" max="8973" width="7.109375" style="78" customWidth="1"/>
    <col min="8974" max="8974" width="7" style="78" customWidth="1"/>
    <col min="8975" max="8975" width="3.5546875" style="78" customWidth="1"/>
    <col min="8976" max="8976" width="12.6640625" style="78" customWidth="1"/>
    <col min="8977" max="8979" width="11.33203125" style="78" customWidth="1"/>
    <col min="8980" max="8980" width="10.5546875" style="78" customWidth="1"/>
    <col min="8981" max="8981" width="10.33203125" style="78" customWidth="1"/>
    <col min="8982" max="8982" width="5.6640625" style="78" customWidth="1"/>
    <col min="8983" max="8985" width="9.109375" style="78"/>
    <col min="8986" max="8986" width="7.5546875" style="78" customWidth="1"/>
    <col min="8987" max="8987" width="24.88671875" style="78" customWidth="1"/>
    <col min="8988" max="8988" width="4.33203125" style="78" customWidth="1"/>
    <col min="8989" max="8989" width="8.33203125" style="78" customWidth="1"/>
    <col min="8990" max="8990" width="8.6640625" style="78" customWidth="1"/>
    <col min="8991" max="8995" width="9.109375" style="78"/>
    <col min="8996" max="8997" width="0" style="78" hidden="1" customWidth="1"/>
    <col min="8998" max="9216" width="9.109375" style="78"/>
    <col min="9217" max="9217" width="4.6640625" style="78" customWidth="1"/>
    <col min="9218" max="9218" width="5.33203125" style="78" customWidth="1"/>
    <col min="9219" max="9219" width="13" style="78" customWidth="1"/>
    <col min="9220" max="9220" width="35.6640625" style="78" customWidth="1"/>
    <col min="9221" max="9221" width="11.33203125" style="78" customWidth="1"/>
    <col min="9222" max="9222" width="5.88671875" style="78" customWidth="1"/>
    <col min="9223" max="9223" width="9.6640625" style="78" customWidth="1"/>
    <col min="9224" max="9225" width="11.33203125" style="78" customWidth="1"/>
    <col min="9226" max="9226" width="8.33203125" style="78" customWidth="1"/>
    <col min="9227" max="9227" width="7.44140625" style="78" customWidth="1"/>
    <col min="9228" max="9228" width="8.33203125" style="78" customWidth="1"/>
    <col min="9229" max="9229" width="7.109375" style="78" customWidth="1"/>
    <col min="9230" max="9230" width="7" style="78" customWidth="1"/>
    <col min="9231" max="9231" width="3.5546875" style="78" customWidth="1"/>
    <col min="9232" max="9232" width="12.6640625" style="78" customWidth="1"/>
    <col min="9233" max="9235" width="11.33203125" style="78" customWidth="1"/>
    <col min="9236" max="9236" width="10.5546875" style="78" customWidth="1"/>
    <col min="9237" max="9237" width="10.33203125" style="78" customWidth="1"/>
    <col min="9238" max="9238" width="5.6640625" style="78" customWidth="1"/>
    <col min="9239" max="9241" width="9.109375" style="78"/>
    <col min="9242" max="9242" width="7.5546875" style="78" customWidth="1"/>
    <col min="9243" max="9243" width="24.88671875" style="78" customWidth="1"/>
    <col min="9244" max="9244" width="4.33203125" style="78" customWidth="1"/>
    <col min="9245" max="9245" width="8.33203125" style="78" customWidth="1"/>
    <col min="9246" max="9246" width="8.6640625" style="78" customWidth="1"/>
    <col min="9247" max="9251" width="9.109375" style="78"/>
    <col min="9252" max="9253" width="0" style="78" hidden="1" customWidth="1"/>
    <col min="9254" max="9472" width="9.109375" style="78"/>
    <col min="9473" max="9473" width="4.6640625" style="78" customWidth="1"/>
    <col min="9474" max="9474" width="5.33203125" style="78" customWidth="1"/>
    <col min="9475" max="9475" width="13" style="78" customWidth="1"/>
    <col min="9476" max="9476" width="35.6640625" style="78" customWidth="1"/>
    <col min="9477" max="9477" width="11.33203125" style="78" customWidth="1"/>
    <col min="9478" max="9478" width="5.88671875" style="78" customWidth="1"/>
    <col min="9479" max="9479" width="9.6640625" style="78" customWidth="1"/>
    <col min="9480" max="9481" width="11.33203125" style="78" customWidth="1"/>
    <col min="9482" max="9482" width="8.33203125" style="78" customWidth="1"/>
    <col min="9483" max="9483" width="7.44140625" style="78" customWidth="1"/>
    <col min="9484" max="9484" width="8.33203125" style="78" customWidth="1"/>
    <col min="9485" max="9485" width="7.109375" style="78" customWidth="1"/>
    <col min="9486" max="9486" width="7" style="78" customWidth="1"/>
    <col min="9487" max="9487" width="3.5546875" style="78" customWidth="1"/>
    <col min="9488" max="9488" width="12.6640625" style="78" customWidth="1"/>
    <col min="9489" max="9491" width="11.33203125" style="78" customWidth="1"/>
    <col min="9492" max="9492" width="10.5546875" style="78" customWidth="1"/>
    <col min="9493" max="9493" width="10.33203125" style="78" customWidth="1"/>
    <col min="9494" max="9494" width="5.6640625" style="78" customWidth="1"/>
    <col min="9495" max="9497" width="9.109375" style="78"/>
    <col min="9498" max="9498" width="7.5546875" style="78" customWidth="1"/>
    <col min="9499" max="9499" width="24.88671875" style="78" customWidth="1"/>
    <col min="9500" max="9500" width="4.33203125" style="78" customWidth="1"/>
    <col min="9501" max="9501" width="8.33203125" style="78" customWidth="1"/>
    <col min="9502" max="9502" width="8.6640625" style="78" customWidth="1"/>
    <col min="9503" max="9507" width="9.109375" style="78"/>
    <col min="9508" max="9509" width="0" style="78" hidden="1" customWidth="1"/>
    <col min="9510" max="9728" width="9.109375" style="78"/>
    <col min="9729" max="9729" width="4.6640625" style="78" customWidth="1"/>
    <col min="9730" max="9730" width="5.33203125" style="78" customWidth="1"/>
    <col min="9731" max="9731" width="13" style="78" customWidth="1"/>
    <col min="9732" max="9732" width="35.6640625" style="78" customWidth="1"/>
    <col min="9733" max="9733" width="11.33203125" style="78" customWidth="1"/>
    <col min="9734" max="9734" width="5.88671875" style="78" customWidth="1"/>
    <col min="9735" max="9735" width="9.6640625" style="78" customWidth="1"/>
    <col min="9736" max="9737" width="11.33203125" style="78" customWidth="1"/>
    <col min="9738" max="9738" width="8.33203125" style="78" customWidth="1"/>
    <col min="9739" max="9739" width="7.44140625" style="78" customWidth="1"/>
    <col min="9740" max="9740" width="8.33203125" style="78" customWidth="1"/>
    <col min="9741" max="9741" width="7.109375" style="78" customWidth="1"/>
    <col min="9742" max="9742" width="7" style="78" customWidth="1"/>
    <col min="9743" max="9743" width="3.5546875" style="78" customWidth="1"/>
    <col min="9744" max="9744" width="12.6640625" style="78" customWidth="1"/>
    <col min="9745" max="9747" width="11.33203125" style="78" customWidth="1"/>
    <col min="9748" max="9748" width="10.5546875" style="78" customWidth="1"/>
    <col min="9749" max="9749" width="10.33203125" style="78" customWidth="1"/>
    <col min="9750" max="9750" width="5.6640625" style="78" customWidth="1"/>
    <col min="9751" max="9753" width="9.109375" style="78"/>
    <col min="9754" max="9754" width="7.5546875" style="78" customWidth="1"/>
    <col min="9755" max="9755" width="24.88671875" style="78" customWidth="1"/>
    <col min="9756" max="9756" width="4.33203125" style="78" customWidth="1"/>
    <col min="9757" max="9757" width="8.33203125" style="78" customWidth="1"/>
    <col min="9758" max="9758" width="8.6640625" style="78" customWidth="1"/>
    <col min="9759" max="9763" width="9.109375" style="78"/>
    <col min="9764" max="9765" width="0" style="78" hidden="1" customWidth="1"/>
    <col min="9766" max="9984" width="9.109375" style="78"/>
    <col min="9985" max="9985" width="4.6640625" style="78" customWidth="1"/>
    <col min="9986" max="9986" width="5.33203125" style="78" customWidth="1"/>
    <col min="9987" max="9987" width="13" style="78" customWidth="1"/>
    <col min="9988" max="9988" width="35.6640625" style="78" customWidth="1"/>
    <col min="9989" max="9989" width="11.33203125" style="78" customWidth="1"/>
    <col min="9990" max="9990" width="5.88671875" style="78" customWidth="1"/>
    <col min="9991" max="9991" width="9.6640625" style="78" customWidth="1"/>
    <col min="9992" max="9993" width="11.33203125" style="78" customWidth="1"/>
    <col min="9994" max="9994" width="8.33203125" style="78" customWidth="1"/>
    <col min="9995" max="9995" width="7.44140625" style="78" customWidth="1"/>
    <col min="9996" max="9996" width="8.33203125" style="78" customWidth="1"/>
    <col min="9997" max="9997" width="7.109375" style="78" customWidth="1"/>
    <col min="9998" max="9998" width="7" style="78" customWidth="1"/>
    <col min="9999" max="9999" width="3.5546875" style="78" customWidth="1"/>
    <col min="10000" max="10000" width="12.6640625" style="78" customWidth="1"/>
    <col min="10001" max="10003" width="11.33203125" style="78" customWidth="1"/>
    <col min="10004" max="10004" width="10.5546875" style="78" customWidth="1"/>
    <col min="10005" max="10005" width="10.33203125" style="78" customWidth="1"/>
    <col min="10006" max="10006" width="5.6640625" style="78" customWidth="1"/>
    <col min="10007" max="10009" width="9.109375" style="78"/>
    <col min="10010" max="10010" width="7.5546875" style="78" customWidth="1"/>
    <col min="10011" max="10011" width="24.88671875" style="78" customWidth="1"/>
    <col min="10012" max="10012" width="4.33203125" style="78" customWidth="1"/>
    <col min="10013" max="10013" width="8.33203125" style="78" customWidth="1"/>
    <col min="10014" max="10014" width="8.6640625" style="78" customWidth="1"/>
    <col min="10015" max="10019" width="9.109375" style="78"/>
    <col min="10020" max="10021" width="0" style="78" hidden="1" customWidth="1"/>
    <col min="10022" max="10240" width="9.109375" style="78"/>
    <col min="10241" max="10241" width="4.6640625" style="78" customWidth="1"/>
    <col min="10242" max="10242" width="5.33203125" style="78" customWidth="1"/>
    <col min="10243" max="10243" width="13" style="78" customWidth="1"/>
    <col min="10244" max="10244" width="35.6640625" style="78" customWidth="1"/>
    <col min="10245" max="10245" width="11.33203125" style="78" customWidth="1"/>
    <col min="10246" max="10246" width="5.88671875" style="78" customWidth="1"/>
    <col min="10247" max="10247" width="9.6640625" style="78" customWidth="1"/>
    <col min="10248" max="10249" width="11.33203125" style="78" customWidth="1"/>
    <col min="10250" max="10250" width="8.33203125" style="78" customWidth="1"/>
    <col min="10251" max="10251" width="7.44140625" style="78" customWidth="1"/>
    <col min="10252" max="10252" width="8.33203125" style="78" customWidth="1"/>
    <col min="10253" max="10253" width="7.109375" style="78" customWidth="1"/>
    <col min="10254" max="10254" width="7" style="78" customWidth="1"/>
    <col min="10255" max="10255" width="3.5546875" style="78" customWidth="1"/>
    <col min="10256" max="10256" width="12.6640625" style="78" customWidth="1"/>
    <col min="10257" max="10259" width="11.33203125" style="78" customWidth="1"/>
    <col min="10260" max="10260" width="10.5546875" style="78" customWidth="1"/>
    <col min="10261" max="10261" width="10.33203125" style="78" customWidth="1"/>
    <col min="10262" max="10262" width="5.6640625" style="78" customWidth="1"/>
    <col min="10263" max="10265" width="9.109375" style="78"/>
    <col min="10266" max="10266" width="7.5546875" style="78" customWidth="1"/>
    <col min="10267" max="10267" width="24.88671875" style="78" customWidth="1"/>
    <col min="10268" max="10268" width="4.33203125" style="78" customWidth="1"/>
    <col min="10269" max="10269" width="8.33203125" style="78" customWidth="1"/>
    <col min="10270" max="10270" width="8.6640625" style="78" customWidth="1"/>
    <col min="10271" max="10275" width="9.109375" style="78"/>
    <col min="10276" max="10277" width="0" style="78" hidden="1" customWidth="1"/>
    <col min="10278" max="10496" width="9.109375" style="78"/>
    <col min="10497" max="10497" width="4.6640625" style="78" customWidth="1"/>
    <col min="10498" max="10498" width="5.33203125" style="78" customWidth="1"/>
    <col min="10499" max="10499" width="13" style="78" customWidth="1"/>
    <col min="10500" max="10500" width="35.6640625" style="78" customWidth="1"/>
    <col min="10501" max="10501" width="11.33203125" style="78" customWidth="1"/>
    <col min="10502" max="10502" width="5.88671875" style="78" customWidth="1"/>
    <col min="10503" max="10503" width="9.6640625" style="78" customWidth="1"/>
    <col min="10504" max="10505" width="11.33203125" style="78" customWidth="1"/>
    <col min="10506" max="10506" width="8.33203125" style="78" customWidth="1"/>
    <col min="10507" max="10507" width="7.44140625" style="78" customWidth="1"/>
    <col min="10508" max="10508" width="8.33203125" style="78" customWidth="1"/>
    <col min="10509" max="10509" width="7.109375" style="78" customWidth="1"/>
    <col min="10510" max="10510" width="7" style="78" customWidth="1"/>
    <col min="10511" max="10511" width="3.5546875" style="78" customWidth="1"/>
    <col min="10512" max="10512" width="12.6640625" style="78" customWidth="1"/>
    <col min="10513" max="10515" width="11.33203125" style="78" customWidth="1"/>
    <col min="10516" max="10516" width="10.5546875" style="78" customWidth="1"/>
    <col min="10517" max="10517" width="10.33203125" style="78" customWidth="1"/>
    <col min="10518" max="10518" width="5.6640625" style="78" customWidth="1"/>
    <col min="10519" max="10521" width="9.109375" style="78"/>
    <col min="10522" max="10522" width="7.5546875" style="78" customWidth="1"/>
    <col min="10523" max="10523" width="24.88671875" style="78" customWidth="1"/>
    <col min="10524" max="10524" width="4.33203125" style="78" customWidth="1"/>
    <col min="10525" max="10525" width="8.33203125" style="78" customWidth="1"/>
    <col min="10526" max="10526" width="8.6640625" style="78" customWidth="1"/>
    <col min="10527" max="10531" width="9.109375" style="78"/>
    <col min="10532" max="10533" width="0" style="78" hidden="1" customWidth="1"/>
    <col min="10534" max="10752" width="9.109375" style="78"/>
    <col min="10753" max="10753" width="4.6640625" style="78" customWidth="1"/>
    <col min="10754" max="10754" width="5.33203125" style="78" customWidth="1"/>
    <col min="10755" max="10755" width="13" style="78" customWidth="1"/>
    <col min="10756" max="10756" width="35.6640625" style="78" customWidth="1"/>
    <col min="10757" max="10757" width="11.33203125" style="78" customWidth="1"/>
    <col min="10758" max="10758" width="5.88671875" style="78" customWidth="1"/>
    <col min="10759" max="10759" width="9.6640625" style="78" customWidth="1"/>
    <col min="10760" max="10761" width="11.33203125" style="78" customWidth="1"/>
    <col min="10762" max="10762" width="8.33203125" style="78" customWidth="1"/>
    <col min="10763" max="10763" width="7.44140625" style="78" customWidth="1"/>
    <col min="10764" max="10764" width="8.33203125" style="78" customWidth="1"/>
    <col min="10765" max="10765" width="7.109375" style="78" customWidth="1"/>
    <col min="10766" max="10766" width="7" style="78" customWidth="1"/>
    <col min="10767" max="10767" width="3.5546875" style="78" customWidth="1"/>
    <col min="10768" max="10768" width="12.6640625" style="78" customWidth="1"/>
    <col min="10769" max="10771" width="11.33203125" style="78" customWidth="1"/>
    <col min="10772" max="10772" width="10.5546875" style="78" customWidth="1"/>
    <col min="10773" max="10773" width="10.33203125" style="78" customWidth="1"/>
    <col min="10774" max="10774" width="5.6640625" style="78" customWidth="1"/>
    <col min="10775" max="10777" width="9.109375" style="78"/>
    <col min="10778" max="10778" width="7.5546875" style="78" customWidth="1"/>
    <col min="10779" max="10779" width="24.88671875" style="78" customWidth="1"/>
    <col min="10780" max="10780" width="4.33203125" style="78" customWidth="1"/>
    <col min="10781" max="10781" width="8.33203125" style="78" customWidth="1"/>
    <col min="10782" max="10782" width="8.6640625" style="78" customWidth="1"/>
    <col min="10783" max="10787" width="9.109375" style="78"/>
    <col min="10788" max="10789" width="0" style="78" hidden="1" customWidth="1"/>
    <col min="10790" max="11008" width="9.109375" style="78"/>
    <col min="11009" max="11009" width="4.6640625" style="78" customWidth="1"/>
    <col min="11010" max="11010" width="5.33203125" style="78" customWidth="1"/>
    <col min="11011" max="11011" width="13" style="78" customWidth="1"/>
    <col min="11012" max="11012" width="35.6640625" style="78" customWidth="1"/>
    <col min="11013" max="11013" width="11.33203125" style="78" customWidth="1"/>
    <col min="11014" max="11014" width="5.88671875" style="78" customWidth="1"/>
    <col min="11015" max="11015" width="9.6640625" style="78" customWidth="1"/>
    <col min="11016" max="11017" width="11.33203125" style="78" customWidth="1"/>
    <col min="11018" max="11018" width="8.33203125" style="78" customWidth="1"/>
    <col min="11019" max="11019" width="7.44140625" style="78" customWidth="1"/>
    <col min="11020" max="11020" width="8.33203125" style="78" customWidth="1"/>
    <col min="11021" max="11021" width="7.109375" style="78" customWidth="1"/>
    <col min="11022" max="11022" width="7" style="78" customWidth="1"/>
    <col min="11023" max="11023" width="3.5546875" style="78" customWidth="1"/>
    <col min="11024" max="11024" width="12.6640625" style="78" customWidth="1"/>
    <col min="11025" max="11027" width="11.33203125" style="78" customWidth="1"/>
    <col min="11028" max="11028" width="10.5546875" style="78" customWidth="1"/>
    <col min="11029" max="11029" width="10.33203125" style="78" customWidth="1"/>
    <col min="11030" max="11030" width="5.6640625" style="78" customWidth="1"/>
    <col min="11031" max="11033" width="9.109375" style="78"/>
    <col min="11034" max="11034" width="7.5546875" style="78" customWidth="1"/>
    <col min="11035" max="11035" width="24.88671875" style="78" customWidth="1"/>
    <col min="11036" max="11036" width="4.33203125" style="78" customWidth="1"/>
    <col min="11037" max="11037" width="8.33203125" style="78" customWidth="1"/>
    <col min="11038" max="11038" width="8.6640625" style="78" customWidth="1"/>
    <col min="11039" max="11043" width="9.109375" style="78"/>
    <col min="11044" max="11045" width="0" style="78" hidden="1" customWidth="1"/>
    <col min="11046" max="11264" width="9.109375" style="78"/>
    <col min="11265" max="11265" width="4.6640625" style="78" customWidth="1"/>
    <col min="11266" max="11266" width="5.33203125" style="78" customWidth="1"/>
    <col min="11267" max="11267" width="13" style="78" customWidth="1"/>
    <col min="11268" max="11268" width="35.6640625" style="78" customWidth="1"/>
    <col min="11269" max="11269" width="11.33203125" style="78" customWidth="1"/>
    <col min="11270" max="11270" width="5.88671875" style="78" customWidth="1"/>
    <col min="11271" max="11271" width="9.6640625" style="78" customWidth="1"/>
    <col min="11272" max="11273" width="11.33203125" style="78" customWidth="1"/>
    <col min="11274" max="11274" width="8.33203125" style="78" customWidth="1"/>
    <col min="11275" max="11275" width="7.44140625" style="78" customWidth="1"/>
    <col min="11276" max="11276" width="8.33203125" style="78" customWidth="1"/>
    <col min="11277" max="11277" width="7.109375" style="78" customWidth="1"/>
    <col min="11278" max="11278" width="7" style="78" customWidth="1"/>
    <col min="11279" max="11279" width="3.5546875" style="78" customWidth="1"/>
    <col min="11280" max="11280" width="12.6640625" style="78" customWidth="1"/>
    <col min="11281" max="11283" width="11.33203125" style="78" customWidth="1"/>
    <col min="11284" max="11284" width="10.5546875" style="78" customWidth="1"/>
    <col min="11285" max="11285" width="10.33203125" style="78" customWidth="1"/>
    <col min="11286" max="11286" width="5.6640625" style="78" customWidth="1"/>
    <col min="11287" max="11289" width="9.109375" style="78"/>
    <col min="11290" max="11290" width="7.5546875" style="78" customWidth="1"/>
    <col min="11291" max="11291" width="24.88671875" style="78" customWidth="1"/>
    <col min="11292" max="11292" width="4.33203125" style="78" customWidth="1"/>
    <col min="11293" max="11293" width="8.33203125" style="78" customWidth="1"/>
    <col min="11294" max="11294" width="8.6640625" style="78" customWidth="1"/>
    <col min="11295" max="11299" width="9.109375" style="78"/>
    <col min="11300" max="11301" width="0" style="78" hidden="1" customWidth="1"/>
    <col min="11302" max="11520" width="9.109375" style="78"/>
    <col min="11521" max="11521" width="4.6640625" style="78" customWidth="1"/>
    <col min="11522" max="11522" width="5.33203125" style="78" customWidth="1"/>
    <col min="11523" max="11523" width="13" style="78" customWidth="1"/>
    <col min="11524" max="11524" width="35.6640625" style="78" customWidth="1"/>
    <col min="11525" max="11525" width="11.33203125" style="78" customWidth="1"/>
    <col min="11526" max="11526" width="5.88671875" style="78" customWidth="1"/>
    <col min="11527" max="11527" width="9.6640625" style="78" customWidth="1"/>
    <col min="11528" max="11529" width="11.33203125" style="78" customWidth="1"/>
    <col min="11530" max="11530" width="8.33203125" style="78" customWidth="1"/>
    <col min="11531" max="11531" width="7.44140625" style="78" customWidth="1"/>
    <col min="11532" max="11532" width="8.33203125" style="78" customWidth="1"/>
    <col min="11533" max="11533" width="7.109375" style="78" customWidth="1"/>
    <col min="11534" max="11534" width="7" style="78" customWidth="1"/>
    <col min="11535" max="11535" width="3.5546875" style="78" customWidth="1"/>
    <col min="11536" max="11536" width="12.6640625" style="78" customWidth="1"/>
    <col min="11537" max="11539" width="11.33203125" style="78" customWidth="1"/>
    <col min="11540" max="11540" width="10.5546875" style="78" customWidth="1"/>
    <col min="11541" max="11541" width="10.33203125" style="78" customWidth="1"/>
    <col min="11542" max="11542" width="5.6640625" style="78" customWidth="1"/>
    <col min="11543" max="11545" width="9.109375" style="78"/>
    <col min="11546" max="11546" width="7.5546875" style="78" customWidth="1"/>
    <col min="11547" max="11547" width="24.88671875" style="78" customWidth="1"/>
    <col min="11548" max="11548" width="4.33203125" style="78" customWidth="1"/>
    <col min="11549" max="11549" width="8.33203125" style="78" customWidth="1"/>
    <col min="11550" max="11550" width="8.6640625" style="78" customWidth="1"/>
    <col min="11551" max="11555" width="9.109375" style="78"/>
    <col min="11556" max="11557" width="0" style="78" hidden="1" customWidth="1"/>
    <col min="11558" max="11776" width="9.109375" style="78"/>
    <col min="11777" max="11777" width="4.6640625" style="78" customWidth="1"/>
    <col min="11778" max="11778" width="5.33203125" style="78" customWidth="1"/>
    <col min="11779" max="11779" width="13" style="78" customWidth="1"/>
    <col min="11780" max="11780" width="35.6640625" style="78" customWidth="1"/>
    <col min="11781" max="11781" width="11.33203125" style="78" customWidth="1"/>
    <col min="11782" max="11782" width="5.88671875" style="78" customWidth="1"/>
    <col min="11783" max="11783" width="9.6640625" style="78" customWidth="1"/>
    <col min="11784" max="11785" width="11.33203125" style="78" customWidth="1"/>
    <col min="11786" max="11786" width="8.33203125" style="78" customWidth="1"/>
    <col min="11787" max="11787" width="7.44140625" style="78" customWidth="1"/>
    <col min="11788" max="11788" width="8.33203125" style="78" customWidth="1"/>
    <col min="11789" max="11789" width="7.109375" style="78" customWidth="1"/>
    <col min="11790" max="11790" width="7" style="78" customWidth="1"/>
    <col min="11791" max="11791" width="3.5546875" style="78" customWidth="1"/>
    <col min="11792" max="11792" width="12.6640625" style="78" customWidth="1"/>
    <col min="11793" max="11795" width="11.33203125" style="78" customWidth="1"/>
    <col min="11796" max="11796" width="10.5546875" style="78" customWidth="1"/>
    <col min="11797" max="11797" width="10.33203125" style="78" customWidth="1"/>
    <col min="11798" max="11798" width="5.6640625" style="78" customWidth="1"/>
    <col min="11799" max="11801" width="9.109375" style="78"/>
    <col min="11802" max="11802" width="7.5546875" style="78" customWidth="1"/>
    <col min="11803" max="11803" width="24.88671875" style="78" customWidth="1"/>
    <col min="11804" max="11804" width="4.33203125" style="78" customWidth="1"/>
    <col min="11805" max="11805" width="8.33203125" style="78" customWidth="1"/>
    <col min="11806" max="11806" width="8.6640625" style="78" customWidth="1"/>
    <col min="11807" max="11811" width="9.109375" style="78"/>
    <col min="11812" max="11813" width="0" style="78" hidden="1" customWidth="1"/>
    <col min="11814" max="12032" width="9.109375" style="78"/>
    <col min="12033" max="12033" width="4.6640625" style="78" customWidth="1"/>
    <col min="12034" max="12034" width="5.33203125" style="78" customWidth="1"/>
    <col min="12035" max="12035" width="13" style="78" customWidth="1"/>
    <col min="12036" max="12036" width="35.6640625" style="78" customWidth="1"/>
    <col min="12037" max="12037" width="11.33203125" style="78" customWidth="1"/>
    <col min="12038" max="12038" width="5.88671875" style="78" customWidth="1"/>
    <col min="12039" max="12039" width="9.6640625" style="78" customWidth="1"/>
    <col min="12040" max="12041" width="11.33203125" style="78" customWidth="1"/>
    <col min="12042" max="12042" width="8.33203125" style="78" customWidth="1"/>
    <col min="12043" max="12043" width="7.44140625" style="78" customWidth="1"/>
    <col min="12044" max="12044" width="8.33203125" style="78" customWidth="1"/>
    <col min="12045" max="12045" width="7.109375" style="78" customWidth="1"/>
    <col min="12046" max="12046" width="7" style="78" customWidth="1"/>
    <col min="12047" max="12047" width="3.5546875" style="78" customWidth="1"/>
    <col min="12048" max="12048" width="12.6640625" style="78" customWidth="1"/>
    <col min="12049" max="12051" width="11.33203125" style="78" customWidth="1"/>
    <col min="12052" max="12052" width="10.5546875" style="78" customWidth="1"/>
    <col min="12053" max="12053" width="10.33203125" style="78" customWidth="1"/>
    <col min="12054" max="12054" width="5.6640625" style="78" customWidth="1"/>
    <col min="12055" max="12057" width="9.109375" style="78"/>
    <col min="12058" max="12058" width="7.5546875" style="78" customWidth="1"/>
    <col min="12059" max="12059" width="24.88671875" style="78" customWidth="1"/>
    <col min="12060" max="12060" width="4.33203125" style="78" customWidth="1"/>
    <col min="12061" max="12061" width="8.33203125" style="78" customWidth="1"/>
    <col min="12062" max="12062" width="8.6640625" style="78" customWidth="1"/>
    <col min="12063" max="12067" width="9.109375" style="78"/>
    <col min="12068" max="12069" width="0" style="78" hidden="1" customWidth="1"/>
    <col min="12070" max="12288" width="9.109375" style="78"/>
    <col min="12289" max="12289" width="4.6640625" style="78" customWidth="1"/>
    <col min="12290" max="12290" width="5.33203125" style="78" customWidth="1"/>
    <col min="12291" max="12291" width="13" style="78" customWidth="1"/>
    <col min="12292" max="12292" width="35.6640625" style="78" customWidth="1"/>
    <col min="12293" max="12293" width="11.33203125" style="78" customWidth="1"/>
    <col min="12294" max="12294" width="5.88671875" style="78" customWidth="1"/>
    <col min="12295" max="12295" width="9.6640625" style="78" customWidth="1"/>
    <col min="12296" max="12297" width="11.33203125" style="78" customWidth="1"/>
    <col min="12298" max="12298" width="8.33203125" style="78" customWidth="1"/>
    <col min="12299" max="12299" width="7.44140625" style="78" customWidth="1"/>
    <col min="12300" max="12300" width="8.33203125" style="78" customWidth="1"/>
    <col min="12301" max="12301" width="7.109375" style="78" customWidth="1"/>
    <col min="12302" max="12302" width="7" style="78" customWidth="1"/>
    <col min="12303" max="12303" width="3.5546875" style="78" customWidth="1"/>
    <col min="12304" max="12304" width="12.6640625" style="78" customWidth="1"/>
    <col min="12305" max="12307" width="11.33203125" style="78" customWidth="1"/>
    <col min="12308" max="12308" width="10.5546875" style="78" customWidth="1"/>
    <col min="12309" max="12309" width="10.33203125" style="78" customWidth="1"/>
    <col min="12310" max="12310" width="5.6640625" style="78" customWidth="1"/>
    <col min="12311" max="12313" width="9.109375" style="78"/>
    <col min="12314" max="12314" width="7.5546875" style="78" customWidth="1"/>
    <col min="12315" max="12315" width="24.88671875" style="78" customWidth="1"/>
    <col min="12316" max="12316" width="4.33203125" style="78" customWidth="1"/>
    <col min="12317" max="12317" width="8.33203125" style="78" customWidth="1"/>
    <col min="12318" max="12318" width="8.6640625" style="78" customWidth="1"/>
    <col min="12319" max="12323" width="9.109375" style="78"/>
    <col min="12324" max="12325" width="0" style="78" hidden="1" customWidth="1"/>
    <col min="12326" max="12544" width="9.109375" style="78"/>
    <col min="12545" max="12545" width="4.6640625" style="78" customWidth="1"/>
    <col min="12546" max="12546" width="5.33203125" style="78" customWidth="1"/>
    <col min="12547" max="12547" width="13" style="78" customWidth="1"/>
    <col min="12548" max="12548" width="35.6640625" style="78" customWidth="1"/>
    <col min="12549" max="12549" width="11.33203125" style="78" customWidth="1"/>
    <col min="12550" max="12550" width="5.88671875" style="78" customWidth="1"/>
    <col min="12551" max="12551" width="9.6640625" style="78" customWidth="1"/>
    <col min="12552" max="12553" width="11.33203125" style="78" customWidth="1"/>
    <col min="12554" max="12554" width="8.33203125" style="78" customWidth="1"/>
    <col min="12555" max="12555" width="7.44140625" style="78" customWidth="1"/>
    <col min="12556" max="12556" width="8.33203125" style="78" customWidth="1"/>
    <col min="12557" max="12557" width="7.109375" style="78" customWidth="1"/>
    <col min="12558" max="12558" width="7" style="78" customWidth="1"/>
    <col min="12559" max="12559" width="3.5546875" style="78" customWidth="1"/>
    <col min="12560" max="12560" width="12.6640625" style="78" customWidth="1"/>
    <col min="12561" max="12563" width="11.33203125" style="78" customWidth="1"/>
    <col min="12564" max="12564" width="10.5546875" style="78" customWidth="1"/>
    <col min="12565" max="12565" width="10.33203125" style="78" customWidth="1"/>
    <col min="12566" max="12566" width="5.6640625" style="78" customWidth="1"/>
    <col min="12567" max="12569" width="9.109375" style="78"/>
    <col min="12570" max="12570" width="7.5546875" style="78" customWidth="1"/>
    <col min="12571" max="12571" width="24.88671875" style="78" customWidth="1"/>
    <col min="12572" max="12572" width="4.33203125" style="78" customWidth="1"/>
    <col min="12573" max="12573" width="8.33203125" style="78" customWidth="1"/>
    <col min="12574" max="12574" width="8.6640625" style="78" customWidth="1"/>
    <col min="12575" max="12579" width="9.109375" style="78"/>
    <col min="12580" max="12581" width="0" style="78" hidden="1" customWidth="1"/>
    <col min="12582" max="12800" width="9.109375" style="78"/>
    <col min="12801" max="12801" width="4.6640625" style="78" customWidth="1"/>
    <col min="12802" max="12802" width="5.33203125" style="78" customWidth="1"/>
    <col min="12803" max="12803" width="13" style="78" customWidth="1"/>
    <col min="12804" max="12804" width="35.6640625" style="78" customWidth="1"/>
    <col min="12805" max="12805" width="11.33203125" style="78" customWidth="1"/>
    <col min="12806" max="12806" width="5.88671875" style="78" customWidth="1"/>
    <col min="12807" max="12807" width="9.6640625" style="78" customWidth="1"/>
    <col min="12808" max="12809" width="11.33203125" style="78" customWidth="1"/>
    <col min="12810" max="12810" width="8.33203125" style="78" customWidth="1"/>
    <col min="12811" max="12811" width="7.44140625" style="78" customWidth="1"/>
    <col min="12812" max="12812" width="8.33203125" style="78" customWidth="1"/>
    <col min="12813" max="12813" width="7.109375" style="78" customWidth="1"/>
    <col min="12814" max="12814" width="7" style="78" customWidth="1"/>
    <col min="12815" max="12815" width="3.5546875" style="78" customWidth="1"/>
    <col min="12816" max="12816" width="12.6640625" style="78" customWidth="1"/>
    <col min="12817" max="12819" width="11.33203125" style="78" customWidth="1"/>
    <col min="12820" max="12820" width="10.5546875" style="78" customWidth="1"/>
    <col min="12821" max="12821" width="10.33203125" style="78" customWidth="1"/>
    <col min="12822" max="12822" width="5.6640625" style="78" customWidth="1"/>
    <col min="12823" max="12825" width="9.109375" style="78"/>
    <col min="12826" max="12826" width="7.5546875" style="78" customWidth="1"/>
    <col min="12827" max="12827" width="24.88671875" style="78" customWidth="1"/>
    <col min="12828" max="12828" width="4.33203125" style="78" customWidth="1"/>
    <col min="12829" max="12829" width="8.33203125" style="78" customWidth="1"/>
    <col min="12830" max="12830" width="8.6640625" style="78" customWidth="1"/>
    <col min="12831" max="12835" width="9.109375" style="78"/>
    <col min="12836" max="12837" width="0" style="78" hidden="1" customWidth="1"/>
    <col min="12838" max="13056" width="9.109375" style="78"/>
    <col min="13057" max="13057" width="4.6640625" style="78" customWidth="1"/>
    <col min="13058" max="13058" width="5.33203125" style="78" customWidth="1"/>
    <col min="13059" max="13059" width="13" style="78" customWidth="1"/>
    <col min="13060" max="13060" width="35.6640625" style="78" customWidth="1"/>
    <col min="13061" max="13061" width="11.33203125" style="78" customWidth="1"/>
    <col min="13062" max="13062" width="5.88671875" style="78" customWidth="1"/>
    <col min="13063" max="13063" width="9.6640625" style="78" customWidth="1"/>
    <col min="13064" max="13065" width="11.33203125" style="78" customWidth="1"/>
    <col min="13066" max="13066" width="8.33203125" style="78" customWidth="1"/>
    <col min="13067" max="13067" width="7.44140625" style="78" customWidth="1"/>
    <col min="13068" max="13068" width="8.33203125" style="78" customWidth="1"/>
    <col min="13069" max="13069" width="7.109375" style="78" customWidth="1"/>
    <col min="13070" max="13070" width="7" style="78" customWidth="1"/>
    <col min="13071" max="13071" width="3.5546875" style="78" customWidth="1"/>
    <col min="13072" max="13072" width="12.6640625" style="78" customWidth="1"/>
    <col min="13073" max="13075" width="11.33203125" style="78" customWidth="1"/>
    <col min="13076" max="13076" width="10.5546875" style="78" customWidth="1"/>
    <col min="13077" max="13077" width="10.33203125" style="78" customWidth="1"/>
    <col min="13078" max="13078" width="5.6640625" style="78" customWidth="1"/>
    <col min="13079" max="13081" width="9.109375" style="78"/>
    <col min="13082" max="13082" width="7.5546875" style="78" customWidth="1"/>
    <col min="13083" max="13083" width="24.88671875" style="78" customWidth="1"/>
    <col min="13084" max="13084" width="4.33203125" style="78" customWidth="1"/>
    <col min="13085" max="13085" width="8.33203125" style="78" customWidth="1"/>
    <col min="13086" max="13086" width="8.6640625" style="78" customWidth="1"/>
    <col min="13087" max="13091" width="9.109375" style="78"/>
    <col min="13092" max="13093" width="0" style="78" hidden="1" customWidth="1"/>
    <col min="13094" max="13312" width="9.109375" style="78"/>
    <col min="13313" max="13313" width="4.6640625" style="78" customWidth="1"/>
    <col min="13314" max="13314" width="5.33203125" style="78" customWidth="1"/>
    <col min="13315" max="13315" width="13" style="78" customWidth="1"/>
    <col min="13316" max="13316" width="35.6640625" style="78" customWidth="1"/>
    <col min="13317" max="13317" width="11.33203125" style="78" customWidth="1"/>
    <col min="13318" max="13318" width="5.88671875" style="78" customWidth="1"/>
    <col min="13319" max="13319" width="9.6640625" style="78" customWidth="1"/>
    <col min="13320" max="13321" width="11.33203125" style="78" customWidth="1"/>
    <col min="13322" max="13322" width="8.33203125" style="78" customWidth="1"/>
    <col min="13323" max="13323" width="7.44140625" style="78" customWidth="1"/>
    <col min="13324" max="13324" width="8.33203125" style="78" customWidth="1"/>
    <col min="13325" max="13325" width="7.109375" style="78" customWidth="1"/>
    <col min="13326" max="13326" width="7" style="78" customWidth="1"/>
    <col min="13327" max="13327" width="3.5546875" style="78" customWidth="1"/>
    <col min="13328" max="13328" width="12.6640625" style="78" customWidth="1"/>
    <col min="13329" max="13331" width="11.33203125" style="78" customWidth="1"/>
    <col min="13332" max="13332" width="10.5546875" style="78" customWidth="1"/>
    <col min="13333" max="13333" width="10.33203125" style="78" customWidth="1"/>
    <col min="13334" max="13334" width="5.6640625" style="78" customWidth="1"/>
    <col min="13335" max="13337" width="9.109375" style="78"/>
    <col min="13338" max="13338" width="7.5546875" style="78" customWidth="1"/>
    <col min="13339" max="13339" width="24.88671875" style="78" customWidth="1"/>
    <col min="13340" max="13340" width="4.33203125" style="78" customWidth="1"/>
    <col min="13341" max="13341" width="8.33203125" style="78" customWidth="1"/>
    <col min="13342" max="13342" width="8.6640625" style="78" customWidth="1"/>
    <col min="13343" max="13347" width="9.109375" style="78"/>
    <col min="13348" max="13349" width="0" style="78" hidden="1" customWidth="1"/>
    <col min="13350" max="13568" width="9.109375" style="78"/>
    <col min="13569" max="13569" width="4.6640625" style="78" customWidth="1"/>
    <col min="13570" max="13570" width="5.33203125" style="78" customWidth="1"/>
    <col min="13571" max="13571" width="13" style="78" customWidth="1"/>
    <col min="13572" max="13572" width="35.6640625" style="78" customWidth="1"/>
    <col min="13573" max="13573" width="11.33203125" style="78" customWidth="1"/>
    <col min="13574" max="13574" width="5.88671875" style="78" customWidth="1"/>
    <col min="13575" max="13575" width="9.6640625" style="78" customWidth="1"/>
    <col min="13576" max="13577" width="11.33203125" style="78" customWidth="1"/>
    <col min="13578" max="13578" width="8.33203125" style="78" customWidth="1"/>
    <col min="13579" max="13579" width="7.44140625" style="78" customWidth="1"/>
    <col min="13580" max="13580" width="8.33203125" style="78" customWidth="1"/>
    <col min="13581" max="13581" width="7.109375" style="78" customWidth="1"/>
    <col min="13582" max="13582" width="7" style="78" customWidth="1"/>
    <col min="13583" max="13583" width="3.5546875" style="78" customWidth="1"/>
    <col min="13584" max="13584" width="12.6640625" style="78" customWidth="1"/>
    <col min="13585" max="13587" width="11.33203125" style="78" customWidth="1"/>
    <col min="13588" max="13588" width="10.5546875" style="78" customWidth="1"/>
    <col min="13589" max="13589" width="10.33203125" style="78" customWidth="1"/>
    <col min="13590" max="13590" width="5.6640625" style="78" customWidth="1"/>
    <col min="13591" max="13593" width="9.109375" style="78"/>
    <col min="13594" max="13594" width="7.5546875" style="78" customWidth="1"/>
    <col min="13595" max="13595" width="24.88671875" style="78" customWidth="1"/>
    <col min="13596" max="13596" width="4.33203125" style="78" customWidth="1"/>
    <col min="13597" max="13597" width="8.33203125" style="78" customWidth="1"/>
    <col min="13598" max="13598" width="8.6640625" style="78" customWidth="1"/>
    <col min="13599" max="13603" width="9.109375" style="78"/>
    <col min="13604" max="13605" width="0" style="78" hidden="1" customWidth="1"/>
    <col min="13606" max="13824" width="9.109375" style="78"/>
    <col min="13825" max="13825" width="4.6640625" style="78" customWidth="1"/>
    <col min="13826" max="13826" width="5.33203125" style="78" customWidth="1"/>
    <col min="13827" max="13827" width="13" style="78" customWidth="1"/>
    <col min="13828" max="13828" width="35.6640625" style="78" customWidth="1"/>
    <col min="13829" max="13829" width="11.33203125" style="78" customWidth="1"/>
    <col min="13830" max="13830" width="5.88671875" style="78" customWidth="1"/>
    <col min="13831" max="13831" width="9.6640625" style="78" customWidth="1"/>
    <col min="13832" max="13833" width="11.33203125" style="78" customWidth="1"/>
    <col min="13834" max="13834" width="8.33203125" style="78" customWidth="1"/>
    <col min="13835" max="13835" width="7.44140625" style="78" customWidth="1"/>
    <col min="13836" max="13836" width="8.33203125" style="78" customWidth="1"/>
    <col min="13837" max="13837" width="7.109375" style="78" customWidth="1"/>
    <col min="13838" max="13838" width="7" style="78" customWidth="1"/>
    <col min="13839" max="13839" width="3.5546875" style="78" customWidth="1"/>
    <col min="13840" max="13840" width="12.6640625" style="78" customWidth="1"/>
    <col min="13841" max="13843" width="11.33203125" style="78" customWidth="1"/>
    <col min="13844" max="13844" width="10.5546875" style="78" customWidth="1"/>
    <col min="13845" max="13845" width="10.33203125" style="78" customWidth="1"/>
    <col min="13846" max="13846" width="5.6640625" style="78" customWidth="1"/>
    <col min="13847" max="13849" width="9.109375" style="78"/>
    <col min="13850" max="13850" width="7.5546875" style="78" customWidth="1"/>
    <col min="13851" max="13851" width="24.88671875" style="78" customWidth="1"/>
    <col min="13852" max="13852" width="4.33203125" style="78" customWidth="1"/>
    <col min="13853" max="13853" width="8.33203125" style="78" customWidth="1"/>
    <col min="13854" max="13854" width="8.6640625" style="78" customWidth="1"/>
    <col min="13855" max="13859" width="9.109375" style="78"/>
    <col min="13860" max="13861" width="0" style="78" hidden="1" customWidth="1"/>
    <col min="13862" max="14080" width="9.109375" style="78"/>
    <col min="14081" max="14081" width="4.6640625" style="78" customWidth="1"/>
    <col min="14082" max="14082" width="5.33203125" style="78" customWidth="1"/>
    <col min="14083" max="14083" width="13" style="78" customWidth="1"/>
    <col min="14084" max="14084" width="35.6640625" style="78" customWidth="1"/>
    <col min="14085" max="14085" width="11.33203125" style="78" customWidth="1"/>
    <col min="14086" max="14086" width="5.88671875" style="78" customWidth="1"/>
    <col min="14087" max="14087" width="9.6640625" style="78" customWidth="1"/>
    <col min="14088" max="14089" width="11.33203125" style="78" customWidth="1"/>
    <col min="14090" max="14090" width="8.33203125" style="78" customWidth="1"/>
    <col min="14091" max="14091" width="7.44140625" style="78" customWidth="1"/>
    <col min="14092" max="14092" width="8.33203125" style="78" customWidth="1"/>
    <col min="14093" max="14093" width="7.109375" style="78" customWidth="1"/>
    <col min="14094" max="14094" width="7" style="78" customWidth="1"/>
    <col min="14095" max="14095" width="3.5546875" style="78" customWidth="1"/>
    <col min="14096" max="14096" width="12.6640625" style="78" customWidth="1"/>
    <col min="14097" max="14099" width="11.33203125" style="78" customWidth="1"/>
    <col min="14100" max="14100" width="10.5546875" style="78" customWidth="1"/>
    <col min="14101" max="14101" width="10.33203125" style="78" customWidth="1"/>
    <col min="14102" max="14102" width="5.6640625" style="78" customWidth="1"/>
    <col min="14103" max="14105" width="9.109375" style="78"/>
    <col min="14106" max="14106" width="7.5546875" style="78" customWidth="1"/>
    <col min="14107" max="14107" width="24.88671875" style="78" customWidth="1"/>
    <col min="14108" max="14108" width="4.33203125" style="78" customWidth="1"/>
    <col min="14109" max="14109" width="8.33203125" style="78" customWidth="1"/>
    <col min="14110" max="14110" width="8.6640625" style="78" customWidth="1"/>
    <col min="14111" max="14115" width="9.109375" style="78"/>
    <col min="14116" max="14117" width="0" style="78" hidden="1" customWidth="1"/>
    <col min="14118" max="14336" width="9.109375" style="78"/>
    <col min="14337" max="14337" width="4.6640625" style="78" customWidth="1"/>
    <col min="14338" max="14338" width="5.33203125" style="78" customWidth="1"/>
    <col min="14339" max="14339" width="13" style="78" customWidth="1"/>
    <col min="14340" max="14340" width="35.6640625" style="78" customWidth="1"/>
    <col min="14341" max="14341" width="11.33203125" style="78" customWidth="1"/>
    <col min="14342" max="14342" width="5.88671875" style="78" customWidth="1"/>
    <col min="14343" max="14343" width="9.6640625" style="78" customWidth="1"/>
    <col min="14344" max="14345" width="11.33203125" style="78" customWidth="1"/>
    <col min="14346" max="14346" width="8.33203125" style="78" customWidth="1"/>
    <col min="14347" max="14347" width="7.44140625" style="78" customWidth="1"/>
    <col min="14348" max="14348" width="8.33203125" style="78" customWidth="1"/>
    <col min="14349" max="14349" width="7.109375" style="78" customWidth="1"/>
    <col min="14350" max="14350" width="7" style="78" customWidth="1"/>
    <col min="14351" max="14351" width="3.5546875" style="78" customWidth="1"/>
    <col min="14352" max="14352" width="12.6640625" style="78" customWidth="1"/>
    <col min="14353" max="14355" width="11.33203125" style="78" customWidth="1"/>
    <col min="14356" max="14356" width="10.5546875" style="78" customWidth="1"/>
    <col min="14357" max="14357" width="10.33203125" style="78" customWidth="1"/>
    <col min="14358" max="14358" width="5.6640625" style="78" customWidth="1"/>
    <col min="14359" max="14361" width="9.109375" style="78"/>
    <col min="14362" max="14362" width="7.5546875" style="78" customWidth="1"/>
    <col min="14363" max="14363" width="24.88671875" style="78" customWidth="1"/>
    <col min="14364" max="14364" width="4.33203125" style="78" customWidth="1"/>
    <col min="14365" max="14365" width="8.33203125" style="78" customWidth="1"/>
    <col min="14366" max="14366" width="8.6640625" style="78" customWidth="1"/>
    <col min="14367" max="14371" width="9.109375" style="78"/>
    <col min="14372" max="14373" width="0" style="78" hidden="1" customWidth="1"/>
    <col min="14374" max="14592" width="9.109375" style="78"/>
    <col min="14593" max="14593" width="4.6640625" style="78" customWidth="1"/>
    <col min="14594" max="14594" width="5.33203125" style="78" customWidth="1"/>
    <col min="14595" max="14595" width="13" style="78" customWidth="1"/>
    <col min="14596" max="14596" width="35.6640625" style="78" customWidth="1"/>
    <col min="14597" max="14597" width="11.33203125" style="78" customWidth="1"/>
    <col min="14598" max="14598" width="5.88671875" style="78" customWidth="1"/>
    <col min="14599" max="14599" width="9.6640625" style="78" customWidth="1"/>
    <col min="14600" max="14601" width="11.33203125" style="78" customWidth="1"/>
    <col min="14602" max="14602" width="8.33203125" style="78" customWidth="1"/>
    <col min="14603" max="14603" width="7.44140625" style="78" customWidth="1"/>
    <col min="14604" max="14604" width="8.33203125" style="78" customWidth="1"/>
    <col min="14605" max="14605" width="7.109375" style="78" customWidth="1"/>
    <col min="14606" max="14606" width="7" style="78" customWidth="1"/>
    <col min="14607" max="14607" width="3.5546875" style="78" customWidth="1"/>
    <col min="14608" max="14608" width="12.6640625" style="78" customWidth="1"/>
    <col min="14609" max="14611" width="11.33203125" style="78" customWidth="1"/>
    <col min="14612" max="14612" width="10.5546875" style="78" customWidth="1"/>
    <col min="14613" max="14613" width="10.33203125" style="78" customWidth="1"/>
    <col min="14614" max="14614" width="5.6640625" style="78" customWidth="1"/>
    <col min="14615" max="14617" width="9.109375" style="78"/>
    <col min="14618" max="14618" width="7.5546875" style="78" customWidth="1"/>
    <col min="14619" max="14619" width="24.88671875" style="78" customWidth="1"/>
    <col min="14620" max="14620" width="4.33203125" style="78" customWidth="1"/>
    <col min="14621" max="14621" width="8.33203125" style="78" customWidth="1"/>
    <col min="14622" max="14622" width="8.6640625" style="78" customWidth="1"/>
    <col min="14623" max="14627" width="9.109375" style="78"/>
    <col min="14628" max="14629" width="0" style="78" hidden="1" customWidth="1"/>
    <col min="14630" max="14848" width="9.109375" style="78"/>
    <col min="14849" max="14849" width="4.6640625" style="78" customWidth="1"/>
    <col min="14850" max="14850" width="5.33203125" style="78" customWidth="1"/>
    <col min="14851" max="14851" width="13" style="78" customWidth="1"/>
    <col min="14852" max="14852" width="35.6640625" style="78" customWidth="1"/>
    <col min="14853" max="14853" width="11.33203125" style="78" customWidth="1"/>
    <col min="14854" max="14854" width="5.88671875" style="78" customWidth="1"/>
    <col min="14855" max="14855" width="9.6640625" style="78" customWidth="1"/>
    <col min="14856" max="14857" width="11.33203125" style="78" customWidth="1"/>
    <col min="14858" max="14858" width="8.33203125" style="78" customWidth="1"/>
    <col min="14859" max="14859" width="7.44140625" style="78" customWidth="1"/>
    <col min="14860" max="14860" width="8.33203125" style="78" customWidth="1"/>
    <col min="14861" max="14861" width="7.109375" style="78" customWidth="1"/>
    <col min="14862" max="14862" width="7" style="78" customWidth="1"/>
    <col min="14863" max="14863" width="3.5546875" style="78" customWidth="1"/>
    <col min="14864" max="14864" width="12.6640625" style="78" customWidth="1"/>
    <col min="14865" max="14867" width="11.33203125" style="78" customWidth="1"/>
    <col min="14868" max="14868" width="10.5546875" style="78" customWidth="1"/>
    <col min="14869" max="14869" width="10.33203125" style="78" customWidth="1"/>
    <col min="14870" max="14870" width="5.6640625" style="78" customWidth="1"/>
    <col min="14871" max="14873" width="9.109375" style="78"/>
    <col min="14874" max="14874" width="7.5546875" style="78" customWidth="1"/>
    <col min="14875" max="14875" width="24.88671875" style="78" customWidth="1"/>
    <col min="14876" max="14876" width="4.33203125" style="78" customWidth="1"/>
    <col min="14877" max="14877" width="8.33203125" style="78" customWidth="1"/>
    <col min="14878" max="14878" width="8.6640625" style="78" customWidth="1"/>
    <col min="14879" max="14883" width="9.109375" style="78"/>
    <col min="14884" max="14885" width="0" style="78" hidden="1" customWidth="1"/>
    <col min="14886" max="15104" width="9.109375" style="78"/>
    <col min="15105" max="15105" width="4.6640625" style="78" customWidth="1"/>
    <col min="15106" max="15106" width="5.33203125" style="78" customWidth="1"/>
    <col min="15107" max="15107" width="13" style="78" customWidth="1"/>
    <col min="15108" max="15108" width="35.6640625" style="78" customWidth="1"/>
    <col min="15109" max="15109" width="11.33203125" style="78" customWidth="1"/>
    <col min="15110" max="15110" width="5.88671875" style="78" customWidth="1"/>
    <col min="15111" max="15111" width="9.6640625" style="78" customWidth="1"/>
    <col min="15112" max="15113" width="11.33203125" style="78" customWidth="1"/>
    <col min="15114" max="15114" width="8.33203125" style="78" customWidth="1"/>
    <col min="15115" max="15115" width="7.44140625" style="78" customWidth="1"/>
    <col min="15116" max="15116" width="8.33203125" style="78" customWidth="1"/>
    <col min="15117" max="15117" width="7.109375" style="78" customWidth="1"/>
    <col min="15118" max="15118" width="7" style="78" customWidth="1"/>
    <col min="15119" max="15119" width="3.5546875" style="78" customWidth="1"/>
    <col min="15120" max="15120" width="12.6640625" style="78" customWidth="1"/>
    <col min="15121" max="15123" width="11.33203125" style="78" customWidth="1"/>
    <col min="15124" max="15124" width="10.5546875" style="78" customWidth="1"/>
    <col min="15125" max="15125" width="10.33203125" style="78" customWidth="1"/>
    <col min="15126" max="15126" width="5.6640625" style="78" customWidth="1"/>
    <col min="15127" max="15129" width="9.109375" style="78"/>
    <col min="15130" max="15130" width="7.5546875" style="78" customWidth="1"/>
    <col min="15131" max="15131" width="24.88671875" style="78" customWidth="1"/>
    <col min="15132" max="15132" width="4.33203125" style="78" customWidth="1"/>
    <col min="15133" max="15133" width="8.33203125" style="78" customWidth="1"/>
    <col min="15134" max="15134" width="8.6640625" style="78" customWidth="1"/>
    <col min="15135" max="15139" width="9.109375" style="78"/>
    <col min="15140" max="15141" width="0" style="78" hidden="1" customWidth="1"/>
    <col min="15142" max="15360" width="9.109375" style="78"/>
    <col min="15361" max="15361" width="4.6640625" style="78" customWidth="1"/>
    <col min="15362" max="15362" width="5.33203125" style="78" customWidth="1"/>
    <col min="15363" max="15363" width="13" style="78" customWidth="1"/>
    <col min="15364" max="15364" width="35.6640625" style="78" customWidth="1"/>
    <col min="15365" max="15365" width="11.33203125" style="78" customWidth="1"/>
    <col min="15366" max="15366" width="5.88671875" style="78" customWidth="1"/>
    <col min="15367" max="15367" width="9.6640625" style="78" customWidth="1"/>
    <col min="15368" max="15369" width="11.33203125" style="78" customWidth="1"/>
    <col min="15370" max="15370" width="8.33203125" style="78" customWidth="1"/>
    <col min="15371" max="15371" width="7.44140625" style="78" customWidth="1"/>
    <col min="15372" max="15372" width="8.33203125" style="78" customWidth="1"/>
    <col min="15373" max="15373" width="7.109375" style="78" customWidth="1"/>
    <col min="15374" max="15374" width="7" style="78" customWidth="1"/>
    <col min="15375" max="15375" width="3.5546875" style="78" customWidth="1"/>
    <col min="15376" max="15376" width="12.6640625" style="78" customWidth="1"/>
    <col min="15377" max="15379" width="11.33203125" style="78" customWidth="1"/>
    <col min="15380" max="15380" width="10.5546875" style="78" customWidth="1"/>
    <col min="15381" max="15381" width="10.33203125" style="78" customWidth="1"/>
    <col min="15382" max="15382" width="5.6640625" style="78" customWidth="1"/>
    <col min="15383" max="15385" width="9.109375" style="78"/>
    <col min="15386" max="15386" width="7.5546875" style="78" customWidth="1"/>
    <col min="15387" max="15387" width="24.88671875" style="78" customWidth="1"/>
    <col min="15388" max="15388" width="4.33203125" style="78" customWidth="1"/>
    <col min="15389" max="15389" width="8.33203125" style="78" customWidth="1"/>
    <col min="15390" max="15390" width="8.6640625" style="78" customWidth="1"/>
    <col min="15391" max="15395" width="9.109375" style="78"/>
    <col min="15396" max="15397" width="0" style="78" hidden="1" customWidth="1"/>
    <col min="15398" max="15616" width="9.109375" style="78"/>
    <col min="15617" max="15617" width="4.6640625" style="78" customWidth="1"/>
    <col min="15618" max="15618" width="5.33203125" style="78" customWidth="1"/>
    <col min="15619" max="15619" width="13" style="78" customWidth="1"/>
    <col min="15620" max="15620" width="35.6640625" style="78" customWidth="1"/>
    <col min="15621" max="15621" width="11.33203125" style="78" customWidth="1"/>
    <col min="15622" max="15622" width="5.88671875" style="78" customWidth="1"/>
    <col min="15623" max="15623" width="9.6640625" style="78" customWidth="1"/>
    <col min="15624" max="15625" width="11.33203125" style="78" customWidth="1"/>
    <col min="15626" max="15626" width="8.33203125" style="78" customWidth="1"/>
    <col min="15627" max="15627" width="7.44140625" style="78" customWidth="1"/>
    <col min="15628" max="15628" width="8.33203125" style="78" customWidth="1"/>
    <col min="15629" max="15629" width="7.109375" style="78" customWidth="1"/>
    <col min="15630" max="15630" width="7" style="78" customWidth="1"/>
    <col min="15631" max="15631" width="3.5546875" style="78" customWidth="1"/>
    <col min="15632" max="15632" width="12.6640625" style="78" customWidth="1"/>
    <col min="15633" max="15635" width="11.33203125" style="78" customWidth="1"/>
    <col min="15636" max="15636" width="10.5546875" style="78" customWidth="1"/>
    <col min="15637" max="15637" width="10.33203125" style="78" customWidth="1"/>
    <col min="15638" max="15638" width="5.6640625" style="78" customWidth="1"/>
    <col min="15639" max="15641" width="9.109375" style="78"/>
    <col min="15642" max="15642" width="7.5546875" style="78" customWidth="1"/>
    <col min="15643" max="15643" width="24.88671875" style="78" customWidth="1"/>
    <col min="15644" max="15644" width="4.33203125" style="78" customWidth="1"/>
    <col min="15645" max="15645" width="8.33203125" style="78" customWidth="1"/>
    <col min="15646" max="15646" width="8.6640625" style="78" customWidth="1"/>
    <col min="15647" max="15651" width="9.109375" style="78"/>
    <col min="15652" max="15653" width="0" style="78" hidden="1" customWidth="1"/>
    <col min="15654" max="15872" width="9.109375" style="78"/>
    <col min="15873" max="15873" width="4.6640625" style="78" customWidth="1"/>
    <col min="15874" max="15874" width="5.33203125" style="78" customWidth="1"/>
    <col min="15875" max="15875" width="13" style="78" customWidth="1"/>
    <col min="15876" max="15876" width="35.6640625" style="78" customWidth="1"/>
    <col min="15877" max="15877" width="11.33203125" style="78" customWidth="1"/>
    <col min="15878" max="15878" width="5.88671875" style="78" customWidth="1"/>
    <col min="15879" max="15879" width="9.6640625" style="78" customWidth="1"/>
    <col min="15880" max="15881" width="11.33203125" style="78" customWidth="1"/>
    <col min="15882" max="15882" width="8.33203125" style="78" customWidth="1"/>
    <col min="15883" max="15883" width="7.44140625" style="78" customWidth="1"/>
    <col min="15884" max="15884" width="8.33203125" style="78" customWidth="1"/>
    <col min="15885" max="15885" width="7.109375" style="78" customWidth="1"/>
    <col min="15886" max="15886" width="7" style="78" customWidth="1"/>
    <col min="15887" max="15887" width="3.5546875" style="78" customWidth="1"/>
    <col min="15888" max="15888" width="12.6640625" style="78" customWidth="1"/>
    <col min="15889" max="15891" width="11.33203125" style="78" customWidth="1"/>
    <col min="15892" max="15892" width="10.5546875" style="78" customWidth="1"/>
    <col min="15893" max="15893" width="10.33203125" style="78" customWidth="1"/>
    <col min="15894" max="15894" width="5.6640625" style="78" customWidth="1"/>
    <col min="15895" max="15897" width="9.109375" style="78"/>
    <col min="15898" max="15898" width="7.5546875" style="78" customWidth="1"/>
    <col min="15899" max="15899" width="24.88671875" style="78" customWidth="1"/>
    <col min="15900" max="15900" width="4.33203125" style="78" customWidth="1"/>
    <col min="15901" max="15901" width="8.33203125" style="78" customWidth="1"/>
    <col min="15902" max="15902" width="8.6640625" style="78" customWidth="1"/>
    <col min="15903" max="15907" width="9.109375" style="78"/>
    <col min="15908" max="15909" width="0" style="78" hidden="1" customWidth="1"/>
    <col min="15910" max="16128" width="9.109375" style="78"/>
    <col min="16129" max="16129" width="4.6640625" style="78" customWidth="1"/>
    <col min="16130" max="16130" width="5.33203125" style="78" customWidth="1"/>
    <col min="16131" max="16131" width="13" style="78" customWidth="1"/>
    <col min="16132" max="16132" width="35.6640625" style="78" customWidth="1"/>
    <col min="16133" max="16133" width="11.33203125" style="78" customWidth="1"/>
    <col min="16134" max="16134" width="5.88671875" style="78" customWidth="1"/>
    <col min="16135" max="16135" width="9.6640625" style="78" customWidth="1"/>
    <col min="16136" max="16137" width="11.33203125" style="78" customWidth="1"/>
    <col min="16138" max="16138" width="8.33203125" style="78" customWidth="1"/>
    <col min="16139" max="16139" width="7.44140625" style="78" customWidth="1"/>
    <col min="16140" max="16140" width="8.33203125" style="78" customWidth="1"/>
    <col min="16141" max="16141" width="7.109375" style="78" customWidth="1"/>
    <col min="16142" max="16142" width="7" style="78" customWidth="1"/>
    <col min="16143" max="16143" width="3.5546875" style="78" customWidth="1"/>
    <col min="16144" max="16144" width="12.6640625" style="78" customWidth="1"/>
    <col min="16145" max="16147" width="11.33203125" style="78" customWidth="1"/>
    <col min="16148" max="16148" width="10.5546875" style="78" customWidth="1"/>
    <col min="16149" max="16149" width="10.33203125" style="78" customWidth="1"/>
    <col min="16150" max="16150" width="5.6640625" style="78" customWidth="1"/>
    <col min="16151" max="16153" width="9.109375" style="78"/>
    <col min="16154" max="16154" width="7.5546875" style="78" customWidth="1"/>
    <col min="16155" max="16155" width="24.88671875" style="78" customWidth="1"/>
    <col min="16156" max="16156" width="4.33203125" style="78" customWidth="1"/>
    <col min="16157" max="16157" width="8.33203125" style="78" customWidth="1"/>
    <col min="16158" max="16158" width="8.6640625" style="78" customWidth="1"/>
    <col min="16159" max="16163" width="9.109375" style="78"/>
    <col min="16164" max="16165" width="0" style="78" hidden="1" customWidth="1"/>
    <col min="16166" max="16384" width="9.109375" style="78"/>
  </cols>
  <sheetData>
    <row r="1" spans="1:37">
      <c r="A1" s="77" t="s">
        <v>461</v>
      </c>
      <c r="B1" s="78"/>
      <c r="C1" s="78" t="s">
        <v>105</v>
      </c>
      <c r="D1" s="78"/>
      <c r="E1" s="78"/>
      <c r="F1" s="78"/>
      <c r="G1" s="79"/>
      <c r="H1" s="78"/>
      <c r="I1" s="77" t="s">
        <v>462</v>
      </c>
      <c r="J1" s="79"/>
      <c r="K1" s="80"/>
      <c r="L1" s="78"/>
      <c r="M1" s="78"/>
      <c r="N1" s="78"/>
      <c r="O1" s="78"/>
      <c r="P1" s="78"/>
      <c r="Q1" s="81"/>
      <c r="R1" s="81"/>
      <c r="S1" s="81"/>
      <c r="T1" s="78"/>
      <c r="U1" s="78"/>
      <c r="V1" s="78"/>
      <c r="W1" s="78"/>
      <c r="X1" s="78"/>
      <c r="Y1" s="78"/>
      <c r="Z1" s="82" t="s">
        <v>463</v>
      </c>
      <c r="AA1" s="82" t="s">
        <v>464</v>
      </c>
      <c r="AB1" s="83" t="s">
        <v>465</v>
      </c>
      <c r="AC1" s="83" t="s">
        <v>466</v>
      </c>
      <c r="AD1" s="83" t="s">
        <v>467</v>
      </c>
      <c r="AE1" s="78"/>
      <c r="AF1" s="78"/>
      <c r="AG1" s="78"/>
      <c r="AH1" s="78"/>
    </row>
    <row r="2" spans="1:37">
      <c r="A2" s="77" t="s">
        <v>730</v>
      </c>
      <c r="B2" s="78"/>
      <c r="C2" s="78" t="s">
        <v>731</v>
      </c>
      <c r="D2" s="78"/>
      <c r="E2" s="78"/>
      <c r="F2" s="78"/>
      <c r="G2" s="79"/>
      <c r="H2" s="84"/>
      <c r="I2" s="77" t="s">
        <v>468</v>
      </c>
      <c r="J2" s="79"/>
      <c r="K2" s="80"/>
      <c r="L2" s="78"/>
      <c r="M2" s="78"/>
      <c r="N2" s="78"/>
      <c r="O2" s="78"/>
      <c r="P2" s="78"/>
      <c r="Q2" s="81"/>
      <c r="R2" s="81"/>
      <c r="S2" s="81"/>
      <c r="T2" s="78"/>
      <c r="U2" s="78"/>
      <c r="V2" s="78"/>
      <c r="W2" s="78"/>
      <c r="X2" s="78"/>
      <c r="Y2" s="78"/>
      <c r="Z2" s="82" t="s">
        <v>706</v>
      </c>
      <c r="AA2" s="85" t="s">
        <v>469</v>
      </c>
      <c r="AB2" s="86" t="s">
        <v>1</v>
      </c>
      <c r="AC2" s="86"/>
      <c r="AD2" s="85"/>
      <c r="AE2" s="78"/>
      <c r="AF2" s="78"/>
      <c r="AG2" s="78"/>
      <c r="AH2" s="78"/>
    </row>
    <row r="3" spans="1:37">
      <c r="A3" s="77" t="s">
        <v>470</v>
      </c>
      <c r="B3" s="78"/>
      <c r="C3" s="78" t="s">
        <v>106</v>
      </c>
      <c r="D3" s="78"/>
      <c r="E3" s="78"/>
      <c r="F3" s="78"/>
      <c r="G3" s="79"/>
      <c r="H3" s="78"/>
      <c r="I3" s="77" t="s">
        <v>471</v>
      </c>
      <c r="J3" s="79"/>
      <c r="K3" s="80"/>
      <c r="L3" s="78"/>
      <c r="M3" s="78"/>
      <c r="N3" s="78"/>
      <c r="O3" s="78"/>
      <c r="P3" s="78"/>
      <c r="Q3" s="81"/>
      <c r="R3" s="81"/>
      <c r="S3" s="81"/>
      <c r="T3" s="78"/>
      <c r="U3" s="78"/>
      <c r="V3" s="78"/>
      <c r="W3" s="78"/>
      <c r="X3" s="78"/>
      <c r="Y3" s="78"/>
      <c r="Z3" s="82" t="s">
        <v>472</v>
      </c>
      <c r="AA3" s="85" t="s">
        <v>473</v>
      </c>
      <c r="AB3" s="86" t="s">
        <v>1</v>
      </c>
      <c r="AC3" s="86" t="s">
        <v>474</v>
      </c>
      <c r="AD3" s="85" t="s">
        <v>475</v>
      </c>
      <c r="AE3" s="78"/>
      <c r="AF3" s="78"/>
      <c r="AG3" s="78"/>
      <c r="AH3" s="78"/>
    </row>
    <row r="4" spans="1:37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81"/>
      <c r="R4" s="81"/>
      <c r="S4" s="81"/>
      <c r="T4" s="78"/>
      <c r="U4" s="78"/>
      <c r="V4" s="78"/>
      <c r="W4" s="78"/>
      <c r="X4" s="78"/>
      <c r="Y4" s="78"/>
      <c r="Z4" s="82" t="s">
        <v>476</v>
      </c>
      <c r="AA4" s="85" t="s">
        <v>477</v>
      </c>
      <c r="AB4" s="86" t="s">
        <v>1</v>
      </c>
      <c r="AC4" s="86"/>
      <c r="AD4" s="85"/>
      <c r="AE4" s="78"/>
      <c r="AF4" s="78"/>
      <c r="AG4" s="78"/>
      <c r="AH4" s="78"/>
    </row>
    <row r="5" spans="1:37">
      <c r="A5" s="77" t="s">
        <v>732</v>
      </c>
      <c r="C5" s="78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81"/>
      <c r="R5" s="81"/>
      <c r="S5" s="81"/>
      <c r="T5" s="78"/>
      <c r="U5" s="78"/>
      <c r="V5" s="78"/>
      <c r="W5" s="78"/>
      <c r="X5" s="78"/>
      <c r="Y5" s="78"/>
      <c r="Z5" s="82" t="s">
        <v>478</v>
      </c>
      <c r="AA5" s="85" t="s">
        <v>473</v>
      </c>
      <c r="AB5" s="86" t="s">
        <v>1</v>
      </c>
      <c r="AC5" s="86" t="s">
        <v>474</v>
      </c>
      <c r="AD5" s="85" t="s">
        <v>475</v>
      </c>
      <c r="AE5" s="78"/>
      <c r="AF5" s="78"/>
      <c r="AG5" s="78"/>
      <c r="AH5" s="78"/>
    </row>
    <row r="6" spans="1:37">
      <c r="A6" s="77" t="s">
        <v>735</v>
      </c>
      <c r="B6" s="78"/>
      <c r="C6" s="78" t="s">
        <v>736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1"/>
      <c r="R6" s="81"/>
      <c r="S6" s="81"/>
      <c r="T6" s="78"/>
      <c r="U6" s="78"/>
      <c r="V6" s="78"/>
      <c r="W6" s="78"/>
      <c r="X6" s="78"/>
      <c r="Y6" s="78"/>
      <c r="Z6" s="84"/>
      <c r="AA6" s="84"/>
      <c r="AB6" s="78"/>
      <c r="AC6" s="78"/>
      <c r="AD6" s="78"/>
      <c r="AE6" s="78"/>
      <c r="AF6" s="78"/>
      <c r="AG6" s="78"/>
      <c r="AH6" s="78"/>
    </row>
    <row r="7" spans="1:37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1"/>
      <c r="R7" s="81"/>
      <c r="S7" s="81"/>
      <c r="T7" s="78"/>
      <c r="U7" s="78"/>
      <c r="V7" s="78"/>
      <c r="W7" s="78"/>
      <c r="X7" s="78"/>
      <c r="Y7" s="78"/>
      <c r="Z7" s="84"/>
      <c r="AA7" s="84"/>
      <c r="AB7" s="78"/>
      <c r="AC7" s="78"/>
      <c r="AD7" s="78"/>
      <c r="AE7" s="78"/>
      <c r="AF7" s="78"/>
      <c r="AG7" s="78"/>
      <c r="AH7" s="78"/>
    </row>
    <row r="8" spans="1:37" ht="14.4" thickBot="1">
      <c r="A8" s="78" t="s">
        <v>479</v>
      </c>
      <c r="B8" s="87"/>
      <c r="C8" s="84"/>
      <c r="D8" s="88" t="s">
        <v>704</v>
      </c>
      <c r="E8" s="81"/>
      <c r="F8" s="78"/>
      <c r="G8" s="79"/>
      <c r="H8" s="79"/>
      <c r="I8" s="79"/>
      <c r="J8" s="79"/>
      <c r="K8" s="80"/>
      <c r="L8" s="80"/>
      <c r="M8" s="81"/>
      <c r="N8" s="81"/>
      <c r="O8" s="78"/>
      <c r="P8" s="78"/>
      <c r="Q8" s="81"/>
      <c r="R8" s="81"/>
      <c r="S8" s="81"/>
      <c r="T8" s="78"/>
      <c r="U8" s="78"/>
      <c r="V8" s="78"/>
      <c r="W8" s="78"/>
      <c r="X8" s="78"/>
      <c r="Y8" s="78"/>
      <c r="Z8" s="84"/>
      <c r="AA8" s="84"/>
      <c r="AB8" s="78"/>
      <c r="AC8" s="78"/>
      <c r="AD8" s="78"/>
      <c r="AE8" s="78"/>
      <c r="AF8" s="78"/>
      <c r="AG8" s="78"/>
      <c r="AH8" s="78"/>
    </row>
    <row r="9" spans="1:37" ht="10.8" thickTop="1">
      <c r="A9" s="89" t="s">
        <v>480</v>
      </c>
      <c r="B9" s="90" t="s">
        <v>11</v>
      </c>
      <c r="C9" s="90" t="s">
        <v>481</v>
      </c>
      <c r="D9" s="90" t="s">
        <v>482</v>
      </c>
      <c r="E9" s="90" t="s">
        <v>407</v>
      </c>
      <c r="F9" s="90" t="s">
        <v>483</v>
      </c>
      <c r="G9" s="90" t="s">
        <v>411</v>
      </c>
      <c r="H9" s="90" t="s">
        <v>484</v>
      </c>
      <c r="I9" s="90" t="s">
        <v>485</v>
      </c>
      <c r="J9" s="90" t="s">
        <v>412</v>
      </c>
      <c r="K9" s="91" t="s">
        <v>486</v>
      </c>
      <c r="L9" s="92"/>
      <c r="M9" s="93" t="s">
        <v>487</v>
      </c>
      <c r="N9" s="92"/>
      <c r="O9" s="94" t="s">
        <v>3</v>
      </c>
      <c r="P9" s="89" t="s">
        <v>488</v>
      </c>
      <c r="Q9" s="90" t="s">
        <v>407</v>
      </c>
      <c r="R9" s="90" t="s">
        <v>407</v>
      </c>
      <c r="S9" s="94" t="s">
        <v>407</v>
      </c>
      <c r="T9" s="95" t="s">
        <v>489</v>
      </c>
      <c r="U9" s="95" t="s">
        <v>490</v>
      </c>
      <c r="V9" s="95" t="s">
        <v>491</v>
      </c>
      <c r="W9" s="96" t="s">
        <v>492</v>
      </c>
      <c r="X9" s="96" t="s">
        <v>493</v>
      </c>
      <c r="Y9" s="96" t="s">
        <v>494</v>
      </c>
      <c r="Z9" s="97" t="s">
        <v>495</v>
      </c>
      <c r="AA9" s="97" t="s">
        <v>496</v>
      </c>
      <c r="AB9" s="78"/>
      <c r="AC9" s="78"/>
      <c r="AD9" s="78"/>
      <c r="AE9" s="78"/>
      <c r="AF9" s="78"/>
      <c r="AG9" s="78"/>
      <c r="AH9" s="78"/>
      <c r="AJ9" s="78" t="s">
        <v>497</v>
      </c>
      <c r="AK9" s="78" t="s">
        <v>498</v>
      </c>
    </row>
    <row r="10" spans="1:37" ht="10.8" thickBot="1">
      <c r="A10" s="98" t="s">
        <v>499</v>
      </c>
      <c r="B10" s="99" t="s">
        <v>500</v>
      </c>
      <c r="C10" s="100"/>
      <c r="D10" s="99" t="s">
        <v>501</v>
      </c>
      <c r="E10" s="99" t="s">
        <v>502</v>
      </c>
      <c r="F10" s="99" t="s">
        <v>503</v>
      </c>
      <c r="G10" s="99" t="s">
        <v>504</v>
      </c>
      <c r="H10" s="99" t="s">
        <v>505</v>
      </c>
      <c r="I10" s="99" t="s">
        <v>506</v>
      </c>
      <c r="J10" s="99"/>
      <c r="K10" s="99" t="s">
        <v>411</v>
      </c>
      <c r="L10" s="99" t="s">
        <v>412</v>
      </c>
      <c r="M10" s="101" t="s">
        <v>411</v>
      </c>
      <c r="N10" s="99" t="s">
        <v>412</v>
      </c>
      <c r="O10" s="102" t="s">
        <v>2</v>
      </c>
      <c r="P10" s="98"/>
      <c r="Q10" s="99" t="s">
        <v>507</v>
      </c>
      <c r="R10" s="99" t="s">
        <v>508</v>
      </c>
      <c r="S10" s="102" t="s">
        <v>509</v>
      </c>
      <c r="T10" s="95" t="s">
        <v>510</v>
      </c>
      <c r="U10" s="95" t="s">
        <v>511</v>
      </c>
      <c r="V10" s="95" t="s">
        <v>512</v>
      </c>
      <c r="W10" s="81"/>
      <c r="X10" s="78"/>
      <c r="Y10" s="78"/>
      <c r="Z10" s="97" t="s">
        <v>513</v>
      </c>
      <c r="AA10" s="97" t="s">
        <v>499</v>
      </c>
      <c r="AB10" s="78"/>
      <c r="AC10" s="78"/>
      <c r="AD10" s="78"/>
      <c r="AE10" s="78"/>
      <c r="AF10" s="78"/>
      <c r="AG10" s="78"/>
      <c r="AH10" s="78"/>
      <c r="AJ10" s="78" t="s">
        <v>514</v>
      </c>
      <c r="AK10" s="78" t="s">
        <v>515</v>
      </c>
    </row>
    <row r="11" spans="1:37" ht="10.8" thickTop="1">
      <c r="K11" s="211"/>
      <c r="L11" s="211"/>
      <c r="M11" s="212"/>
      <c r="N11" s="212"/>
      <c r="O11" s="213"/>
    </row>
    <row r="12" spans="1:37">
      <c r="B12" s="112" t="s">
        <v>551</v>
      </c>
      <c r="K12" s="211"/>
      <c r="L12" s="211"/>
      <c r="M12" s="212"/>
      <c r="N12" s="212"/>
      <c r="O12" s="213"/>
    </row>
    <row r="13" spans="1:37">
      <c r="B13" s="105" t="s">
        <v>552</v>
      </c>
      <c r="K13" s="211"/>
      <c r="L13" s="211"/>
      <c r="M13" s="212"/>
      <c r="N13" s="212"/>
      <c r="O13" s="213"/>
    </row>
    <row r="14" spans="1:37">
      <c r="A14" s="103">
        <v>1</v>
      </c>
      <c r="B14" s="104" t="s">
        <v>553</v>
      </c>
      <c r="C14" s="105" t="s">
        <v>632</v>
      </c>
      <c r="D14" s="106" t="s">
        <v>633</v>
      </c>
      <c r="E14" s="107">
        <v>1</v>
      </c>
      <c r="F14" s="108" t="s">
        <v>23</v>
      </c>
      <c r="K14" s="211">
        <v>3.3999999999999998E-3</v>
      </c>
      <c r="L14" s="211">
        <f t="shared" ref="L14:L38" si="0">E14*K14</f>
        <v>3.3999999999999998E-3</v>
      </c>
      <c r="M14" s="212"/>
      <c r="N14" s="212">
        <f t="shared" ref="N14:N38" si="1">E14*M14</f>
        <v>0</v>
      </c>
      <c r="O14" s="213">
        <v>20</v>
      </c>
      <c r="X14" s="105"/>
      <c r="Y14" s="105"/>
    </row>
    <row r="15" spans="1:37">
      <c r="A15" s="103">
        <v>2</v>
      </c>
      <c r="B15" s="104" t="s">
        <v>553</v>
      </c>
      <c r="C15" s="105" t="s">
        <v>634</v>
      </c>
      <c r="D15" s="106" t="s">
        <v>635</v>
      </c>
      <c r="E15" s="107">
        <v>1</v>
      </c>
      <c r="F15" s="108" t="s">
        <v>23</v>
      </c>
      <c r="K15" s="211">
        <v>4.0400000000000002E-3</v>
      </c>
      <c r="L15" s="211">
        <f t="shared" si="0"/>
        <v>4.0400000000000002E-3</v>
      </c>
      <c r="M15" s="212"/>
      <c r="N15" s="212">
        <f t="shared" si="1"/>
        <v>0</v>
      </c>
      <c r="O15" s="213">
        <v>20</v>
      </c>
      <c r="X15" s="105"/>
      <c r="Y15" s="105"/>
    </row>
    <row r="16" spans="1:37">
      <c r="A16" s="103">
        <v>3</v>
      </c>
      <c r="B16" s="104" t="s">
        <v>553</v>
      </c>
      <c r="C16" s="105" t="s">
        <v>636</v>
      </c>
      <c r="D16" s="106" t="s">
        <v>637</v>
      </c>
      <c r="E16" s="107">
        <v>1</v>
      </c>
      <c r="F16" s="108" t="s">
        <v>23</v>
      </c>
      <c r="K16" s="211">
        <v>5.0200000000000002E-3</v>
      </c>
      <c r="L16" s="211">
        <f t="shared" si="0"/>
        <v>5.0200000000000002E-3</v>
      </c>
      <c r="M16" s="212"/>
      <c r="N16" s="212">
        <f t="shared" si="1"/>
        <v>0</v>
      </c>
      <c r="O16" s="213">
        <v>20</v>
      </c>
      <c r="X16" s="105"/>
      <c r="Y16" s="105"/>
    </row>
    <row r="17" spans="1:25">
      <c r="A17" s="103">
        <v>4</v>
      </c>
      <c r="B17" s="104" t="s">
        <v>553</v>
      </c>
      <c r="C17" s="105" t="s">
        <v>554</v>
      </c>
      <c r="D17" s="106" t="s">
        <v>555</v>
      </c>
      <c r="E17" s="107">
        <v>1</v>
      </c>
      <c r="F17" s="108" t="s">
        <v>23</v>
      </c>
      <c r="K17" s="211">
        <v>6.4900000000000001E-3</v>
      </c>
      <c r="L17" s="211">
        <f t="shared" si="0"/>
        <v>6.4900000000000001E-3</v>
      </c>
      <c r="M17" s="212"/>
      <c r="N17" s="212">
        <f t="shared" si="1"/>
        <v>0</v>
      </c>
      <c r="O17" s="213">
        <v>20</v>
      </c>
      <c r="X17" s="105"/>
      <c r="Y17" s="105"/>
    </row>
    <row r="18" spans="1:25">
      <c r="A18" s="103">
        <v>5</v>
      </c>
      <c r="B18" s="104" t="s">
        <v>553</v>
      </c>
      <c r="C18" s="105" t="s">
        <v>638</v>
      </c>
      <c r="D18" s="106" t="s">
        <v>639</v>
      </c>
      <c r="E18" s="107">
        <v>1.8</v>
      </c>
      <c r="F18" s="108" t="s">
        <v>23</v>
      </c>
      <c r="K18" s="211">
        <v>1.1520000000000001E-2</v>
      </c>
      <c r="L18" s="211">
        <f t="shared" si="0"/>
        <v>2.0736000000000001E-2</v>
      </c>
      <c r="M18" s="212"/>
      <c r="N18" s="212">
        <f t="shared" si="1"/>
        <v>0</v>
      </c>
      <c r="O18" s="213">
        <v>20</v>
      </c>
      <c r="X18" s="105"/>
      <c r="Y18" s="105"/>
    </row>
    <row r="19" spans="1:25">
      <c r="A19" s="103">
        <v>6</v>
      </c>
      <c r="B19" s="104" t="s">
        <v>553</v>
      </c>
      <c r="C19" s="105" t="s">
        <v>640</v>
      </c>
      <c r="D19" s="106" t="s">
        <v>641</v>
      </c>
      <c r="E19" s="107">
        <v>3</v>
      </c>
      <c r="F19" s="108" t="s">
        <v>23</v>
      </c>
      <c r="K19" s="211">
        <v>5.1000000000000004E-4</v>
      </c>
      <c r="L19" s="211">
        <f t="shared" si="0"/>
        <v>1.5300000000000001E-3</v>
      </c>
      <c r="M19" s="212">
        <v>3.0000000000000001E-3</v>
      </c>
      <c r="N19" s="212">
        <f t="shared" si="1"/>
        <v>9.0000000000000011E-3</v>
      </c>
      <c r="O19" s="213">
        <v>20</v>
      </c>
      <c r="X19" s="105"/>
      <c r="Y19" s="105"/>
    </row>
    <row r="20" spans="1:25">
      <c r="A20" s="103">
        <v>7</v>
      </c>
      <c r="B20" s="104" t="s">
        <v>553</v>
      </c>
      <c r="C20" s="105" t="s">
        <v>642</v>
      </c>
      <c r="D20" s="106" t="s">
        <v>643</v>
      </c>
      <c r="E20" s="107">
        <v>2</v>
      </c>
      <c r="F20" s="108" t="s">
        <v>132</v>
      </c>
      <c r="K20" s="211">
        <v>5.6499999999999996E-3</v>
      </c>
      <c r="L20" s="211">
        <f t="shared" si="0"/>
        <v>1.1299999999999999E-2</v>
      </c>
      <c r="M20" s="212"/>
      <c r="N20" s="212">
        <f t="shared" si="1"/>
        <v>0</v>
      </c>
      <c r="O20" s="213">
        <v>20</v>
      </c>
      <c r="X20" s="105"/>
      <c r="Y20" s="105"/>
    </row>
    <row r="21" spans="1:25">
      <c r="A21" s="103">
        <v>8</v>
      </c>
      <c r="B21" s="104" t="s">
        <v>553</v>
      </c>
      <c r="C21" s="105" t="s">
        <v>558</v>
      </c>
      <c r="D21" s="106" t="s">
        <v>559</v>
      </c>
      <c r="E21" s="107">
        <v>1</v>
      </c>
      <c r="F21" s="108" t="s">
        <v>132</v>
      </c>
      <c r="K21" s="211">
        <v>1.018E-2</v>
      </c>
      <c r="L21" s="211">
        <f t="shared" si="0"/>
        <v>1.018E-2</v>
      </c>
      <c r="M21" s="212"/>
      <c r="N21" s="212">
        <f t="shared" si="1"/>
        <v>0</v>
      </c>
      <c r="O21" s="213">
        <v>20</v>
      </c>
      <c r="X21" s="105"/>
      <c r="Y21" s="105"/>
    </row>
    <row r="22" spans="1:25">
      <c r="A22" s="103">
        <v>9</v>
      </c>
      <c r="B22" s="104" t="s">
        <v>553</v>
      </c>
      <c r="C22" s="105" t="s">
        <v>560</v>
      </c>
      <c r="D22" s="106" t="s">
        <v>561</v>
      </c>
      <c r="E22" s="107">
        <v>1.8</v>
      </c>
      <c r="F22" s="108" t="s">
        <v>23</v>
      </c>
      <c r="K22" s="211">
        <v>4.6699999999999998E-2</v>
      </c>
      <c r="L22" s="211">
        <f t="shared" si="0"/>
        <v>8.4059999999999996E-2</v>
      </c>
      <c r="M22" s="212"/>
      <c r="N22" s="212">
        <f t="shared" si="1"/>
        <v>0</v>
      </c>
      <c r="O22" s="213">
        <v>20</v>
      </c>
      <c r="X22" s="105"/>
      <c r="Y22" s="105"/>
    </row>
    <row r="23" spans="1:25">
      <c r="A23" s="103">
        <v>10</v>
      </c>
      <c r="B23" s="104" t="s">
        <v>553</v>
      </c>
      <c r="C23" s="105" t="s">
        <v>644</v>
      </c>
      <c r="D23" s="106" t="s">
        <v>645</v>
      </c>
      <c r="E23" s="107">
        <v>1</v>
      </c>
      <c r="F23" s="108" t="s">
        <v>158</v>
      </c>
      <c r="K23" s="211">
        <v>2.5300000000000001E-3</v>
      </c>
      <c r="L23" s="211">
        <f t="shared" si="0"/>
        <v>2.5300000000000001E-3</v>
      </c>
      <c r="M23" s="212"/>
      <c r="N23" s="212">
        <f t="shared" si="1"/>
        <v>0</v>
      </c>
      <c r="O23" s="213">
        <v>20</v>
      </c>
      <c r="X23" s="105"/>
      <c r="Y23" s="105"/>
    </row>
    <row r="24" spans="1:25">
      <c r="A24" s="103">
        <v>11</v>
      </c>
      <c r="B24" s="104" t="s">
        <v>553</v>
      </c>
      <c r="C24" s="105" t="s">
        <v>564</v>
      </c>
      <c r="D24" s="106" t="s">
        <v>565</v>
      </c>
      <c r="E24" s="107">
        <v>1</v>
      </c>
      <c r="F24" s="108" t="s">
        <v>23</v>
      </c>
      <c r="K24" s="211">
        <v>1.54E-2</v>
      </c>
      <c r="L24" s="211">
        <f t="shared" si="0"/>
        <v>1.54E-2</v>
      </c>
      <c r="M24" s="212"/>
      <c r="N24" s="212">
        <f t="shared" si="1"/>
        <v>0</v>
      </c>
      <c r="O24" s="213">
        <v>20</v>
      </c>
      <c r="X24" s="105"/>
      <c r="Y24" s="105"/>
    </row>
    <row r="25" spans="1:25">
      <c r="A25" s="103">
        <v>12</v>
      </c>
      <c r="B25" s="104" t="s">
        <v>553</v>
      </c>
      <c r="C25" s="105" t="s">
        <v>646</v>
      </c>
      <c r="D25" s="106" t="s">
        <v>647</v>
      </c>
      <c r="E25" s="107">
        <v>1</v>
      </c>
      <c r="F25" s="108" t="s">
        <v>23</v>
      </c>
      <c r="K25" s="211">
        <v>3.2000000000000003E-4</v>
      </c>
      <c r="L25" s="211">
        <f t="shared" si="0"/>
        <v>3.2000000000000003E-4</v>
      </c>
      <c r="M25" s="212">
        <v>5.0000000000000001E-3</v>
      </c>
      <c r="N25" s="212">
        <f t="shared" si="1"/>
        <v>5.0000000000000001E-3</v>
      </c>
      <c r="O25" s="213">
        <v>20</v>
      </c>
      <c r="X25" s="105"/>
      <c r="Y25" s="105"/>
    </row>
    <row r="26" spans="1:25">
      <c r="A26" s="103">
        <v>13</v>
      </c>
      <c r="B26" s="104" t="s">
        <v>553</v>
      </c>
      <c r="C26" s="105" t="s">
        <v>648</v>
      </c>
      <c r="D26" s="106" t="s">
        <v>649</v>
      </c>
      <c r="E26" s="107">
        <v>1</v>
      </c>
      <c r="F26" s="108" t="s">
        <v>650</v>
      </c>
      <c r="K26" s="211">
        <v>4.5900000000000003E-3</v>
      </c>
      <c r="L26" s="211">
        <f t="shared" si="0"/>
        <v>4.5900000000000003E-3</v>
      </c>
      <c r="M26" s="212"/>
      <c r="N26" s="212">
        <f t="shared" si="1"/>
        <v>0</v>
      </c>
      <c r="O26" s="213">
        <v>20</v>
      </c>
      <c r="X26" s="105"/>
      <c r="Y26" s="105"/>
    </row>
    <row r="27" spans="1:25">
      <c r="A27" s="103">
        <v>14</v>
      </c>
      <c r="B27" s="104" t="s">
        <v>553</v>
      </c>
      <c r="C27" s="105" t="s">
        <v>651</v>
      </c>
      <c r="D27" s="106" t="s">
        <v>652</v>
      </c>
      <c r="E27" s="107">
        <v>1</v>
      </c>
      <c r="F27" s="108" t="s">
        <v>650</v>
      </c>
      <c r="K27" s="211">
        <v>8.0000000000000007E-5</v>
      </c>
      <c r="L27" s="211">
        <f t="shared" si="0"/>
        <v>8.0000000000000007E-5</v>
      </c>
      <c r="M27" s="212"/>
      <c r="N27" s="212">
        <f t="shared" si="1"/>
        <v>0</v>
      </c>
      <c r="O27" s="213">
        <v>20</v>
      </c>
      <c r="X27" s="105"/>
      <c r="Y27" s="105"/>
    </row>
    <row r="28" spans="1:25">
      <c r="A28" s="103">
        <v>15</v>
      </c>
      <c r="B28" s="104" t="s">
        <v>553</v>
      </c>
      <c r="C28" s="105" t="s">
        <v>653</v>
      </c>
      <c r="D28" s="106" t="s">
        <v>654</v>
      </c>
      <c r="E28" s="107">
        <v>1</v>
      </c>
      <c r="F28" s="108" t="s">
        <v>158</v>
      </c>
      <c r="K28" s="211"/>
      <c r="L28" s="211">
        <f t="shared" si="0"/>
        <v>0</v>
      </c>
      <c r="M28" s="212">
        <v>1E-3</v>
      </c>
      <c r="N28" s="212">
        <f t="shared" si="1"/>
        <v>1E-3</v>
      </c>
      <c r="O28" s="213">
        <v>20</v>
      </c>
      <c r="X28" s="105"/>
      <c r="Y28" s="105"/>
    </row>
    <row r="29" spans="1:25" ht="20.399999999999999">
      <c r="A29" s="103">
        <v>16</v>
      </c>
      <c r="B29" s="104" t="s">
        <v>553</v>
      </c>
      <c r="C29" s="105" t="s">
        <v>655</v>
      </c>
      <c r="D29" s="106" t="s">
        <v>656</v>
      </c>
      <c r="E29" s="107">
        <v>1</v>
      </c>
      <c r="F29" s="108" t="s">
        <v>650</v>
      </c>
      <c r="K29" s="211">
        <v>0.13386000000000001</v>
      </c>
      <c r="L29" s="211">
        <f t="shared" si="0"/>
        <v>0.13386000000000001</v>
      </c>
      <c r="M29" s="212"/>
      <c r="N29" s="212">
        <f t="shared" si="1"/>
        <v>0</v>
      </c>
      <c r="O29" s="213">
        <v>20</v>
      </c>
      <c r="X29" s="105"/>
      <c r="Y29" s="105"/>
    </row>
    <row r="30" spans="1:25" ht="20.399999999999999">
      <c r="A30" s="103">
        <v>17</v>
      </c>
      <c r="B30" s="104" t="s">
        <v>553</v>
      </c>
      <c r="C30" s="105" t="s">
        <v>657</v>
      </c>
      <c r="D30" s="106" t="s">
        <v>658</v>
      </c>
      <c r="E30" s="107">
        <v>1</v>
      </c>
      <c r="F30" s="108" t="s">
        <v>650</v>
      </c>
      <c r="K30" s="211">
        <v>0.13386000000000001</v>
      </c>
      <c r="L30" s="211">
        <f t="shared" si="0"/>
        <v>0.13386000000000001</v>
      </c>
      <c r="M30" s="212"/>
      <c r="N30" s="212">
        <f t="shared" si="1"/>
        <v>0</v>
      </c>
      <c r="O30" s="213">
        <v>20</v>
      </c>
      <c r="X30" s="105"/>
      <c r="Y30" s="105"/>
    </row>
    <row r="31" spans="1:25">
      <c r="A31" s="103">
        <v>18</v>
      </c>
      <c r="B31" s="104" t="s">
        <v>553</v>
      </c>
      <c r="C31" s="105" t="s">
        <v>659</v>
      </c>
      <c r="D31" s="106" t="s">
        <v>660</v>
      </c>
      <c r="E31" s="107">
        <v>1</v>
      </c>
      <c r="F31" s="108" t="s">
        <v>132</v>
      </c>
      <c r="K31" s="211">
        <v>0.13386000000000001</v>
      </c>
      <c r="L31" s="211">
        <f t="shared" si="0"/>
        <v>0.13386000000000001</v>
      </c>
      <c r="M31" s="212"/>
      <c r="N31" s="212">
        <f t="shared" si="1"/>
        <v>0</v>
      </c>
      <c r="O31" s="213">
        <v>20</v>
      </c>
      <c r="X31" s="105"/>
      <c r="Y31" s="105"/>
    </row>
    <row r="32" spans="1:25">
      <c r="A32" s="103">
        <v>19</v>
      </c>
      <c r="B32" s="104" t="s">
        <v>553</v>
      </c>
      <c r="C32" s="105" t="s">
        <v>661</v>
      </c>
      <c r="D32" s="106" t="s">
        <v>662</v>
      </c>
      <c r="E32" s="107">
        <v>1</v>
      </c>
      <c r="F32" s="108" t="s">
        <v>158</v>
      </c>
      <c r="K32" s="211">
        <v>2.0899999999999998E-3</v>
      </c>
      <c r="L32" s="211">
        <f t="shared" si="0"/>
        <v>2.0899999999999998E-3</v>
      </c>
      <c r="M32" s="212"/>
      <c r="N32" s="212">
        <f t="shared" si="1"/>
        <v>0</v>
      </c>
      <c r="O32" s="213">
        <v>20</v>
      </c>
      <c r="X32" s="105"/>
      <c r="Y32" s="105"/>
    </row>
    <row r="33" spans="1:25">
      <c r="A33" s="103">
        <v>20</v>
      </c>
      <c r="B33" s="104" t="s">
        <v>553</v>
      </c>
      <c r="C33" s="105" t="s">
        <v>663</v>
      </c>
      <c r="D33" s="106" t="s">
        <v>664</v>
      </c>
      <c r="E33" s="107">
        <v>1</v>
      </c>
      <c r="F33" s="108" t="s">
        <v>650</v>
      </c>
      <c r="K33" s="211">
        <v>1.9720000000000001E-2</v>
      </c>
      <c r="L33" s="211">
        <f t="shared" si="0"/>
        <v>1.9720000000000001E-2</v>
      </c>
      <c r="M33" s="212"/>
      <c r="N33" s="212">
        <f t="shared" si="1"/>
        <v>0</v>
      </c>
      <c r="O33" s="213">
        <v>20</v>
      </c>
      <c r="X33" s="105"/>
      <c r="Y33" s="105"/>
    </row>
    <row r="34" spans="1:25">
      <c r="A34" s="103">
        <v>21</v>
      </c>
      <c r="B34" s="104" t="s">
        <v>553</v>
      </c>
      <c r="C34" s="105" t="s">
        <v>665</v>
      </c>
      <c r="D34" s="106" t="s">
        <v>666</v>
      </c>
      <c r="E34" s="107">
        <v>2</v>
      </c>
      <c r="F34" s="108" t="s">
        <v>158</v>
      </c>
      <c r="K34" s="211"/>
      <c r="L34" s="211">
        <f t="shared" si="0"/>
        <v>0</v>
      </c>
      <c r="M34" s="212"/>
      <c r="N34" s="212">
        <f t="shared" si="1"/>
        <v>0</v>
      </c>
      <c r="O34" s="213">
        <v>20</v>
      </c>
      <c r="X34" s="105"/>
      <c r="Y34" s="105"/>
    </row>
    <row r="35" spans="1:25">
      <c r="A35" s="103">
        <v>22</v>
      </c>
      <c r="B35" s="104" t="s">
        <v>553</v>
      </c>
      <c r="C35" s="105" t="s">
        <v>667</v>
      </c>
      <c r="D35" s="106" t="s">
        <v>668</v>
      </c>
      <c r="E35" s="107">
        <v>1</v>
      </c>
      <c r="F35" s="108" t="s">
        <v>158</v>
      </c>
      <c r="K35" s="211"/>
      <c r="L35" s="211">
        <f t="shared" si="0"/>
        <v>0</v>
      </c>
      <c r="M35" s="212"/>
      <c r="N35" s="212">
        <f t="shared" si="1"/>
        <v>0</v>
      </c>
      <c r="O35" s="213">
        <v>20</v>
      </c>
      <c r="X35" s="105"/>
      <c r="Y35" s="105"/>
    </row>
    <row r="36" spans="1:25">
      <c r="A36" s="103">
        <v>23</v>
      </c>
      <c r="B36" s="104" t="s">
        <v>553</v>
      </c>
      <c r="C36" s="105" t="s">
        <v>669</v>
      </c>
      <c r="D36" s="106" t="s">
        <v>670</v>
      </c>
      <c r="E36" s="107">
        <v>1</v>
      </c>
      <c r="F36" s="108" t="s">
        <v>158</v>
      </c>
      <c r="K36" s="211"/>
      <c r="L36" s="211">
        <f t="shared" si="0"/>
        <v>0</v>
      </c>
      <c r="M36" s="212"/>
      <c r="N36" s="212">
        <f t="shared" si="1"/>
        <v>0</v>
      </c>
      <c r="O36" s="213">
        <v>20</v>
      </c>
      <c r="X36" s="105"/>
      <c r="Y36" s="105"/>
    </row>
    <row r="37" spans="1:25">
      <c r="A37" s="103">
        <v>24</v>
      </c>
      <c r="B37" s="104" t="s">
        <v>553</v>
      </c>
      <c r="C37" s="105" t="s">
        <v>671</v>
      </c>
      <c r="D37" s="106" t="s">
        <v>672</v>
      </c>
      <c r="E37" s="107">
        <v>15</v>
      </c>
      <c r="F37" s="108" t="s">
        <v>590</v>
      </c>
      <c r="K37" s="211"/>
      <c r="L37" s="211">
        <f t="shared" si="0"/>
        <v>0</v>
      </c>
      <c r="M37" s="212"/>
      <c r="N37" s="212">
        <f t="shared" si="1"/>
        <v>0</v>
      </c>
      <c r="O37" s="213">
        <v>20</v>
      </c>
      <c r="X37" s="105"/>
      <c r="Y37" s="105"/>
    </row>
    <row r="38" spans="1:25">
      <c r="A38" s="103">
        <v>25</v>
      </c>
      <c r="B38" s="104" t="s">
        <v>553</v>
      </c>
      <c r="C38" s="105" t="s">
        <v>673</v>
      </c>
      <c r="D38" s="106" t="s">
        <v>674</v>
      </c>
      <c r="E38" s="107">
        <v>12</v>
      </c>
      <c r="F38" s="108" t="s">
        <v>590</v>
      </c>
      <c r="K38" s="211"/>
      <c r="L38" s="211">
        <f t="shared" si="0"/>
        <v>0</v>
      </c>
      <c r="M38" s="212"/>
      <c r="N38" s="212">
        <f t="shared" si="1"/>
        <v>0</v>
      </c>
      <c r="O38" s="213">
        <v>20</v>
      </c>
      <c r="X38" s="105"/>
      <c r="Y38" s="105"/>
    </row>
    <row r="39" spans="1:25">
      <c r="D39" s="113" t="s">
        <v>574</v>
      </c>
      <c r="E39" s="114"/>
      <c r="H39" s="114"/>
      <c r="I39" s="114"/>
      <c r="J39" s="114"/>
      <c r="K39" s="211"/>
      <c r="L39" s="214">
        <f>SUM(L12:L38)</f>
        <v>0.59306599999999998</v>
      </c>
      <c r="M39" s="212"/>
      <c r="N39" s="215">
        <f>SUM(N12:N38)</f>
        <v>1.5000000000000003E-2</v>
      </c>
      <c r="O39" s="213"/>
    </row>
    <row r="40" spans="1:25">
      <c r="K40" s="211"/>
      <c r="L40" s="211"/>
      <c r="M40" s="212"/>
      <c r="N40" s="212"/>
      <c r="O40" s="213"/>
    </row>
    <row r="41" spans="1:25">
      <c r="B41" s="105" t="s">
        <v>675</v>
      </c>
      <c r="K41" s="211"/>
      <c r="L41" s="211"/>
      <c r="M41" s="212"/>
      <c r="N41" s="212"/>
      <c r="O41" s="213"/>
    </row>
    <row r="42" spans="1:25">
      <c r="A42" s="103">
        <v>26</v>
      </c>
      <c r="B42" s="104" t="s">
        <v>676</v>
      </c>
      <c r="C42" s="105" t="s">
        <v>677</v>
      </c>
      <c r="D42" s="106" t="s">
        <v>678</v>
      </c>
      <c r="E42" s="107">
        <v>4</v>
      </c>
      <c r="F42" s="108" t="s">
        <v>58</v>
      </c>
      <c r="K42" s="211">
        <v>6.9999999999999994E-5</v>
      </c>
      <c r="L42" s="211">
        <f>E42*K42</f>
        <v>2.7999999999999998E-4</v>
      </c>
      <c r="M42" s="212"/>
      <c r="N42" s="212">
        <f>E42*M42</f>
        <v>0</v>
      </c>
      <c r="O42" s="213">
        <v>20</v>
      </c>
      <c r="X42" s="105"/>
      <c r="Y42" s="105"/>
    </row>
    <row r="43" spans="1:25">
      <c r="A43" s="103">
        <v>27</v>
      </c>
      <c r="B43" s="104" t="s">
        <v>593</v>
      </c>
      <c r="C43" s="105" t="s">
        <v>679</v>
      </c>
      <c r="D43" s="106" t="s">
        <v>680</v>
      </c>
      <c r="E43" s="107">
        <v>4</v>
      </c>
      <c r="F43" s="108" t="s">
        <v>58</v>
      </c>
      <c r="K43" s="211">
        <v>4.0000000000000001E-3</v>
      </c>
      <c r="L43" s="211">
        <f>E43*K43</f>
        <v>1.6E-2</v>
      </c>
      <c r="M43" s="212"/>
      <c r="N43" s="212">
        <f>E43*M43</f>
        <v>0</v>
      </c>
      <c r="O43" s="213">
        <v>20</v>
      </c>
      <c r="X43" s="105"/>
      <c r="Y43" s="105"/>
    </row>
    <row r="44" spans="1:25">
      <c r="A44" s="103">
        <v>28</v>
      </c>
      <c r="B44" s="104" t="s">
        <v>676</v>
      </c>
      <c r="C44" s="105" t="s">
        <v>681</v>
      </c>
      <c r="D44" s="106" t="s">
        <v>682</v>
      </c>
      <c r="E44" s="107">
        <v>20</v>
      </c>
      <c r="F44" s="108" t="s">
        <v>58</v>
      </c>
      <c r="K44" s="211">
        <v>6.0000000000000002E-5</v>
      </c>
      <c r="L44" s="211">
        <f>E44*K44</f>
        <v>1.2000000000000001E-3</v>
      </c>
      <c r="M44" s="212"/>
      <c r="N44" s="212">
        <f>E44*M44</f>
        <v>0</v>
      </c>
      <c r="O44" s="213">
        <v>20</v>
      </c>
      <c r="X44" s="105"/>
      <c r="Y44" s="105"/>
    </row>
    <row r="45" spans="1:25">
      <c r="D45" s="113" t="s">
        <v>683</v>
      </c>
      <c r="E45" s="114"/>
      <c r="H45" s="114"/>
      <c r="I45" s="114"/>
      <c r="J45" s="114"/>
      <c r="K45" s="211"/>
      <c r="L45" s="214">
        <f>SUM(L41:L44)</f>
        <v>1.7479999999999999E-2</v>
      </c>
      <c r="M45" s="212"/>
      <c r="N45" s="215">
        <f>SUM(N41:N44)</f>
        <v>0</v>
      </c>
      <c r="O45" s="213"/>
    </row>
    <row r="46" spans="1:25">
      <c r="K46" s="211"/>
      <c r="L46" s="211"/>
      <c r="M46" s="212"/>
      <c r="N46" s="212"/>
      <c r="O46" s="213"/>
    </row>
    <row r="47" spans="1:25">
      <c r="B47" s="105" t="s">
        <v>575</v>
      </c>
      <c r="K47" s="211"/>
      <c r="L47" s="211"/>
      <c r="M47" s="212"/>
      <c r="N47" s="212"/>
      <c r="O47" s="213"/>
    </row>
    <row r="48" spans="1:25">
      <c r="A48" s="103">
        <v>29</v>
      </c>
      <c r="B48" s="104" t="s">
        <v>576</v>
      </c>
      <c r="C48" s="105" t="s">
        <v>684</v>
      </c>
      <c r="D48" s="106" t="s">
        <v>685</v>
      </c>
      <c r="E48" s="107">
        <v>3</v>
      </c>
      <c r="F48" s="108" t="s">
        <v>23</v>
      </c>
      <c r="K48" s="211">
        <v>9.0000000000000006E-5</v>
      </c>
      <c r="L48" s="211">
        <f>E48*K48</f>
        <v>2.7E-4</v>
      </c>
      <c r="M48" s="212"/>
      <c r="N48" s="212">
        <f>E48*M48</f>
        <v>0</v>
      </c>
      <c r="O48" s="213">
        <v>20</v>
      </c>
      <c r="X48" s="105"/>
      <c r="Y48" s="105"/>
    </row>
    <row r="49" spans="1:25">
      <c r="A49" s="103">
        <v>30</v>
      </c>
      <c r="B49" s="104" t="s">
        <v>576</v>
      </c>
      <c r="C49" s="105" t="s">
        <v>577</v>
      </c>
      <c r="D49" s="106" t="s">
        <v>578</v>
      </c>
      <c r="E49" s="107">
        <v>2</v>
      </c>
      <c r="F49" s="108" t="s">
        <v>23</v>
      </c>
      <c r="K49" s="211">
        <v>1.2E-4</v>
      </c>
      <c r="L49" s="211">
        <f>E49*K49</f>
        <v>2.4000000000000001E-4</v>
      </c>
      <c r="M49" s="212"/>
      <c r="N49" s="212">
        <f>E49*M49</f>
        <v>0</v>
      </c>
      <c r="O49" s="213">
        <v>20</v>
      </c>
      <c r="X49" s="105"/>
      <c r="Y49" s="105"/>
    </row>
    <row r="50" spans="1:25">
      <c r="D50" s="113" t="s">
        <v>579</v>
      </c>
      <c r="E50" s="114"/>
      <c r="H50" s="114"/>
      <c r="I50" s="114"/>
      <c r="J50" s="114"/>
      <c r="K50" s="211"/>
      <c r="L50" s="214">
        <f>SUM(L47:L49)</f>
        <v>5.1000000000000004E-4</v>
      </c>
      <c r="M50" s="212"/>
      <c r="N50" s="215">
        <f>SUM(N47:N49)</f>
        <v>0</v>
      </c>
      <c r="O50" s="213"/>
    </row>
    <row r="51" spans="1:25">
      <c r="K51" s="211"/>
      <c r="L51" s="211"/>
      <c r="M51" s="212"/>
      <c r="N51" s="212"/>
      <c r="O51" s="213"/>
    </row>
    <row r="52" spans="1:25">
      <c r="D52" s="113" t="s">
        <v>580</v>
      </c>
      <c r="E52" s="115"/>
      <c r="H52" s="114"/>
      <c r="I52" s="114"/>
      <c r="J52" s="114"/>
      <c r="K52" s="211"/>
      <c r="L52" s="214">
        <f>+L39+L45+L50</f>
        <v>0.61105600000000004</v>
      </c>
      <c r="M52" s="212"/>
      <c r="N52" s="215">
        <f>+N39+N45+N50</f>
        <v>1.5000000000000003E-2</v>
      </c>
      <c r="O52" s="213"/>
    </row>
    <row r="53" spans="1:25">
      <c r="K53" s="211"/>
      <c r="L53" s="211"/>
      <c r="M53" s="212"/>
      <c r="N53" s="212"/>
      <c r="O53" s="213"/>
    </row>
    <row r="54" spans="1:25">
      <c r="B54" s="112" t="s">
        <v>581</v>
      </c>
      <c r="K54" s="211"/>
      <c r="L54" s="211"/>
      <c r="M54" s="212"/>
      <c r="N54" s="212"/>
      <c r="O54" s="213"/>
    </row>
    <row r="55" spans="1:25">
      <c r="B55" s="105" t="s">
        <v>582</v>
      </c>
      <c r="K55" s="211"/>
      <c r="L55" s="211"/>
      <c r="M55" s="212"/>
      <c r="N55" s="212"/>
      <c r="O55" s="213"/>
    </row>
    <row r="56" spans="1:25">
      <c r="A56" s="103">
        <v>31</v>
      </c>
      <c r="B56" s="104" t="s">
        <v>583</v>
      </c>
      <c r="C56" s="105" t="s">
        <v>584</v>
      </c>
      <c r="D56" s="106" t="s">
        <v>585</v>
      </c>
      <c r="E56" s="107">
        <v>1</v>
      </c>
      <c r="F56" s="108" t="s">
        <v>609</v>
      </c>
      <c r="K56" s="211"/>
      <c r="L56" s="211">
        <f>E56*K56</f>
        <v>0</v>
      </c>
      <c r="M56" s="212"/>
      <c r="N56" s="212">
        <f>E56*M56</f>
        <v>0</v>
      </c>
      <c r="O56" s="213">
        <v>20</v>
      </c>
      <c r="X56" s="105"/>
      <c r="Y56" s="105"/>
    </row>
    <row r="57" spans="1:25">
      <c r="D57" s="113" t="s">
        <v>586</v>
      </c>
      <c r="E57" s="114"/>
      <c r="H57" s="114"/>
      <c r="I57" s="114"/>
      <c r="J57" s="114"/>
      <c r="K57" s="211"/>
      <c r="L57" s="214">
        <f>SUM(L54:L56)</f>
        <v>0</v>
      </c>
      <c r="M57" s="212"/>
      <c r="N57" s="215">
        <f>SUM(N54:N56)</f>
        <v>0</v>
      </c>
      <c r="O57" s="213"/>
    </row>
    <row r="58" spans="1:25">
      <c r="K58" s="211"/>
      <c r="L58" s="211"/>
      <c r="M58" s="212"/>
      <c r="N58" s="212"/>
      <c r="O58" s="213"/>
    </row>
    <row r="59" spans="1:25">
      <c r="B59" s="105" t="s">
        <v>587</v>
      </c>
      <c r="K59" s="211"/>
      <c r="L59" s="211"/>
      <c r="M59" s="212"/>
      <c r="N59" s="212"/>
      <c r="O59" s="213"/>
    </row>
    <row r="60" spans="1:25">
      <c r="A60" s="103">
        <v>32</v>
      </c>
      <c r="B60" s="104" t="s">
        <v>525</v>
      </c>
      <c r="C60" s="105" t="s">
        <v>599</v>
      </c>
      <c r="D60" s="106" t="s">
        <v>600</v>
      </c>
      <c r="E60" s="107">
        <v>215</v>
      </c>
      <c r="F60" s="108" t="s">
        <v>23</v>
      </c>
      <c r="K60" s="211"/>
      <c r="L60" s="211">
        <f t="shared" ref="L60:L66" si="2">E60*K60</f>
        <v>0</v>
      </c>
      <c r="M60" s="212"/>
      <c r="N60" s="212">
        <f t="shared" ref="N60:N66" si="3">E60*M60</f>
        <v>0</v>
      </c>
      <c r="O60" s="213">
        <v>20</v>
      </c>
      <c r="X60" s="105"/>
      <c r="Y60" s="105"/>
    </row>
    <row r="61" spans="1:25">
      <c r="A61" s="103">
        <v>33</v>
      </c>
      <c r="B61" s="104" t="s">
        <v>525</v>
      </c>
      <c r="C61" s="105" t="s">
        <v>601</v>
      </c>
      <c r="D61" s="106" t="s">
        <v>602</v>
      </c>
      <c r="E61" s="107">
        <v>1</v>
      </c>
      <c r="F61" s="108" t="s">
        <v>598</v>
      </c>
      <c r="K61" s="211">
        <v>3.0000000000000001E-5</v>
      </c>
      <c r="L61" s="211">
        <f t="shared" si="2"/>
        <v>3.0000000000000001E-5</v>
      </c>
      <c r="M61" s="212"/>
      <c r="N61" s="212">
        <f t="shared" si="3"/>
        <v>0</v>
      </c>
      <c r="O61" s="213">
        <v>20</v>
      </c>
      <c r="X61" s="105"/>
      <c r="Y61" s="105"/>
    </row>
    <row r="62" spans="1:25">
      <c r="A62" s="103">
        <v>34</v>
      </c>
      <c r="B62" s="104" t="s">
        <v>525</v>
      </c>
      <c r="C62" s="105" t="s">
        <v>603</v>
      </c>
      <c r="D62" s="106" t="s">
        <v>604</v>
      </c>
      <c r="E62" s="107">
        <v>65</v>
      </c>
      <c r="F62" s="108" t="s">
        <v>23</v>
      </c>
      <c r="K62" s="211">
        <v>5.0000000000000002E-5</v>
      </c>
      <c r="L62" s="211">
        <f t="shared" si="2"/>
        <v>3.2500000000000003E-3</v>
      </c>
      <c r="M62" s="212"/>
      <c r="N62" s="212">
        <f t="shared" si="3"/>
        <v>0</v>
      </c>
      <c r="O62" s="213">
        <v>20</v>
      </c>
      <c r="X62" s="105"/>
      <c r="Y62" s="105"/>
    </row>
    <row r="63" spans="1:25">
      <c r="A63" s="103">
        <v>35</v>
      </c>
      <c r="B63" s="104" t="s">
        <v>525</v>
      </c>
      <c r="C63" s="105" t="s">
        <v>607</v>
      </c>
      <c r="D63" s="106" t="s">
        <v>608</v>
      </c>
      <c r="E63" s="107">
        <v>1</v>
      </c>
      <c r="F63" s="108" t="s">
        <v>609</v>
      </c>
      <c r="K63" s="211"/>
      <c r="L63" s="211">
        <f t="shared" si="2"/>
        <v>0</v>
      </c>
      <c r="M63" s="212"/>
      <c r="N63" s="212">
        <f t="shared" si="3"/>
        <v>0</v>
      </c>
      <c r="O63" s="213">
        <v>20</v>
      </c>
      <c r="X63" s="105"/>
      <c r="Y63" s="105"/>
    </row>
    <row r="64" spans="1:25">
      <c r="A64" s="103">
        <v>36</v>
      </c>
      <c r="B64" s="104" t="s">
        <v>525</v>
      </c>
      <c r="C64" s="105" t="s">
        <v>610</v>
      </c>
      <c r="D64" s="106" t="s">
        <v>611</v>
      </c>
      <c r="E64" s="107">
        <v>1</v>
      </c>
      <c r="F64" s="108" t="s">
        <v>609</v>
      </c>
      <c r="K64" s="211"/>
      <c r="L64" s="211">
        <f t="shared" si="2"/>
        <v>0</v>
      </c>
      <c r="M64" s="212"/>
      <c r="N64" s="212">
        <f t="shared" si="3"/>
        <v>0</v>
      </c>
      <c r="O64" s="213">
        <v>20</v>
      </c>
      <c r="X64" s="105"/>
      <c r="Y64" s="105"/>
    </row>
    <row r="65" spans="1:25">
      <c r="A65" s="103">
        <v>37</v>
      </c>
      <c r="B65" s="104" t="s">
        <v>525</v>
      </c>
      <c r="C65" s="105" t="s">
        <v>612</v>
      </c>
      <c r="D65" s="106" t="s">
        <v>613</v>
      </c>
      <c r="E65" s="107">
        <v>15</v>
      </c>
      <c r="F65" s="108" t="s">
        <v>58</v>
      </c>
      <c r="K65" s="211"/>
      <c r="L65" s="211">
        <f t="shared" si="2"/>
        <v>0</v>
      </c>
      <c r="M65" s="212"/>
      <c r="N65" s="212">
        <f t="shared" si="3"/>
        <v>0</v>
      </c>
      <c r="O65" s="213">
        <v>20</v>
      </c>
      <c r="X65" s="105"/>
      <c r="Y65" s="105"/>
    </row>
    <row r="66" spans="1:25" ht="20.399999999999999">
      <c r="A66" s="103">
        <v>38</v>
      </c>
      <c r="B66" s="104" t="s">
        <v>525</v>
      </c>
      <c r="C66" s="105" t="s">
        <v>614</v>
      </c>
      <c r="D66" s="106" t="s">
        <v>615</v>
      </c>
      <c r="E66" s="107">
        <v>45</v>
      </c>
      <c r="F66" s="108" t="s">
        <v>58</v>
      </c>
      <c r="K66" s="211"/>
      <c r="L66" s="211">
        <f t="shared" si="2"/>
        <v>0</v>
      </c>
      <c r="M66" s="212"/>
      <c r="N66" s="212">
        <f t="shared" si="3"/>
        <v>0</v>
      </c>
      <c r="O66" s="213">
        <v>20</v>
      </c>
      <c r="X66" s="105"/>
      <c r="Y66" s="105"/>
    </row>
    <row r="67" spans="1:25">
      <c r="D67" s="113" t="s">
        <v>618</v>
      </c>
      <c r="E67" s="114"/>
      <c r="H67" s="114"/>
      <c r="I67" s="114"/>
      <c r="J67" s="114"/>
      <c r="K67" s="211"/>
      <c r="L67" s="214">
        <f>SUM(L59:L66)</f>
        <v>3.2800000000000004E-3</v>
      </c>
      <c r="M67" s="212"/>
      <c r="N67" s="215">
        <f>SUM(N59:N66)</f>
        <v>0</v>
      </c>
      <c r="O67" s="213"/>
    </row>
    <row r="68" spans="1:25">
      <c r="K68" s="211"/>
      <c r="L68" s="211"/>
      <c r="M68" s="212"/>
      <c r="N68" s="212"/>
      <c r="O68" s="213"/>
    </row>
    <row r="69" spans="1:25">
      <c r="B69" s="105" t="s">
        <v>619</v>
      </c>
      <c r="K69" s="211"/>
      <c r="L69" s="211"/>
      <c r="M69" s="212"/>
      <c r="N69" s="212"/>
      <c r="O69" s="213"/>
    </row>
    <row r="70" spans="1:25">
      <c r="A70" s="103">
        <v>39</v>
      </c>
      <c r="B70" s="104" t="s">
        <v>620</v>
      </c>
      <c r="C70" s="105" t="s">
        <v>621</v>
      </c>
      <c r="D70" s="106" t="s">
        <v>622</v>
      </c>
      <c r="E70" s="107">
        <v>215</v>
      </c>
      <c r="F70" s="108" t="s">
        <v>23</v>
      </c>
      <c r="K70" s="211"/>
      <c r="L70" s="211">
        <f>E70*K70</f>
        <v>0</v>
      </c>
      <c r="M70" s="212"/>
      <c r="N70" s="212">
        <f>E70*M70</f>
        <v>0</v>
      </c>
      <c r="O70" s="213">
        <v>20</v>
      </c>
      <c r="X70" s="105"/>
      <c r="Y70" s="105"/>
    </row>
    <row r="71" spans="1:25">
      <c r="A71" s="103">
        <v>40</v>
      </c>
      <c r="B71" s="104" t="s">
        <v>620</v>
      </c>
      <c r="C71" s="105" t="s">
        <v>623</v>
      </c>
      <c r="D71" s="106" t="s">
        <v>624</v>
      </c>
      <c r="E71" s="107">
        <v>1</v>
      </c>
      <c r="F71" s="108" t="s">
        <v>625</v>
      </c>
      <c r="K71" s="211"/>
      <c r="L71" s="211">
        <f>E71*K71</f>
        <v>0</v>
      </c>
      <c r="M71" s="212"/>
      <c r="N71" s="212">
        <f>E71*M71</f>
        <v>0</v>
      </c>
      <c r="O71" s="213">
        <v>20</v>
      </c>
      <c r="X71" s="105"/>
      <c r="Y71" s="105"/>
    </row>
    <row r="72" spans="1:25">
      <c r="A72" s="103">
        <v>41</v>
      </c>
      <c r="B72" s="104" t="s">
        <v>620</v>
      </c>
      <c r="C72" s="105" t="s">
        <v>686</v>
      </c>
      <c r="D72" s="106" t="s">
        <v>687</v>
      </c>
      <c r="E72" s="107">
        <v>215</v>
      </c>
      <c r="F72" s="108" t="s">
        <v>23</v>
      </c>
      <c r="K72" s="211"/>
      <c r="L72" s="211">
        <f>E72*K72</f>
        <v>0</v>
      </c>
      <c r="M72" s="212"/>
      <c r="N72" s="212">
        <f>E72*M72</f>
        <v>0</v>
      </c>
      <c r="O72" s="213">
        <v>20</v>
      </c>
      <c r="X72" s="105"/>
      <c r="Y72" s="105"/>
    </row>
    <row r="73" spans="1:25">
      <c r="A73" s="103">
        <v>42</v>
      </c>
      <c r="B73" s="104" t="s">
        <v>620</v>
      </c>
      <c r="C73" s="105" t="s">
        <v>628</v>
      </c>
      <c r="D73" s="106" t="s">
        <v>629</v>
      </c>
      <c r="E73" s="107">
        <v>1</v>
      </c>
      <c r="F73" s="108" t="s">
        <v>158</v>
      </c>
      <c r="K73" s="211"/>
      <c r="L73" s="211">
        <f>E73*K73</f>
        <v>0</v>
      </c>
      <c r="M73" s="212"/>
      <c r="N73" s="212">
        <f>E73*M73</f>
        <v>0</v>
      </c>
      <c r="O73" s="213">
        <v>20</v>
      </c>
      <c r="X73" s="105"/>
      <c r="Y73" s="105"/>
    </row>
    <row r="74" spans="1:25">
      <c r="D74" s="113" t="s">
        <v>630</v>
      </c>
      <c r="E74" s="114"/>
      <c r="H74" s="114"/>
      <c r="I74" s="114"/>
      <c r="J74" s="114"/>
      <c r="K74" s="211"/>
      <c r="L74" s="214">
        <f>SUM(L69:L73)</f>
        <v>0</v>
      </c>
      <c r="M74" s="212"/>
      <c r="N74" s="215">
        <f>SUM(N69:N73)</f>
        <v>0</v>
      </c>
      <c r="O74" s="213"/>
    </row>
    <row r="75" spans="1:25">
      <c r="K75" s="211"/>
      <c r="L75" s="211"/>
      <c r="M75" s="212"/>
      <c r="N75" s="212"/>
      <c r="O75" s="213"/>
    </row>
    <row r="76" spans="1:25">
      <c r="D76" s="113" t="s">
        <v>631</v>
      </c>
      <c r="E76" s="114"/>
      <c r="H76" s="114"/>
      <c r="I76" s="114"/>
      <c r="J76" s="114"/>
      <c r="K76" s="211"/>
      <c r="L76" s="214">
        <f>+L57+L67+L74</f>
        <v>3.2800000000000004E-3</v>
      </c>
      <c r="M76" s="212"/>
      <c r="N76" s="215">
        <f>+N57+N67+N74</f>
        <v>0</v>
      </c>
      <c r="O76" s="213"/>
    </row>
    <row r="77" spans="1:25">
      <c r="K77" s="211"/>
      <c r="L77" s="211"/>
      <c r="M77" s="212"/>
      <c r="N77" s="212"/>
      <c r="O77" s="213"/>
    </row>
    <row r="78" spans="1:25">
      <c r="D78" s="116" t="s">
        <v>707</v>
      </c>
      <c r="E78" s="114"/>
      <c r="H78" s="114"/>
      <c r="I78" s="114"/>
      <c r="J78" s="114"/>
      <c r="K78" s="211"/>
      <c r="L78" s="214">
        <f>+L52+L76</f>
        <v>0.61433599999999999</v>
      </c>
      <c r="M78" s="212"/>
      <c r="N78" s="215">
        <f>+N52+N76</f>
        <v>1.5000000000000003E-2</v>
      </c>
      <c r="O78" s="213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showGridLines="0" view="pageBreakPreview" zoomScaleNormal="100" zoomScaleSheetLayoutView="100" workbookViewId="0">
      <pane ySplit="12" topLeftCell="A54" activePane="bottomLeft" state="frozenSplit"/>
      <selection pane="bottomLeft" activeCell="N75" sqref="N75"/>
    </sheetView>
  </sheetViews>
  <sheetFormatPr defaultColWidth="9.109375" defaultRowHeight="11.25" customHeight="1"/>
  <cols>
    <col min="1" max="1" width="5.5546875" style="1" customWidth="1"/>
    <col min="2" max="2" width="4.33203125" style="1" customWidth="1"/>
    <col min="3" max="3" width="55.5546875" style="1" customWidth="1"/>
    <col min="4" max="4" width="4.5546875" style="1" customWidth="1"/>
    <col min="5" max="5" width="8.5546875" style="1" customWidth="1"/>
    <col min="6" max="6" width="9" style="1" customWidth="1"/>
    <col min="7" max="7" width="9.6640625" style="1" bestFit="1" customWidth="1"/>
    <col min="8" max="16384" width="9.109375" style="1"/>
  </cols>
  <sheetData>
    <row r="1" spans="1:8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8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8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8" ht="11.25" customHeight="1">
      <c r="A4" s="5" t="s">
        <v>7</v>
      </c>
      <c r="B4" s="6"/>
      <c r="C4" s="6" t="s">
        <v>108</v>
      </c>
      <c r="D4" s="6"/>
      <c r="E4" s="6"/>
      <c r="F4" s="6"/>
      <c r="G4" s="6"/>
    </row>
    <row r="5" spans="1:8" ht="5.25" customHeight="1">
      <c r="A5" s="6"/>
      <c r="B5" s="6"/>
      <c r="C5" s="6"/>
      <c r="D5" s="6"/>
      <c r="E5" s="6"/>
      <c r="F5" s="6"/>
      <c r="G5" s="6"/>
    </row>
    <row r="6" spans="1:8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8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8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8" ht="13.2">
      <c r="A9" s="29"/>
      <c r="B9" s="29"/>
      <c r="C9" s="29"/>
      <c r="D9" s="29"/>
      <c r="E9" s="29"/>
      <c r="F9" s="29"/>
      <c r="G9" s="29"/>
    </row>
    <row r="10" spans="1:8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8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8" ht="13.2">
      <c r="A12" s="29"/>
      <c r="B12" s="29"/>
      <c r="C12" s="29"/>
      <c r="D12" s="29"/>
      <c r="E12" s="29"/>
      <c r="F12" s="29"/>
      <c r="G12" s="29"/>
    </row>
    <row r="13" spans="1:8" s="19" customFormat="1" ht="12.75" customHeight="1">
      <c r="A13" s="30"/>
      <c r="B13" s="30"/>
      <c r="C13" s="30"/>
      <c r="D13" s="30"/>
      <c r="E13" s="205"/>
      <c r="F13" s="205"/>
      <c r="G13" s="206"/>
      <c r="H13" s="117"/>
    </row>
    <row r="14" spans="1:8" s="19" customFormat="1" ht="12.75" customHeight="1">
      <c r="C14" s="24" t="s">
        <v>21</v>
      </c>
      <c r="E14" s="117"/>
      <c r="F14" s="117"/>
      <c r="G14" s="118"/>
      <c r="H14" s="117"/>
    </row>
    <row r="15" spans="1:8" s="2" customFormat="1" ht="20.399999999999999">
      <c r="A15" s="32">
        <v>1</v>
      </c>
      <c r="B15" s="32"/>
      <c r="C15" s="33" t="s">
        <v>86</v>
      </c>
      <c r="D15" s="32" t="s">
        <v>24</v>
      </c>
      <c r="E15" s="119">
        <v>358.32</v>
      </c>
      <c r="F15" s="119"/>
      <c r="G15" s="119"/>
      <c r="H15" s="198"/>
    </row>
    <row r="16" spans="1:8" s="2" customFormat="1" ht="13.5" customHeight="1">
      <c r="A16" s="32">
        <v>2</v>
      </c>
      <c r="B16" s="32"/>
      <c r="C16" s="33" t="s">
        <v>41</v>
      </c>
      <c r="D16" s="32" t="s">
        <v>24</v>
      </c>
      <c r="E16" s="119">
        <v>16</v>
      </c>
      <c r="F16" s="119"/>
      <c r="G16" s="119"/>
      <c r="H16" s="198"/>
    </row>
    <row r="17" spans="1:8" s="2" customFormat="1" ht="13.5" customHeight="1">
      <c r="A17" s="32">
        <v>3</v>
      </c>
      <c r="B17" s="32"/>
      <c r="C17" s="33" t="s">
        <v>40</v>
      </c>
      <c r="D17" s="32" t="s">
        <v>24</v>
      </c>
      <c r="E17" s="119">
        <v>77.038499999999999</v>
      </c>
      <c r="F17" s="119"/>
      <c r="G17" s="119"/>
      <c r="H17" s="198"/>
    </row>
    <row r="18" spans="1:8" s="2" customFormat="1" ht="13.5" customHeight="1">
      <c r="A18" s="32">
        <v>4</v>
      </c>
      <c r="B18" s="32"/>
      <c r="C18" s="33" t="s">
        <v>44</v>
      </c>
      <c r="D18" s="32" t="s">
        <v>24</v>
      </c>
      <c r="E18" s="119">
        <v>43.026000000000003</v>
      </c>
      <c r="F18" s="119"/>
      <c r="G18" s="119"/>
      <c r="H18" s="198"/>
    </row>
    <row r="19" spans="1:8" s="2" customFormat="1" ht="13.5" customHeight="1">
      <c r="A19" s="32">
        <v>5</v>
      </c>
      <c r="B19" s="32"/>
      <c r="C19" s="33" t="s">
        <v>25</v>
      </c>
      <c r="D19" s="32" t="s">
        <v>24</v>
      </c>
      <c r="E19" s="119">
        <v>494.3845</v>
      </c>
      <c r="F19" s="119"/>
      <c r="G19" s="119"/>
      <c r="H19" s="198"/>
    </row>
    <row r="20" spans="1:8" s="2" customFormat="1" ht="13.5" customHeight="1">
      <c r="A20" s="32">
        <v>6</v>
      </c>
      <c r="B20" s="32"/>
      <c r="C20" s="33" t="s">
        <v>26</v>
      </c>
      <c r="D20" s="32" t="s">
        <v>24</v>
      </c>
      <c r="E20" s="119">
        <v>494.3845</v>
      </c>
      <c r="F20" s="119"/>
      <c r="G20" s="119"/>
      <c r="H20" s="198"/>
    </row>
    <row r="21" spans="1:8" s="2" customFormat="1" ht="13.5" customHeight="1">
      <c r="A21" s="32">
        <v>7</v>
      </c>
      <c r="B21" s="32"/>
      <c r="C21" s="33" t="s">
        <v>27</v>
      </c>
      <c r="D21" s="32" t="s">
        <v>24</v>
      </c>
      <c r="E21" s="119">
        <v>494.3845</v>
      </c>
      <c r="F21" s="119"/>
      <c r="G21" s="119"/>
      <c r="H21" s="198"/>
    </row>
    <row r="22" spans="1:8" s="2" customFormat="1" ht="13.5" customHeight="1">
      <c r="A22" s="32">
        <v>8</v>
      </c>
      <c r="B22" s="32"/>
      <c r="C22" s="33" t="s">
        <v>28</v>
      </c>
      <c r="D22" s="32" t="s">
        <v>24</v>
      </c>
      <c r="E22" s="119">
        <v>494.3845</v>
      </c>
      <c r="F22" s="119"/>
      <c r="G22" s="119"/>
      <c r="H22" s="198"/>
    </row>
    <row r="23" spans="1:8" s="2" customFormat="1" ht="13.5" customHeight="1">
      <c r="A23" s="32">
        <v>9</v>
      </c>
      <c r="B23" s="32"/>
      <c r="C23" s="33" t="s">
        <v>29</v>
      </c>
      <c r="D23" s="32" t="s">
        <v>30</v>
      </c>
      <c r="E23" s="119">
        <v>889.89210000000003</v>
      </c>
      <c r="F23" s="119"/>
      <c r="G23" s="119"/>
      <c r="H23" s="198"/>
    </row>
    <row r="24" spans="1:8" s="2" customFormat="1" ht="24" customHeight="1">
      <c r="A24" s="32">
        <v>10</v>
      </c>
      <c r="B24" s="32"/>
      <c r="C24" s="33" t="s">
        <v>43</v>
      </c>
      <c r="D24" s="32" t="s">
        <v>22</v>
      </c>
      <c r="E24" s="120">
        <v>660</v>
      </c>
      <c r="F24" s="119"/>
      <c r="G24" s="119"/>
      <c r="H24" s="198"/>
    </row>
    <row r="25" spans="1:8" s="19" customFormat="1" ht="12.75" customHeight="1">
      <c r="C25" s="24" t="s">
        <v>31</v>
      </c>
      <c r="E25" s="117"/>
      <c r="F25" s="119"/>
      <c r="G25" s="118"/>
      <c r="H25" s="117"/>
    </row>
    <row r="26" spans="1:8" s="2" customFormat="1" ht="30.6">
      <c r="A26" s="32">
        <v>11</v>
      </c>
      <c r="B26" s="32"/>
      <c r="C26" s="33" t="s">
        <v>53</v>
      </c>
      <c r="D26" s="32" t="s">
        <v>24</v>
      </c>
      <c r="E26" s="120">
        <v>93.038499999999999</v>
      </c>
      <c r="F26" s="119"/>
      <c r="G26" s="119"/>
      <c r="H26" s="198"/>
    </row>
    <row r="27" spans="1:8" s="2" customFormat="1" ht="24" customHeight="1">
      <c r="A27" s="32">
        <v>12</v>
      </c>
      <c r="B27" s="32"/>
      <c r="C27" s="33" t="s">
        <v>55</v>
      </c>
      <c r="D27" s="32" t="s">
        <v>22</v>
      </c>
      <c r="E27" s="120">
        <v>603</v>
      </c>
      <c r="F27" s="119"/>
      <c r="G27" s="119"/>
      <c r="H27" s="198"/>
    </row>
    <row r="28" spans="1:8" s="2" customFormat="1" ht="13.5" customHeight="1">
      <c r="A28" s="32">
        <v>13</v>
      </c>
      <c r="B28" s="32"/>
      <c r="C28" s="33" t="s">
        <v>54</v>
      </c>
      <c r="D28" s="32" t="s">
        <v>22</v>
      </c>
      <c r="E28" s="120">
        <v>603</v>
      </c>
      <c r="F28" s="119"/>
      <c r="G28" s="119"/>
      <c r="H28" s="198"/>
    </row>
    <row r="29" spans="1:8" s="19" customFormat="1" ht="12.75" customHeight="1">
      <c r="C29" s="24" t="s">
        <v>32</v>
      </c>
      <c r="D29" s="24"/>
      <c r="E29" s="121"/>
      <c r="F29" s="121"/>
      <c r="G29" s="118"/>
      <c r="H29" s="117"/>
    </row>
    <row r="30" spans="1:8" s="2" customFormat="1" ht="24" customHeight="1">
      <c r="A30" s="32">
        <v>14</v>
      </c>
      <c r="B30" s="32"/>
      <c r="C30" s="33" t="s">
        <v>45</v>
      </c>
      <c r="D30" s="32" t="s">
        <v>22</v>
      </c>
      <c r="E30" s="120">
        <v>1791.6</v>
      </c>
      <c r="F30" s="119"/>
      <c r="G30" s="119"/>
      <c r="H30" s="198"/>
    </row>
    <row r="31" spans="1:8" s="2" customFormat="1" ht="23.85" customHeight="1">
      <c r="A31" s="32">
        <v>15</v>
      </c>
      <c r="B31" s="32"/>
      <c r="C31" s="33" t="s">
        <v>68</v>
      </c>
      <c r="D31" s="32" t="s">
        <v>22</v>
      </c>
      <c r="E31" s="120">
        <v>1791.6</v>
      </c>
      <c r="F31" s="119"/>
      <c r="G31" s="119"/>
      <c r="H31" s="198"/>
    </row>
    <row r="32" spans="1:8" s="19" customFormat="1" ht="12.75" customHeight="1">
      <c r="A32" s="32"/>
      <c r="C32" s="24" t="s">
        <v>33</v>
      </c>
      <c r="D32" s="24"/>
      <c r="E32" s="121"/>
      <c r="F32" s="121"/>
      <c r="G32" s="118"/>
      <c r="H32" s="117"/>
    </row>
    <row r="33" spans="1:8" s="48" customFormat="1" ht="24" customHeight="1">
      <c r="A33" s="32">
        <v>16</v>
      </c>
      <c r="B33" s="32"/>
      <c r="C33" s="33" t="s">
        <v>52</v>
      </c>
      <c r="D33" s="32" t="s">
        <v>23</v>
      </c>
      <c r="E33" s="120">
        <v>406</v>
      </c>
      <c r="F33" s="119"/>
      <c r="G33" s="119"/>
      <c r="H33" s="210"/>
    </row>
    <row r="34" spans="1:8" s="48" customFormat="1" ht="13.5" customHeight="1">
      <c r="A34" s="32">
        <v>17</v>
      </c>
      <c r="B34" s="32"/>
      <c r="C34" s="33" t="s">
        <v>70</v>
      </c>
      <c r="D34" s="32" t="s">
        <v>23</v>
      </c>
      <c r="E34" s="120">
        <v>406</v>
      </c>
      <c r="F34" s="119"/>
      <c r="G34" s="119"/>
      <c r="H34" s="210"/>
    </row>
    <row r="35" spans="1:8" s="19" customFormat="1" ht="12.75" customHeight="1">
      <c r="A35" s="32"/>
      <c r="C35" s="24" t="s">
        <v>34</v>
      </c>
      <c r="D35" s="24"/>
      <c r="E35" s="121"/>
      <c r="F35" s="121"/>
      <c r="G35" s="118"/>
      <c r="H35" s="117"/>
    </row>
    <row r="36" spans="1:8" s="2" customFormat="1" ht="20.399999999999999">
      <c r="A36" s="32">
        <v>18</v>
      </c>
      <c r="B36" s="32"/>
      <c r="C36" s="33" t="s">
        <v>99</v>
      </c>
      <c r="D36" s="32" t="s">
        <v>23</v>
      </c>
      <c r="E36" s="120">
        <v>718</v>
      </c>
      <c r="F36" s="119"/>
      <c r="G36" s="119"/>
      <c r="H36" s="198"/>
    </row>
    <row r="37" spans="1:8" s="41" customFormat="1" ht="18" customHeight="1">
      <c r="A37" s="32">
        <v>19</v>
      </c>
      <c r="B37" s="32"/>
      <c r="C37" s="33" t="s">
        <v>101</v>
      </c>
      <c r="D37" s="32" t="s">
        <v>24</v>
      </c>
      <c r="E37" s="120">
        <v>43.08</v>
      </c>
      <c r="F37" s="119"/>
      <c r="G37" s="119"/>
      <c r="H37" s="124"/>
    </row>
    <row r="38" spans="1:8" s="2" customFormat="1" ht="13.5" customHeight="1">
      <c r="A38" s="32">
        <v>20</v>
      </c>
      <c r="B38" s="32"/>
      <c r="C38" s="33" t="s">
        <v>72</v>
      </c>
      <c r="D38" s="32" t="s">
        <v>23</v>
      </c>
      <c r="E38" s="120">
        <v>289</v>
      </c>
      <c r="F38" s="119"/>
      <c r="G38" s="119"/>
      <c r="H38" s="198"/>
    </row>
    <row r="39" spans="1:8" s="2" customFormat="1" ht="13.5" customHeight="1">
      <c r="A39" s="32">
        <v>21</v>
      </c>
      <c r="B39" s="32"/>
      <c r="C39" s="33" t="s">
        <v>57</v>
      </c>
      <c r="D39" s="32" t="s">
        <v>23</v>
      </c>
      <c r="E39" s="120">
        <v>429</v>
      </c>
      <c r="F39" s="119"/>
      <c r="G39" s="119"/>
      <c r="H39" s="198"/>
    </row>
    <row r="40" spans="1:8" s="2" customFormat="1" ht="13.5" customHeight="1">
      <c r="A40" s="32"/>
      <c r="B40" s="32"/>
      <c r="C40" s="33"/>
      <c r="D40" s="32"/>
      <c r="E40" s="120"/>
      <c r="F40" s="119"/>
      <c r="G40" s="119"/>
      <c r="H40" s="198"/>
    </row>
    <row r="41" spans="1:8" s="19" customFormat="1" ht="12.75" customHeight="1">
      <c r="A41" s="39"/>
      <c r="C41" s="24" t="s">
        <v>46</v>
      </c>
      <c r="E41" s="117"/>
      <c r="F41" s="75"/>
      <c r="G41" s="118"/>
      <c r="H41" s="117"/>
    </row>
    <row r="42" spans="1:8" s="41" customFormat="1" ht="24" customHeight="1">
      <c r="A42" s="32"/>
      <c r="B42" s="32"/>
      <c r="C42" s="45" t="s">
        <v>74</v>
      </c>
      <c r="D42" s="32" t="s">
        <v>22</v>
      </c>
      <c r="E42" s="120">
        <v>1791.6</v>
      </c>
      <c r="F42" s="119"/>
      <c r="G42" s="119"/>
      <c r="H42" s="124"/>
    </row>
    <row r="43" spans="1:8" s="41" customFormat="1" ht="10.199999999999999">
      <c r="A43" s="32">
        <v>22</v>
      </c>
      <c r="B43" s="32"/>
      <c r="C43" s="40" t="s">
        <v>224</v>
      </c>
      <c r="D43" s="32" t="s">
        <v>56</v>
      </c>
      <c r="E43" s="120">
        <v>72</v>
      </c>
      <c r="F43" s="119"/>
      <c r="G43" s="119"/>
      <c r="H43" s="124"/>
    </row>
    <row r="44" spans="1:8" s="41" customFormat="1" ht="10.199999999999999">
      <c r="A44" s="32">
        <v>23</v>
      </c>
      <c r="B44" s="32"/>
      <c r="C44" s="40" t="s">
        <v>225</v>
      </c>
      <c r="D44" s="32" t="s">
        <v>56</v>
      </c>
      <c r="E44" s="120">
        <v>5.65</v>
      </c>
      <c r="F44" s="119"/>
      <c r="G44" s="119"/>
      <c r="H44" s="124"/>
    </row>
    <row r="45" spans="1:8" s="41" customFormat="1" ht="10.199999999999999">
      <c r="A45" s="32">
        <v>24</v>
      </c>
      <c r="B45" s="32"/>
      <c r="C45" s="40" t="s">
        <v>226</v>
      </c>
      <c r="D45" s="32" t="s">
        <v>58</v>
      </c>
      <c r="E45" s="120">
        <v>3950</v>
      </c>
      <c r="F45" s="119"/>
      <c r="G45" s="119"/>
      <c r="H45" s="124"/>
    </row>
    <row r="46" spans="1:8" s="41" customFormat="1" ht="40.799999999999997">
      <c r="A46" s="32">
        <v>25</v>
      </c>
      <c r="B46" s="32"/>
      <c r="C46" s="40" t="s">
        <v>227</v>
      </c>
      <c r="D46" s="32" t="s">
        <v>22</v>
      </c>
      <c r="E46" s="120">
        <v>1791.6</v>
      </c>
      <c r="F46" s="119"/>
      <c r="G46" s="119"/>
      <c r="H46" s="124"/>
    </row>
    <row r="47" spans="1:8" s="41" customFormat="1" ht="10.199999999999999">
      <c r="A47" s="39"/>
      <c r="B47" s="39"/>
      <c r="C47" s="46"/>
      <c r="D47" s="39"/>
      <c r="E47" s="75"/>
      <c r="F47" s="75"/>
      <c r="G47" s="75"/>
      <c r="H47" s="124"/>
    </row>
    <row r="48" spans="1:8" s="19" customFormat="1" ht="12.75" customHeight="1">
      <c r="A48" s="39"/>
      <c r="C48" s="24" t="s">
        <v>50</v>
      </c>
      <c r="E48" s="117"/>
      <c r="F48" s="75"/>
      <c r="G48" s="118"/>
      <c r="H48" s="117"/>
    </row>
    <row r="49" spans="1:8" s="41" customFormat="1" ht="24" customHeight="1">
      <c r="A49" s="39"/>
      <c r="B49" s="53"/>
      <c r="C49" s="45" t="s">
        <v>51</v>
      </c>
      <c r="D49" s="53" t="s">
        <v>22</v>
      </c>
      <c r="E49" s="122">
        <v>1791.6</v>
      </c>
      <c r="F49" s="122"/>
      <c r="G49" s="122"/>
      <c r="H49" s="124"/>
    </row>
    <row r="50" spans="1:8" s="41" customFormat="1" ht="10.199999999999999">
      <c r="A50" s="39">
        <v>26</v>
      </c>
      <c r="B50" s="39"/>
      <c r="C50" s="40" t="s">
        <v>61</v>
      </c>
      <c r="D50" s="39" t="s">
        <v>62</v>
      </c>
      <c r="E50" s="75">
        <v>100</v>
      </c>
      <c r="F50" s="119"/>
      <c r="G50" s="119"/>
      <c r="H50" s="124"/>
    </row>
    <row r="51" spans="1:8" s="41" customFormat="1" ht="10.199999999999999">
      <c r="A51" s="39">
        <v>27</v>
      </c>
      <c r="B51" s="39"/>
      <c r="C51" s="40" t="s">
        <v>59</v>
      </c>
      <c r="D51" s="39" t="s">
        <v>58</v>
      </c>
      <c r="E51" s="75">
        <v>450</v>
      </c>
      <c r="F51" s="119"/>
      <c r="G51" s="119"/>
      <c r="H51" s="124"/>
    </row>
    <row r="52" spans="1:8" s="41" customFormat="1" ht="10.199999999999999">
      <c r="A52" s="39">
        <v>28</v>
      </c>
      <c r="B52" s="39"/>
      <c r="C52" s="46" t="s">
        <v>79</v>
      </c>
      <c r="D52" s="39" t="s">
        <v>22</v>
      </c>
      <c r="E52" s="75">
        <v>1791.6</v>
      </c>
      <c r="F52" s="119"/>
      <c r="G52" s="119"/>
      <c r="H52" s="124"/>
    </row>
    <row r="53" spans="1:8" s="41" customFormat="1" ht="10.199999999999999">
      <c r="A53" s="39"/>
      <c r="B53" s="39"/>
      <c r="C53" s="46"/>
      <c r="D53" s="39"/>
      <c r="E53" s="75"/>
      <c r="F53" s="75"/>
      <c r="G53" s="119"/>
      <c r="H53" s="124"/>
    </row>
    <row r="54" spans="1:8" s="19" customFormat="1" ht="12.75" customHeight="1">
      <c r="A54" s="39"/>
      <c r="C54" s="24" t="s">
        <v>47</v>
      </c>
      <c r="E54" s="117"/>
      <c r="F54" s="75"/>
      <c r="G54" s="118"/>
      <c r="H54" s="117"/>
    </row>
    <row r="55" spans="1:8" s="41" customFormat="1" ht="20.399999999999999">
      <c r="A55" s="39"/>
      <c r="B55" s="53"/>
      <c r="C55" s="45" t="s">
        <v>63</v>
      </c>
      <c r="D55" s="53" t="s">
        <v>22</v>
      </c>
      <c r="E55" s="122">
        <v>1791.6</v>
      </c>
      <c r="F55" s="122"/>
      <c r="G55" s="122"/>
      <c r="H55" s="124"/>
    </row>
    <row r="56" spans="1:8" s="41" customFormat="1" ht="10.199999999999999">
      <c r="A56" s="39"/>
      <c r="B56" s="53"/>
      <c r="C56" s="45"/>
      <c r="D56" s="53"/>
      <c r="E56" s="122"/>
      <c r="F56" s="122"/>
      <c r="G56" s="122"/>
      <c r="H56" s="124"/>
    </row>
    <row r="57" spans="1:8" s="41" customFormat="1" ht="10.199999999999999">
      <c r="A57" s="39"/>
      <c r="B57" s="39"/>
      <c r="C57" s="45" t="s">
        <v>64</v>
      </c>
      <c r="D57" s="53" t="s">
        <v>22</v>
      </c>
      <c r="E57" s="122">
        <v>1791.6</v>
      </c>
      <c r="F57" s="75"/>
      <c r="G57" s="75"/>
      <c r="H57" s="124"/>
    </row>
    <row r="58" spans="1:8" s="41" customFormat="1" ht="10.199999999999999">
      <c r="A58" s="39"/>
      <c r="B58" s="39"/>
      <c r="C58" s="45"/>
      <c r="D58" s="39"/>
      <c r="E58" s="75"/>
      <c r="F58" s="75"/>
      <c r="G58" s="75"/>
      <c r="H58" s="124"/>
    </row>
    <row r="59" spans="1:8" s="41" customFormat="1" ht="10.199999999999999">
      <c r="A59" s="39">
        <v>29</v>
      </c>
      <c r="B59" s="39"/>
      <c r="C59" s="40" t="s">
        <v>87</v>
      </c>
      <c r="D59" s="39" t="s">
        <v>56</v>
      </c>
      <c r="E59" s="75">
        <v>19</v>
      </c>
      <c r="F59" s="119"/>
      <c r="G59" s="119"/>
      <c r="H59" s="124"/>
    </row>
    <row r="60" spans="1:8" s="41" customFormat="1" ht="10.199999999999999">
      <c r="A60" s="39">
        <v>30</v>
      </c>
      <c r="B60" s="39"/>
      <c r="C60" s="40" t="s">
        <v>88</v>
      </c>
      <c r="D60" s="39" t="s">
        <v>58</v>
      </c>
      <c r="E60" s="75">
        <v>3200</v>
      </c>
      <c r="F60" s="119"/>
      <c r="G60" s="119"/>
      <c r="H60" s="124"/>
    </row>
    <row r="61" spans="1:8" s="41" customFormat="1" ht="10.199999999999999">
      <c r="A61" s="39">
        <v>31</v>
      </c>
      <c r="B61" s="39"/>
      <c r="C61" s="40" t="s">
        <v>60</v>
      </c>
      <c r="D61" s="39" t="s">
        <v>22</v>
      </c>
      <c r="E61" s="75">
        <v>1791.6</v>
      </c>
      <c r="F61" s="119"/>
      <c r="G61" s="119"/>
      <c r="H61" s="124"/>
    </row>
    <row r="62" spans="1:8" s="41" customFormat="1" ht="10.199999999999999">
      <c r="A62" s="39"/>
      <c r="B62" s="39"/>
      <c r="C62" s="40"/>
      <c r="D62" s="39"/>
      <c r="E62" s="75"/>
      <c r="F62" s="119"/>
      <c r="G62" s="119"/>
      <c r="H62" s="124"/>
    </row>
    <row r="63" spans="1:8" s="41" customFormat="1" ht="10.199999999999999">
      <c r="A63" s="39"/>
      <c r="B63" s="39"/>
      <c r="C63" s="45" t="s">
        <v>65</v>
      </c>
      <c r="D63" s="53" t="s">
        <v>22</v>
      </c>
      <c r="E63" s="122">
        <v>1791.6</v>
      </c>
      <c r="F63" s="119"/>
      <c r="G63" s="119"/>
      <c r="H63" s="124"/>
    </row>
    <row r="64" spans="1:8" s="41" customFormat="1" ht="10.199999999999999">
      <c r="A64" s="39">
        <v>32</v>
      </c>
      <c r="B64" s="39"/>
      <c r="C64" s="40" t="s">
        <v>66</v>
      </c>
      <c r="D64" s="39" t="s">
        <v>58</v>
      </c>
      <c r="E64" s="75">
        <v>1450</v>
      </c>
      <c r="F64" s="119"/>
      <c r="G64" s="119"/>
      <c r="H64" s="124"/>
    </row>
    <row r="65" spans="1:8" s="48" customFormat="1" ht="10.199999999999999">
      <c r="A65" s="47">
        <v>33</v>
      </c>
      <c r="B65" s="47"/>
      <c r="C65" s="40" t="s">
        <v>80</v>
      </c>
      <c r="D65" s="47" t="s">
        <v>58</v>
      </c>
      <c r="E65" s="123">
        <v>100</v>
      </c>
      <c r="F65" s="119"/>
      <c r="G65" s="119"/>
      <c r="H65" s="210"/>
    </row>
    <row r="66" spans="1:8" s="41" customFormat="1" ht="10.199999999999999">
      <c r="A66" s="39">
        <v>34</v>
      </c>
      <c r="B66" s="39"/>
      <c r="C66" s="40" t="s">
        <v>67</v>
      </c>
      <c r="D66" s="39" t="s">
        <v>58</v>
      </c>
      <c r="E66" s="75">
        <v>2150</v>
      </c>
      <c r="F66" s="119"/>
      <c r="G66" s="119"/>
      <c r="H66" s="124"/>
    </row>
    <row r="67" spans="1:8" s="41" customFormat="1" ht="10.199999999999999">
      <c r="A67" s="39">
        <v>35</v>
      </c>
      <c r="B67" s="39"/>
      <c r="C67" s="46" t="s">
        <v>81</v>
      </c>
      <c r="D67" s="39" t="s">
        <v>22</v>
      </c>
      <c r="E67" s="75">
        <v>1791.6</v>
      </c>
      <c r="F67" s="119"/>
      <c r="G67" s="119"/>
      <c r="H67" s="124"/>
    </row>
    <row r="68" spans="1:8" s="41" customFormat="1" ht="10.199999999999999">
      <c r="A68" s="39"/>
      <c r="B68" s="39"/>
      <c r="C68" s="40"/>
      <c r="D68" s="39"/>
      <c r="E68" s="75"/>
      <c r="F68" s="119"/>
      <c r="G68" s="119"/>
      <c r="H68" s="124"/>
    </row>
    <row r="69" spans="1:8" s="2" customFormat="1" ht="18.75" customHeight="1">
      <c r="A69" s="32">
        <v>36</v>
      </c>
      <c r="B69" s="32"/>
      <c r="C69" s="33" t="s">
        <v>48</v>
      </c>
      <c r="D69" s="32" t="s">
        <v>23</v>
      </c>
      <c r="E69" s="119">
        <v>1950</v>
      </c>
      <c r="F69" s="119"/>
      <c r="G69" s="119"/>
      <c r="H69" s="198"/>
    </row>
    <row r="70" spans="1:8" s="2" customFormat="1" ht="13.5" customHeight="1">
      <c r="A70" s="32">
        <v>37</v>
      </c>
      <c r="B70" s="32"/>
      <c r="C70" s="33" t="s">
        <v>49</v>
      </c>
      <c r="D70" s="32" t="s">
        <v>36</v>
      </c>
      <c r="E70" s="119">
        <v>1</v>
      </c>
      <c r="F70" s="119"/>
      <c r="G70" s="119"/>
      <c r="H70" s="198"/>
    </row>
    <row r="71" spans="1:8" s="19" customFormat="1" ht="12.75" customHeight="1">
      <c r="A71" s="32"/>
      <c r="C71" s="24" t="s">
        <v>35</v>
      </c>
      <c r="E71" s="117"/>
      <c r="F71" s="117"/>
      <c r="G71" s="118"/>
      <c r="H71" s="117"/>
    </row>
    <row r="72" spans="1:8" s="2" customFormat="1" ht="13.5" customHeight="1">
      <c r="A72" s="32">
        <v>38</v>
      </c>
      <c r="B72" s="32"/>
      <c r="C72" s="33" t="s">
        <v>37</v>
      </c>
      <c r="D72" s="32" t="s">
        <v>36</v>
      </c>
      <c r="E72" s="119">
        <v>1</v>
      </c>
      <c r="F72" s="119"/>
      <c r="G72" s="119"/>
      <c r="H72" s="198"/>
    </row>
    <row r="73" spans="1:8" s="2" customFormat="1" ht="13.5" customHeight="1">
      <c r="A73" s="32">
        <v>39</v>
      </c>
      <c r="B73" s="32"/>
      <c r="C73" s="33" t="s">
        <v>38</v>
      </c>
      <c r="D73" s="32" t="s">
        <v>36</v>
      </c>
      <c r="E73" s="119">
        <v>1</v>
      </c>
      <c r="F73" s="119"/>
      <c r="G73" s="119"/>
      <c r="H73" s="198"/>
    </row>
    <row r="74" spans="1:8" s="2" customFormat="1" ht="13.5" customHeight="1">
      <c r="A74" s="32">
        <v>40</v>
      </c>
      <c r="B74" s="32"/>
      <c r="C74" s="33" t="s">
        <v>39</v>
      </c>
      <c r="D74" s="32" t="s">
        <v>36</v>
      </c>
      <c r="E74" s="119">
        <v>1</v>
      </c>
      <c r="F74" s="119"/>
      <c r="G74" s="119"/>
      <c r="H74" s="198"/>
    </row>
    <row r="75" spans="1:8" s="2" customFormat="1" ht="13.5" customHeight="1">
      <c r="A75" s="32"/>
      <c r="B75" s="32"/>
      <c r="C75" s="33"/>
      <c r="D75" s="32"/>
      <c r="E75" s="119"/>
      <c r="F75" s="119"/>
      <c r="G75" s="119"/>
      <c r="H75" s="198"/>
    </row>
    <row r="76" spans="1:8" s="26" customFormat="1" ht="12.75" customHeight="1">
      <c r="C76" s="27" t="s">
        <v>16</v>
      </c>
      <c r="E76" s="204"/>
      <c r="F76" s="204"/>
      <c r="G76" s="127"/>
      <c r="H76" s="204"/>
    </row>
    <row r="77" spans="1:8" ht="11.25" customHeight="1">
      <c r="E77" s="202"/>
      <c r="F77" s="202"/>
      <c r="G77" s="202"/>
      <c r="H77" s="202"/>
    </row>
    <row r="78" spans="1:8" ht="11.25" customHeight="1">
      <c r="E78" s="202"/>
      <c r="F78" s="202"/>
      <c r="G78" s="202"/>
      <c r="H78" s="202"/>
    </row>
    <row r="79" spans="1:8" ht="11.25" customHeight="1">
      <c r="E79" s="202"/>
      <c r="F79" s="202"/>
      <c r="G79" s="202"/>
      <c r="H79" s="202"/>
    </row>
    <row r="80" spans="1:8" ht="11.25" customHeight="1">
      <c r="E80" s="202"/>
      <c r="F80" s="202"/>
      <c r="G80" s="202"/>
      <c r="H80" s="202"/>
    </row>
    <row r="81" spans="5:8" ht="11.25" customHeight="1">
      <c r="E81" s="202"/>
      <c r="F81" s="202"/>
      <c r="G81" s="202"/>
      <c r="H81" s="202"/>
    </row>
    <row r="82" spans="5:8" ht="11.25" customHeight="1">
      <c r="E82" s="202"/>
      <c r="F82" s="202"/>
      <c r="G82" s="202"/>
      <c r="H82" s="202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6"/>
  <sheetViews>
    <sheetView showGridLines="0" view="pageBreakPreview" zoomScale="85" zoomScaleNormal="100" zoomScaleSheetLayoutView="85" workbookViewId="0">
      <pane ySplit="12" topLeftCell="A102" activePane="bottomLeft" state="frozenSplit"/>
      <selection pane="bottomLeft" activeCell="L134" sqref="L134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4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9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9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9" ht="11.25" customHeight="1">
      <c r="A4" s="5" t="s">
        <v>7</v>
      </c>
      <c r="B4" s="6"/>
      <c r="C4" s="6" t="s">
        <v>109</v>
      </c>
      <c r="D4" s="6"/>
      <c r="E4" s="6"/>
      <c r="F4" s="6"/>
      <c r="G4" s="6"/>
    </row>
    <row r="5" spans="1:9" ht="5.25" customHeight="1">
      <c r="A5" s="6"/>
      <c r="B5" s="6"/>
      <c r="C5" s="6"/>
      <c r="D5" s="6"/>
      <c r="E5" s="6"/>
      <c r="F5" s="6"/>
      <c r="G5" s="6"/>
    </row>
    <row r="6" spans="1:9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9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9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9" ht="13.2">
      <c r="A9" s="29"/>
      <c r="B9" s="29"/>
      <c r="C9" s="29"/>
      <c r="D9" s="29"/>
      <c r="E9" s="29"/>
      <c r="F9" s="29"/>
      <c r="G9" s="29"/>
    </row>
    <row r="10" spans="1:9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9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9" ht="13.2">
      <c r="A12" s="29"/>
      <c r="B12" s="29"/>
      <c r="C12" s="29"/>
      <c r="D12" s="29"/>
      <c r="E12" s="29"/>
      <c r="F12" s="29"/>
      <c r="G12" s="29"/>
    </row>
    <row r="13" spans="1:9" s="19" customFormat="1" ht="12.75" customHeight="1">
      <c r="A13" s="30"/>
      <c r="B13" s="30"/>
      <c r="C13" s="30"/>
      <c r="D13" s="30"/>
      <c r="E13" s="205"/>
      <c r="F13" s="205"/>
      <c r="G13" s="206"/>
      <c r="H13" s="117"/>
      <c r="I13" s="117"/>
    </row>
    <row r="14" spans="1:9" s="19" customFormat="1" ht="12.75" customHeight="1">
      <c r="C14" s="24" t="s">
        <v>21</v>
      </c>
      <c r="E14" s="117"/>
      <c r="F14" s="117"/>
      <c r="G14" s="118"/>
      <c r="H14" s="117"/>
      <c r="I14" s="117"/>
    </row>
    <row r="15" spans="1:9" s="2" customFormat="1" ht="10.199999999999999">
      <c r="A15" s="32">
        <v>1</v>
      </c>
      <c r="B15" s="32"/>
      <c r="C15" s="33" t="s">
        <v>120</v>
      </c>
      <c r="D15" s="32" t="s">
        <v>24</v>
      </c>
      <c r="E15" s="119">
        <v>87.82</v>
      </c>
      <c r="F15" s="119"/>
      <c r="G15" s="119"/>
      <c r="H15" s="198"/>
      <c r="I15" s="198"/>
    </row>
    <row r="16" spans="1:9" s="2" customFormat="1" ht="10.199999999999999">
      <c r="A16" s="32">
        <v>2</v>
      </c>
      <c r="B16" s="32"/>
      <c r="C16" s="33" t="s">
        <v>121</v>
      </c>
      <c r="D16" s="32" t="s">
        <v>22</v>
      </c>
      <c r="E16" s="119">
        <v>439.1</v>
      </c>
      <c r="F16" s="119"/>
      <c r="G16" s="119"/>
      <c r="H16" s="198"/>
      <c r="I16" s="198"/>
    </row>
    <row r="17" spans="1:9" s="2" customFormat="1" ht="10.199999999999999">
      <c r="A17" s="32">
        <v>3</v>
      </c>
      <c r="B17" s="32"/>
      <c r="C17" s="33" t="s">
        <v>122</v>
      </c>
      <c r="D17" s="32" t="s">
        <v>24</v>
      </c>
      <c r="E17" s="119">
        <v>19.68</v>
      </c>
      <c r="F17" s="119"/>
      <c r="G17" s="119"/>
      <c r="H17" s="198"/>
      <c r="I17" s="198"/>
    </row>
    <row r="18" spans="1:9" s="2" customFormat="1" ht="10.199999999999999">
      <c r="A18" s="32">
        <v>4</v>
      </c>
      <c r="B18" s="32"/>
      <c r="C18" s="33" t="s">
        <v>123</v>
      </c>
      <c r="D18" s="32"/>
      <c r="E18" s="119">
        <v>19.68</v>
      </c>
      <c r="F18" s="119"/>
      <c r="G18" s="119"/>
      <c r="H18" s="198"/>
      <c r="I18" s="198"/>
    </row>
    <row r="19" spans="1:9" s="2" customFormat="1" ht="10.199999999999999">
      <c r="A19" s="32">
        <v>5</v>
      </c>
      <c r="B19" s="32"/>
      <c r="C19" s="33" t="s">
        <v>124</v>
      </c>
      <c r="D19" s="32" t="s">
        <v>24</v>
      </c>
      <c r="E19" s="119">
        <v>8</v>
      </c>
      <c r="F19" s="119"/>
      <c r="G19" s="119"/>
      <c r="H19" s="198"/>
      <c r="I19" s="198"/>
    </row>
    <row r="20" spans="1:9" s="2" customFormat="1" ht="20.399999999999999">
      <c r="A20" s="32">
        <v>6</v>
      </c>
      <c r="B20" s="32"/>
      <c r="C20" s="33" t="s">
        <v>125</v>
      </c>
      <c r="D20" s="32" t="s">
        <v>24</v>
      </c>
      <c r="E20" s="119">
        <v>3.6</v>
      </c>
      <c r="F20" s="119"/>
      <c r="G20" s="119"/>
      <c r="H20" s="198"/>
      <c r="I20" s="198"/>
    </row>
    <row r="21" spans="1:9" s="2" customFormat="1" ht="20.399999999999999">
      <c r="A21" s="32">
        <v>7</v>
      </c>
      <c r="B21" s="32"/>
      <c r="C21" s="33" t="s">
        <v>126</v>
      </c>
      <c r="D21" s="32" t="s">
        <v>24</v>
      </c>
      <c r="E21" s="119">
        <v>9.9</v>
      </c>
      <c r="F21" s="119"/>
      <c r="G21" s="119"/>
      <c r="H21" s="198"/>
      <c r="I21" s="198"/>
    </row>
    <row r="22" spans="1:9" s="2" customFormat="1" ht="10.199999999999999">
      <c r="A22" s="32">
        <v>8</v>
      </c>
      <c r="B22" s="32"/>
      <c r="C22" s="33" t="s">
        <v>127</v>
      </c>
      <c r="D22" s="32" t="s">
        <v>128</v>
      </c>
      <c r="E22" s="119">
        <v>130</v>
      </c>
      <c r="F22" s="119"/>
      <c r="G22" s="119"/>
      <c r="H22" s="198"/>
      <c r="I22" s="198"/>
    </row>
    <row r="23" spans="1:9" s="2" customFormat="1" ht="20.399999999999999">
      <c r="A23" s="32">
        <v>9</v>
      </c>
      <c r="B23" s="32"/>
      <c r="C23" s="33" t="s">
        <v>129</v>
      </c>
      <c r="D23" s="32" t="s">
        <v>24</v>
      </c>
      <c r="E23" s="119">
        <v>0.8</v>
      </c>
      <c r="F23" s="119"/>
      <c r="G23" s="119"/>
      <c r="H23" s="198"/>
      <c r="I23" s="198"/>
    </row>
    <row r="24" spans="1:9" s="2" customFormat="1" ht="10.199999999999999">
      <c r="A24" s="32"/>
      <c r="B24" s="32"/>
      <c r="C24" s="33"/>
      <c r="D24" s="32"/>
      <c r="E24" s="119"/>
      <c r="F24" s="119"/>
      <c r="G24" s="119"/>
      <c r="H24" s="198"/>
      <c r="I24" s="198"/>
    </row>
    <row r="25" spans="1:9" s="19" customFormat="1" ht="12.75" customHeight="1">
      <c r="C25" s="24" t="s">
        <v>31</v>
      </c>
      <c r="E25" s="117"/>
      <c r="F25" s="119"/>
      <c r="G25" s="118"/>
      <c r="H25" s="117"/>
      <c r="I25" s="117"/>
    </row>
    <row r="26" spans="1:9" s="2" customFormat="1" ht="10.199999999999999">
      <c r="A26" s="32">
        <v>10</v>
      </c>
      <c r="B26" s="32"/>
      <c r="C26" s="33" t="s">
        <v>130</v>
      </c>
      <c r="D26" s="32" t="s">
        <v>24</v>
      </c>
      <c r="E26" s="119">
        <v>3.6</v>
      </c>
      <c r="F26" s="119"/>
      <c r="G26" s="119"/>
      <c r="H26" s="198"/>
      <c r="I26" s="198"/>
    </row>
    <row r="27" spans="1:9" s="2" customFormat="1" ht="10.199999999999999">
      <c r="A27" s="32">
        <v>11</v>
      </c>
      <c r="B27" s="32"/>
      <c r="C27" s="33" t="s">
        <v>131</v>
      </c>
      <c r="D27" s="32" t="s">
        <v>132</v>
      </c>
      <c r="E27" s="119">
        <v>48</v>
      </c>
      <c r="F27" s="119"/>
      <c r="G27" s="119"/>
      <c r="H27" s="198"/>
      <c r="I27" s="198"/>
    </row>
    <row r="28" spans="1:9" s="2" customFormat="1" ht="10.199999999999999">
      <c r="A28" s="32">
        <v>12</v>
      </c>
      <c r="B28" s="35"/>
      <c r="C28" s="33" t="s">
        <v>133</v>
      </c>
      <c r="D28" s="32" t="s">
        <v>132</v>
      </c>
      <c r="E28" s="119">
        <v>1</v>
      </c>
      <c r="F28" s="119"/>
      <c r="G28" s="119"/>
      <c r="H28" s="198"/>
      <c r="I28" s="198"/>
    </row>
    <row r="29" spans="1:9" s="2" customFormat="1" ht="10.199999999999999">
      <c r="A29" s="32">
        <v>13</v>
      </c>
      <c r="B29" s="35"/>
      <c r="C29" s="33" t="s">
        <v>134</v>
      </c>
      <c r="D29" s="32" t="s">
        <v>24</v>
      </c>
      <c r="E29" s="119">
        <v>7.92</v>
      </c>
      <c r="F29" s="119"/>
      <c r="G29" s="119"/>
      <c r="H29" s="198"/>
      <c r="I29" s="198"/>
    </row>
    <row r="30" spans="1:9" s="2" customFormat="1" ht="10.199999999999999">
      <c r="A30" s="32">
        <v>14</v>
      </c>
      <c r="B30" s="35"/>
      <c r="C30" s="33" t="s">
        <v>135</v>
      </c>
      <c r="D30" s="32" t="s">
        <v>132</v>
      </c>
      <c r="E30" s="119">
        <v>132</v>
      </c>
      <c r="F30" s="119"/>
      <c r="G30" s="119"/>
      <c r="H30" s="198"/>
      <c r="I30" s="198"/>
    </row>
    <row r="31" spans="1:9" s="2" customFormat="1" ht="10.199999999999999">
      <c r="A31" s="32">
        <v>15</v>
      </c>
      <c r="B31" s="35"/>
      <c r="C31" s="33" t="s">
        <v>136</v>
      </c>
      <c r="D31" s="32" t="s">
        <v>132</v>
      </c>
      <c r="E31" s="119">
        <v>132</v>
      </c>
      <c r="F31" s="119"/>
      <c r="G31" s="119"/>
      <c r="H31" s="198"/>
      <c r="I31" s="198"/>
    </row>
    <row r="32" spans="1:9" s="2" customFormat="1" ht="20.399999999999999">
      <c r="A32" s="32">
        <v>16</v>
      </c>
      <c r="B32" s="35"/>
      <c r="C32" s="33" t="s">
        <v>137</v>
      </c>
      <c r="D32" s="32" t="s">
        <v>24</v>
      </c>
      <c r="E32" s="119">
        <v>0.8</v>
      </c>
      <c r="F32" s="119"/>
      <c r="G32" s="119"/>
      <c r="H32" s="198"/>
      <c r="I32" s="198"/>
    </row>
    <row r="33" spans="1:9" s="2" customFormat="1" ht="20.399999999999999">
      <c r="A33" s="32">
        <v>17</v>
      </c>
      <c r="B33" s="35"/>
      <c r="C33" s="33" t="s">
        <v>138</v>
      </c>
      <c r="D33" s="32" t="s">
        <v>132</v>
      </c>
      <c r="E33" s="119">
        <v>6</v>
      </c>
      <c r="F33" s="119"/>
      <c r="G33" s="119"/>
      <c r="H33" s="198"/>
      <c r="I33" s="198"/>
    </row>
    <row r="34" spans="1:9" s="2" customFormat="1" ht="13.5" customHeight="1">
      <c r="A34" s="35"/>
      <c r="B34" s="35"/>
      <c r="C34" s="44"/>
      <c r="D34" s="35"/>
      <c r="E34" s="203"/>
      <c r="F34" s="119"/>
      <c r="G34" s="119"/>
      <c r="H34" s="198"/>
      <c r="I34" s="198"/>
    </row>
    <row r="35" spans="1:9" s="2" customFormat="1" ht="13.5" customHeight="1">
      <c r="A35" s="35"/>
      <c r="B35" s="35"/>
      <c r="C35" s="24" t="s">
        <v>140</v>
      </c>
      <c r="D35" s="19"/>
      <c r="E35" s="117"/>
      <c r="F35" s="119"/>
      <c r="G35" s="118"/>
      <c r="H35" s="198"/>
      <c r="I35" s="198"/>
    </row>
    <row r="36" spans="1:9" s="2" customFormat="1" ht="23.25" customHeight="1">
      <c r="A36" s="35">
        <v>18</v>
      </c>
      <c r="B36" s="35"/>
      <c r="C36" s="33" t="s">
        <v>139</v>
      </c>
      <c r="D36" s="32" t="s">
        <v>22</v>
      </c>
      <c r="E36" s="119">
        <v>517</v>
      </c>
      <c r="F36" s="119"/>
      <c r="G36" s="119"/>
      <c r="H36" s="198"/>
      <c r="I36" s="198"/>
    </row>
    <row r="37" spans="1:9" s="2" customFormat="1" ht="10.199999999999999">
      <c r="A37" s="35"/>
      <c r="B37" s="35"/>
      <c r="C37" s="33"/>
      <c r="D37" s="32"/>
      <c r="E37" s="119"/>
      <c r="F37" s="119"/>
      <c r="G37" s="119"/>
      <c r="H37" s="198"/>
      <c r="I37" s="198"/>
    </row>
    <row r="38" spans="1:9" s="19" customFormat="1" ht="12.75" customHeight="1">
      <c r="C38" s="24" t="s">
        <v>32</v>
      </c>
      <c r="E38" s="117"/>
      <c r="F38" s="119"/>
      <c r="G38" s="118"/>
      <c r="H38" s="117"/>
      <c r="I38" s="117"/>
    </row>
    <row r="39" spans="1:9" s="2" customFormat="1" ht="24" customHeight="1">
      <c r="A39" s="32">
        <v>19</v>
      </c>
      <c r="B39" s="32"/>
      <c r="C39" s="33" t="s">
        <v>141</v>
      </c>
      <c r="D39" s="32" t="s">
        <v>56</v>
      </c>
      <c r="E39" s="119">
        <v>180</v>
      </c>
      <c r="F39" s="119"/>
      <c r="G39" s="119"/>
      <c r="H39" s="198"/>
      <c r="I39" s="198"/>
    </row>
    <row r="40" spans="1:9" s="2" customFormat="1" ht="23.85" customHeight="1">
      <c r="A40" s="32">
        <v>20</v>
      </c>
      <c r="B40" s="32"/>
      <c r="C40" s="33" t="s">
        <v>142</v>
      </c>
      <c r="D40" s="32" t="s">
        <v>22</v>
      </c>
      <c r="E40" s="119">
        <v>439.1</v>
      </c>
      <c r="F40" s="119"/>
      <c r="G40" s="119"/>
      <c r="H40" s="198"/>
      <c r="I40" s="198"/>
    </row>
    <row r="41" spans="1:9" s="19" customFormat="1" ht="12.75" customHeight="1">
      <c r="A41" s="32">
        <v>21</v>
      </c>
      <c r="C41" s="33" t="s">
        <v>143</v>
      </c>
      <c r="D41" s="32" t="s">
        <v>22</v>
      </c>
      <c r="E41" s="119">
        <v>439.1</v>
      </c>
      <c r="F41" s="119"/>
      <c r="G41" s="119"/>
      <c r="H41" s="117"/>
      <c r="I41" s="117"/>
    </row>
    <row r="42" spans="1:9" s="48" customFormat="1" ht="24" customHeight="1">
      <c r="A42" s="32">
        <v>22</v>
      </c>
      <c r="B42" s="47"/>
      <c r="C42" s="33" t="s">
        <v>144</v>
      </c>
      <c r="D42" s="32" t="s">
        <v>22</v>
      </c>
      <c r="E42" s="119">
        <v>968</v>
      </c>
      <c r="F42" s="119"/>
      <c r="G42" s="119"/>
      <c r="H42" s="210"/>
      <c r="I42" s="210"/>
    </row>
    <row r="43" spans="1:9" s="48" customFormat="1" ht="20.399999999999999">
      <c r="A43" s="32">
        <v>23</v>
      </c>
      <c r="B43" s="35"/>
      <c r="C43" s="33" t="s">
        <v>145</v>
      </c>
      <c r="D43" s="32" t="s">
        <v>56</v>
      </c>
      <c r="E43" s="119">
        <v>200</v>
      </c>
      <c r="F43" s="119"/>
      <c r="G43" s="119"/>
      <c r="H43" s="210"/>
      <c r="I43" s="210"/>
    </row>
    <row r="44" spans="1:9" s="19" customFormat="1" ht="12.75" customHeight="1">
      <c r="A44" s="32">
        <v>24</v>
      </c>
      <c r="C44" s="33" t="s">
        <v>142</v>
      </c>
      <c r="D44" s="32" t="s">
        <v>22</v>
      </c>
      <c r="E44" s="119">
        <v>968</v>
      </c>
      <c r="F44" s="119"/>
      <c r="G44" s="119"/>
      <c r="H44" s="117"/>
      <c r="I44" s="117"/>
    </row>
    <row r="45" spans="1:9" s="2" customFormat="1" ht="10.199999999999999">
      <c r="A45" s="32">
        <v>25</v>
      </c>
      <c r="B45" s="32"/>
      <c r="C45" s="33" t="s">
        <v>143</v>
      </c>
      <c r="D45" s="32" t="s">
        <v>22</v>
      </c>
      <c r="E45" s="119">
        <v>968</v>
      </c>
      <c r="F45" s="119"/>
      <c r="G45" s="119"/>
      <c r="H45" s="198"/>
      <c r="I45" s="198"/>
    </row>
    <row r="46" spans="1:9" s="41" customFormat="1" ht="18" customHeight="1">
      <c r="A46" s="32">
        <v>26</v>
      </c>
      <c r="B46" s="42"/>
      <c r="C46" s="33" t="s">
        <v>146</v>
      </c>
      <c r="D46" s="32" t="s">
        <v>56</v>
      </c>
      <c r="E46" s="119">
        <v>60</v>
      </c>
      <c r="F46" s="119"/>
      <c r="G46" s="119"/>
      <c r="H46" s="124"/>
      <c r="I46" s="124"/>
    </row>
    <row r="47" spans="1:9" s="2" customFormat="1" ht="13.5" customHeight="1">
      <c r="A47" s="32">
        <v>27</v>
      </c>
      <c r="B47" s="35"/>
      <c r="C47" s="33" t="s">
        <v>142</v>
      </c>
      <c r="D47" s="32" t="s">
        <v>22</v>
      </c>
      <c r="E47" s="119">
        <v>968</v>
      </c>
      <c r="F47" s="119"/>
      <c r="G47" s="119"/>
      <c r="H47" s="198"/>
      <c r="I47" s="198"/>
    </row>
    <row r="48" spans="1:9" s="2" customFormat="1" ht="13.5" customHeight="1">
      <c r="A48" s="32">
        <v>28</v>
      </c>
      <c r="B48" s="35"/>
      <c r="C48" s="33" t="s">
        <v>143</v>
      </c>
      <c r="D48" s="32" t="s">
        <v>22</v>
      </c>
      <c r="E48" s="119">
        <v>968</v>
      </c>
      <c r="F48" s="119"/>
      <c r="G48" s="119"/>
      <c r="H48" s="198"/>
      <c r="I48" s="198"/>
    </row>
    <row r="49" spans="1:9" s="2" customFormat="1" ht="13.5" customHeight="1">
      <c r="A49" s="32"/>
      <c r="B49" s="35"/>
      <c r="C49" s="50"/>
      <c r="D49" s="35"/>
      <c r="E49" s="203"/>
      <c r="F49" s="203"/>
      <c r="G49" s="119"/>
      <c r="H49" s="198"/>
      <c r="I49" s="198"/>
    </row>
    <row r="50" spans="1:9" s="19" customFormat="1" ht="12.75" customHeight="1">
      <c r="A50" s="39"/>
      <c r="C50" s="24" t="s">
        <v>153</v>
      </c>
      <c r="E50" s="117"/>
      <c r="F50" s="75"/>
      <c r="G50" s="118"/>
      <c r="H50" s="117"/>
      <c r="I50" s="117"/>
    </row>
    <row r="51" spans="1:9" s="41" customFormat="1" ht="20.399999999999999">
      <c r="A51" s="39">
        <v>29</v>
      </c>
      <c r="B51" s="53"/>
      <c r="C51" s="33" t="s">
        <v>147</v>
      </c>
      <c r="D51" s="32" t="s">
        <v>22</v>
      </c>
      <c r="E51" s="119">
        <v>968</v>
      </c>
      <c r="F51" s="119"/>
      <c r="G51" s="119"/>
      <c r="H51" s="124"/>
      <c r="I51" s="124"/>
    </row>
    <row r="52" spans="1:9" s="41" customFormat="1" ht="10.199999999999999">
      <c r="A52" s="39">
        <v>30</v>
      </c>
      <c r="B52" s="39"/>
      <c r="C52" s="33" t="s">
        <v>148</v>
      </c>
      <c r="D52" s="32" t="s">
        <v>58</v>
      </c>
      <c r="E52" s="119">
        <v>288</v>
      </c>
      <c r="F52" s="119"/>
      <c r="G52" s="119"/>
      <c r="H52" s="124"/>
      <c r="I52" s="124"/>
    </row>
    <row r="53" spans="1:9" s="41" customFormat="1" ht="10.199999999999999">
      <c r="A53" s="39">
        <v>31</v>
      </c>
      <c r="B53" s="39"/>
      <c r="C53" s="33" t="s">
        <v>149</v>
      </c>
      <c r="D53" s="32" t="s">
        <v>128</v>
      </c>
      <c r="E53" s="119">
        <v>800</v>
      </c>
      <c r="F53" s="119"/>
      <c r="G53" s="119"/>
      <c r="H53" s="124"/>
      <c r="I53" s="124"/>
    </row>
    <row r="54" spans="1:9" s="41" customFormat="1" ht="30.6">
      <c r="A54" s="39">
        <v>32</v>
      </c>
      <c r="B54" s="39"/>
      <c r="C54" s="33" t="s">
        <v>150</v>
      </c>
      <c r="D54" s="32" t="s">
        <v>128</v>
      </c>
      <c r="E54" s="119">
        <v>297</v>
      </c>
      <c r="F54" s="119"/>
      <c r="G54" s="119"/>
      <c r="H54" s="124"/>
      <c r="I54" s="124"/>
    </row>
    <row r="55" spans="1:9" s="41" customFormat="1" ht="10.199999999999999">
      <c r="A55" s="39">
        <v>33</v>
      </c>
      <c r="B55" s="39"/>
      <c r="C55" s="33" t="s">
        <v>151</v>
      </c>
      <c r="D55" s="32" t="s">
        <v>30</v>
      </c>
      <c r="E55" s="119">
        <v>18</v>
      </c>
      <c r="F55" s="119"/>
      <c r="G55" s="119"/>
      <c r="H55" s="124"/>
      <c r="I55" s="124"/>
    </row>
    <row r="56" spans="1:9" s="41" customFormat="1" ht="10.199999999999999">
      <c r="A56" s="39">
        <v>34</v>
      </c>
      <c r="B56" s="39"/>
      <c r="C56" s="33" t="s">
        <v>152</v>
      </c>
      <c r="D56" s="32" t="s">
        <v>22</v>
      </c>
      <c r="E56" s="119">
        <v>968</v>
      </c>
      <c r="F56" s="119"/>
      <c r="G56" s="119"/>
      <c r="H56" s="124"/>
      <c r="I56" s="124"/>
    </row>
    <row r="57" spans="1:9" s="41" customFormat="1" ht="11.4">
      <c r="A57" s="39"/>
      <c r="B57" s="39"/>
      <c r="C57" s="54"/>
      <c r="D57" s="55"/>
      <c r="E57" s="199"/>
      <c r="F57" s="75"/>
      <c r="G57" s="75"/>
      <c r="H57" s="124"/>
      <c r="I57" s="124"/>
    </row>
    <row r="58" spans="1:9" s="19" customFormat="1" ht="12.75" customHeight="1">
      <c r="A58" s="39"/>
      <c r="C58" s="24" t="s">
        <v>154</v>
      </c>
      <c r="E58" s="117"/>
      <c r="F58" s="75"/>
      <c r="G58" s="118"/>
      <c r="H58" s="117"/>
      <c r="I58" s="117"/>
    </row>
    <row r="59" spans="1:9" s="41" customFormat="1" ht="10.199999999999999">
      <c r="A59" s="39"/>
      <c r="B59" s="53"/>
      <c r="C59" s="33" t="s">
        <v>155</v>
      </c>
      <c r="D59" s="32"/>
      <c r="E59" s="119"/>
      <c r="F59" s="119"/>
      <c r="G59" s="119"/>
      <c r="H59" s="124"/>
      <c r="I59" s="124"/>
    </row>
    <row r="60" spans="1:9" s="41" customFormat="1" ht="13.2">
      <c r="A60" s="39">
        <v>34</v>
      </c>
      <c r="B60" s="39"/>
      <c r="C60" s="33" t="s">
        <v>156</v>
      </c>
      <c r="D60" s="32" t="s">
        <v>83</v>
      </c>
      <c r="E60" s="119">
        <v>1</v>
      </c>
      <c r="F60" s="119"/>
      <c r="G60" s="119"/>
      <c r="H60" s="124"/>
      <c r="I60" s="124"/>
    </row>
    <row r="61" spans="1:9" s="41" customFormat="1" ht="24.6">
      <c r="A61" s="39">
        <v>36</v>
      </c>
      <c r="B61" s="39"/>
      <c r="C61" s="33" t="s">
        <v>157</v>
      </c>
      <c r="D61" s="32" t="s">
        <v>158</v>
      </c>
      <c r="E61" s="119">
        <v>2</v>
      </c>
      <c r="F61" s="119"/>
      <c r="G61" s="119"/>
      <c r="H61" s="124"/>
      <c r="I61" s="124"/>
    </row>
    <row r="62" spans="1:9" s="41" customFormat="1" ht="13.2">
      <c r="A62" s="39">
        <v>37</v>
      </c>
      <c r="B62" s="39"/>
      <c r="C62" s="33" t="s">
        <v>159</v>
      </c>
      <c r="D62" s="32" t="s">
        <v>158</v>
      </c>
      <c r="E62" s="119">
        <v>2</v>
      </c>
      <c r="F62" s="119"/>
      <c r="G62" s="119"/>
      <c r="H62" s="124"/>
      <c r="I62" s="124"/>
    </row>
    <row r="63" spans="1:9" s="41" customFormat="1" ht="13.2">
      <c r="A63" s="39">
        <v>38</v>
      </c>
      <c r="B63" s="39"/>
      <c r="C63" s="33" t="s">
        <v>160</v>
      </c>
      <c r="D63" s="32" t="s">
        <v>158</v>
      </c>
      <c r="E63" s="119">
        <v>1</v>
      </c>
      <c r="F63" s="119"/>
      <c r="G63" s="119"/>
      <c r="H63" s="124"/>
      <c r="I63" s="124"/>
    </row>
    <row r="64" spans="1:9" s="41" customFormat="1" ht="24.6">
      <c r="A64" s="39">
        <v>39</v>
      </c>
      <c r="B64" s="39"/>
      <c r="C64" s="33" t="s">
        <v>161</v>
      </c>
      <c r="D64" s="32" t="s">
        <v>83</v>
      </c>
      <c r="E64" s="119">
        <v>1</v>
      </c>
      <c r="F64" s="119"/>
      <c r="G64" s="119"/>
      <c r="H64" s="124"/>
      <c r="I64" s="124"/>
    </row>
    <row r="65" spans="1:9" s="41" customFormat="1" ht="13.2">
      <c r="A65" s="39">
        <v>40</v>
      </c>
      <c r="B65" s="39"/>
      <c r="C65" s="33" t="s">
        <v>162</v>
      </c>
      <c r="D65" s="32" t="s">
        <v>163</v>
      </c>
      <c r="E65" s="119">
        <v>1</v>
      </c>
      <c r="F65" s="119"/>
      <c r="G65" s="119"/>
      <c r="H65" s="124"/>
      <c r="I65" s="124"/>
    </row>
    <row r="66" spans="1:9" s="41" customFormat="1" ht="10.199999999999999">
      <c r="B66" s="39"/>
      <c r="C66" s="33" t="s">
        <v>164</v>
      </c>
      <c r="D66" s="32"/>
      <c r="E66" s="119"/>
      <c r="F66" s="119"/>
      <c r="G66" s="119"/>
      <c r="H66" s="124"/>
      <c r="I66" s="124"/>
    </row>
    <row r="67" spans="1:9" s="41" customFormat="1" ht="13.2">
      <c r="A67" s="39">
        <v>41</v>
      </c>
      <c r="B67" s="39"/>
      <c r="C67" s="33" t="s">
        <v>165</v>
      </c>
      <c r="D67" s="32" t="s">
        <v>166</v>
      </c>
      <c r="E67" s="119">
        <v>1</v>
      </c>
      <c r="F67" s="119"/>
      <c r="G67" s="119"/>
      <c r="H67" s="124"/>
      <c r="I67" s="124"/>
    </row>
    <row r="68" spans="1:9" s="41" customFormat="1" ht="13.2">
      <c r="A68" s="39">
        <v>42</v>
      </c>
      <c r="B68" s="39"/>
      <c r="C68" s="33" t="s">
        <v>167</v>
      </c>
      <c r="D68" s="32" t="s">
        <v>158</v>
      </c>
      <c r="E68" s="119">
        <v>1</v>
      </c>
      <c r="F68" s="119"/>
      <c r="G68" s="119"/>
      <c r="H68" s="124"/>
      <c r="I68" s="124"/>
    </row>
    <row r="69" spans="1:9" s="41" customFormat="1" ht="13.2">
      <c r="A69" s="39">
        <v>43</v>
      </c>
      <c r="B69" s="39"/>
      <c r="C69" s="33" t="s">
        <v>168</v>
      </c>
      <c r="D69" s="32" t="s">
        <v>158</v>
      </c>
      <c r="E69" s="119">
        <v>2</v>
      </c>
      <c r="F69" s="119"/>
      <c r="G69" s="119"/>
      <c r="H69" s="124"/>
      <c r="I69" s="124"/>
    </row>
    <row r="70" spans="1:9" s="41" customFormat="1" ht="13.2">
      <c r="A70" s="39">
        <v>44</v>
      </c>
      <c r="B70" s="39"/>
      <c r="C70" s="33" t="s">
        <v>169</v>
      </c>
      <c r="D70" s="32" t="s">
        <v>158</v>
      </c>
      <c r="E70" s="119">
        <v>1</v>
      </c>
      <c r="F70" s="119"/>
      <c r="G70" s="119"/>
      <c r="H70" s="124"/>
      <c r="I70" s="124"/>
    </row>
    <row r="71" spans="1:9" s="41" customFormat="1" ht="24.6">
      <c r="A71" s="39">
        <v>45</v>
      </c>
      <c r="B71" s="39"/>
      <c r="C71" s="33" t="s">
        <v>170</v>
      </c>
      <c r="D71" s="32" t="s">
        <v>158</v>
      </c>
      <c r="E71" s="119">
        <v>1</v>
      </c>
      <c r="F71" s="119"/>
      <c r="G71" s="119"/>
      <c r="H71" s="124"/>
      <c r="I71" s="124"/>
    </row>
    <row r="72" spans="1:9" s="41" customFormat="1" ht="13.2">
      <c r="A72" s="39">
        <v>46</v>
      </c>
      <c r="B72" s="39"/>
      <c r="C72" s="33" t="s">
        <v>171</v>
      </c>
      <c r="D72" s="32" t="s">
        <v>166</v>
      </c>
      <c r="E72" s="119">
        <v>1</v>
      </c>
      <c r="F72" s="119"/>
      <c r="G72" s="119"/>
      <c r="H72" s="124"/>
      <c r="I72" s="124"/>
    </row>
    <row r="73" spans="1:9" s="41" customFormat="1" ht="10.199999999999999">
      <c r="A73" s="39"/>
      <c r="B73" s="39"/>
      <c r="C73" s="33" t="s">
        <v>172</v>
      </c>
      <c r="D73" s="32"/>
      <c r="E73" s="119"/>
      <c r="F73" s="119"/>
      <c r="G73" s="119"/>
      <c r="H73" s="124"/>
      <c r="I73" s="124"/>
    </row>
    <row r="74" spans="1:9" s="41" customFormat="1" ht="24.6">
      <c r="A74" s="39">
        <v>47</v>
      </c>
      <c r="B74" s="39"/>
      <c r="C74" s="33" t="s">
        <v>173</v>
      </c>
      <c r="D74" s="32" t="s">
        <v>132</v>
      </c>
      <c r="E74" s="119">
        <v>2</v>
      </c>
      <c r="F74" s="119"/>
      <c r="G74" s="119"/>
      <c r="H74" s="124"/>
      <c r="I74" s="124"/>
    </row>
    <row r="75" spans="1:9" s="41" customFormat="1" ht="12">
      <c r="A75" s="39">
        <v>48</v>
      </c>
      <c r="B75" s="39"/>
      <c r="C75" s="33" t="s">
        <v>174</v>
      </c>
      <c r="D75" s="32" t="s">
        <v>158</v>
      </c>
      <c r="E75" s="119">
        <v>4</v>
      </c>
      <c r="F75" s="119"/>
      <c r="G75" s="119"/>
      <c r="H75" s="124"/>
      <c r="I75" s="124"/>
    </row>
    <row r="76" spans="1:9" s="19" customFormat="1" ht="13.2">
      <c r="A76" s="39">
        <v>49</v>
      </c>
      <c r="C76" s="33" t="s">
        <v>175</v>
      </c>
      <c r="D76" s="32" t="s">
        <v>158</v>
      </c>
      <c r="E76" s="119">
        <v>4</v>
      </c>
      <c r="F76" s="119"/>
      <c r="G76" s="119"/>
      <c r="H76" s="117"/>
      <c r="I76" s="117"/>
    </row>
    <row r="77" spans="1:9" s="41" customFormat="1" ht="24.6">
      <c r="A77" s="39">
        <v>50</v>
      </c>
      <c r="B77" s="53"/>
      <c r="C77" s="33" t="s">
        <v>176</v>
      </c>
      <c r="D77" s="32" t="s">
        <v>158</v>
      </c>
      <c r="E77" s="119">
        <v>2</v>
      </c>
      <c r="F77" s="119"/>
      <c r="G77" s="119"/>
      <c r="H77" s="124"/>
      <c r="I77" s="124"/>
    </row>
    <row r="78" spans="1:9" s="41" customFormat="1" ht="13.2">
      <c r="A78" s="39">
        <v>51</v>
      </c>
      <c r="B78" s="53"/>
      <c r="C78" s="33" t="s">
        <v>177</v>
      </c>
      <c r="D78" s="32" t="s">
        <v>158</v>
      </c>
      <c r="E78" s="119">
        <v>2</v>
      </c>
      <c r="F78" s="119"/>
      <c r="G78" s="119"/>
      <c r="H78" s="124"/>
      <c r="I78" s="124"/>
    </row>
    <row r="79" spans="1:9" s="41" customFormat="1" ht="11.4">
      <c r="B79" s="53"/>
      <c r="C79" s="54"/>
      <c r="D79" s="55"/>
      <c r="E79" s="199"/>
      <c r="F79" s="122"/>
      <c r="G79" s="122"/>
      <c r="H79" s="124"/>
      <c r="I79" s="124"/>
    </row>
    <row r="80" spans="1:9" s="41" customFormat="1" ht="10.199999999999999">
      <c r="B80" s="53"/>
      <c r="C80" s="24" t="s">
        <v>178</v>
      </c>
      <c r="D80" s="19"/>
      <c r="E80" s="117"/>
      <c r="F80" s="75"/>
      <c r="G80" s="118"/>
      <c r="H80" s="124"/>
      <c r="I80" s="124"/>
    </row>
    <row r="81" spans="1:9" s="41" customFormat="1" ht="11.4">
      <c r="B81" s="53"/>
      <c r="C81" s="54"/>
      <c r="D81" s="55"/>
      <c r="E81" s="199"/>
      <c r="F81" s="122"/>
      <c r="G81" s="122"/>
      <c r="H81" s="124"/>
      <c r="I81" s="124"/>
    </row>
    <row r="82" spans="1:9" s="41" customFormat="1" ht="10.199999999999999">
      <c r="A82" s="39">
        <v>52</v>
      </c>
      <c r="B82" s="53"/>
      <c r="C82" s="33" t="s">
        <v>179</v>
      </c>
      <c r="D82" s="32" t="s">
        <v>132</v>
      </c>
      <c r="E82" s="119">
        <v>48</v>
      </c>
      <c r="F82" s="119"/>
      <c r="G82" s="119"/>
      <c r="H82" s="124"/>
      <c r="I82" s="124"/>
    </row>
    <row r="83" spans="1:9" s="41" customFormat="1" ht="10.199999999999999">
      <c r="A83" s="39">
        <v>53</v>
      </c>
      <c r="B83" s="53"/>
      <c r="C83" s="33" t="s">
        <v>180</v>
      </c>
      <c r="D83" s="32" t="s">
        <v>23</v>
      </c>
      <c r="E83" s="119">
        <v>134.55000000000001</v>
      </c>
      <c r="F83" s="119"/>
      <c r="G83" s="119"/>
      <c r="H83" s="124"/>
      <c r="I83" s="124"/>
    </row>
    <row r="84" spans="1:9" s="41" customFormat="1" ht="10.199999999999999">
      <c r="A84" s="39">
        <v>54</v>
      </c>
      <c r="B84" s="53"/>
      <c r="C84" s="33" t="s">
        <v>181</v>
      </c>
      <c r="D84" s="32" t="s">
        <v>128</v>
      </c>
      <c r="E84" s="119">
        <v>1</v>
      </c>
      <c r="F84" s="119"/>
      <c r="G84" s="119"/>
      <c r="H84" s="124"/>
      <c r="I84" s="124"/>
    </row>
    <row r="85" spans="1:9" s="41" customFormat="1" ht="10.199999999999999">
      <c r="A85" s="39">
        <v>55</v>
      </c>
      <c r="B85" s="53"/>
      <c r="C85" s="33" t="s">
        <v>182</v>
      </c>
      <c r="D85" s="32" t="s">
        <v>22</v>
      </c>
      <c r="E85" s="119">
        <v>596.64</v>
      </c>
      <c r="F85" s="119"/>
      <c r="G85" s="119"/>
      <c r="H85" s="124"/>
      <c r="I85" s="124"/>
    </row>
    <row r="86" spans="1:9" s="41" customFormat="1" ht="10.199999999999999">
      <c r="A86" s="39">
        <v>56</v>
      </c>
      <c r="B86" s="53"/>
      <c r="C86" s="33" t="s">
        <v>183</v>
      </c>
      <c r="D86" s="32" t="s">
        <v>132</v>
      </c>
      <c r="E86" s="119">
        <v>4</v>
      </c>
      <c r="F86" s="119"/>
      <c r="G86" s="119"/>
      <c r="H86" s="124"/>
      <c r="I86" s="124"/>
    </row>
    <row r="87" spans="1:9" s="41" customFormat="1" ht="10.199999999999999">
      <c r="A87" s="39">
        <v>57</v>
      </c>
      <c r="B87" s="53"/>
      <c r="C87" s="33" t="s">
        <v>184</v>
      </c>
      <c r="D87" s="32" t="s">
        <v>132</v>
      </c>
      <c r="E87" s="119">
        <v>40</v>
      </c>
      <c r="F87" s="119"/>
      <c r="G87" s="119"/>
      <c r="H87" s="124"/>
      <c r="I87" s="124"/>
    </row>
    <row r="88" spans="1:9" s="41" customFormat="1" ht="10.199999999999999">
      <c r="A88" s="39">
        <v>58</v>
      </c>
      <c r="B88" s="53"/>
      <c r="C88" s="33" t="s">
        <v>185</v>
      </c>
      <c r="D88" s="32" t="s">
        <v>132</v>
      </c>
      <c r="E88" s="119">
        <v>4</v>
      </c>
      <c r="F88" s="119"/>
      <c r="G88" s="119"/>
      <c r="H88" s="124"/>
      <c r="I88" s="124"/>
    </row>
    <row r="89" spans="1:9" s="41" customFormat="1" ht="10.199999999999999">
      <c r="A89" s="39">
        <v>59</v>
      </c>
      <c r="B89" s="53"/>
      <c r="C89" s="33" t="s">
        <v>186</v>
      </c>
      <c r="D89" s="32" t="s">
        <v>158</v>
      </c>
      <c r="E89" s="119">
        <v>8</v>
      </c>
      <c r="F89" s="119"/>
      <c r="G89" s="119"/>
      <c r="H89" s="124"/>
      <c r="I89" s="124"/>
    </row>
    <row r="90" spans="1:9" s="41" customFormat="1" ht="10.199999999999999">
      <c r="A90" s="39">
        <v>60</v>
      </c>
      <c r="B90" s="53"/>
      <c r="C90" s="33" t="s">
        <v>187</v>
      </c>
      <c r="D90" s="32" t="s">
        <v>188</v>
      </c>
      <c r="E90" s="119">
        <v>1</v>
      </c>
      <c r="F90" s="119"/>
      <c r="G90" s="119"/>
      <c r="H90" s="124"/>
      <c r="I90" s="124"/>
    </row>
    <row r="91" spans="1:9" s="41" customFormat="1" ht="10.199999999999999">
      <c r="A91" s="39">
        <v>61</v>
      </c>
      <c r="B91" s="53"/>
      <c r="C91" s="33" t="s">
        <v>189</v>
      </c>
      <c r="D91" s="32" t="s">
        <v>158</v>
      </c>
      <c r="E91" s="119">
        <v>170</v>
      </c>
      <c r="F91" s="119"/>
      <c r="G91" s="119"/>
      <c r="H91" s="124"/>
      <c r="I91" s="124"/>
    </row>
    <row r="92" spans="1:9" s="41" customFormat="1" ht="10.199999999999999">
      <c r="A92" s="39">
        <v>62</v>
      </c>
      <c r="B92" s="53"/>
      <c r="C92" s="33" t="s">
        <v>190</v>
      </c>
      <c r="D92" s="32" t="s">
        <v>158</v>
      </c>
      <c r="E92" s="119">
        <v>30</v>
      </c>
      <c r="F92" s="119"/>
      <c r="G92" s="119"/>
      <c r="H92" s="124"/>
      <c r="I92" s="124"/>
    </row>
    <row r="93" spans="1:9" s="41" customFormat="1" ht="10.199999999999999">
      <c r="A93" s="39">
        <v>63</v>
      </c>
      <c r="B93" s="53"/>
      <c r="C93" s="33" t="s">
        <v>191</v>
      </c>
      <c r="D93" s="32" t="s">
        <v>158</v>
      </c>
      <c r="E93" s="119">
        <v>240</v>
      </c>
      <c r="F93" s="119"/>
      <c r="G93" s="119"/>
      <c r="H93" s="124"/>
      <c r="I93" s="124"/>
    </row>
    <row r="94" spans="1:9" s="41" customFormat="1" ht="10.199999999999999">
      <c r="A94" s="39">
        <v>64</v>
      </c>
      <c r="B94" s="53"/>
      <c r="C94" s="33" t="s">
        <v>192</v>
      </c>
      <c r="D94" s="32" t="s">
        <v>158</v>
      </c>
      <c r="E94" s="119">
        <v>900</v>
      </c>
      <c r="F94" s="119"/>
      <c r="G94" s="119"/>
      <c r="H94" s="124"/>
      <c r="I94" s="124"/>
    </row>
    <row r="95" spans="1:9" s="41" customFormat="1" ht="10.199999999999999">
      <c r="A95" s="39">
        <v>65</v>
      </c>
      <c r="B95" s="53"/>
      <c r="C95" s="33" t="s">
        <v>193</v>
      </c>
      <c r="D95" s="32" t="s">
        <v>158</v>
      </c>
      <c r="E95" s="119">
        <v>900</v>
      </c>
      <c r="F95" s="119"/>
      <c r="G95" s="119"/>
      <c r="H95" s="124"/>
      <c r="I95" s="124"/>
    </row>
    <row r="96" spans="1:9" s="41" customFormat="1" ht="10.199999999999999">
      <c r="A96" s="39">
        <v>66</v>
      </c>
      <c r="B96" s="53"/>
      <c r="C96" s="33" t="s">
        <v>194</v>
      </c>
      <c r="D96" s="32" t="s">
        <v>158</v>
      </c>
      <c r="E96" s="119">
        <v>100</v>
      </c>
      <c r="F96" s="119"/>
      <c r="G96" s="119"/>
      <c r="H96" s="124"/>
      <c r="I96" s="124"/>
    </row>
    <row r="97" spans="1:9" s="41" customFormat="1" ht="10.199999999999999">
      <c r="A97" s="39">
        <v>67</v>
      </c>
      <c r="B97" s="53"/>
      <c r="C97" s="33" t="s">
        <v>195</v>
      </c>
      <c r="D97" s="32" t="s">
        <v>158</v>
      </c>
      <c r="E97" s="119">
        <v>45</v>
      </c>
      <c r="F97" s="119"/>
      <c r="G97" s="119"/>
      <c r="H97" s="124"/>
      <c r="I97" s="124"/>
    </row>
    <row r="98" spans="1:9" s="41" customFormat="1" ht="10.199999999999999">
      <c r="A98" s="39">
        <v>68</v>
      </c>
      <c r="B98" s="53"/>
      <c r="C98" s="33" t="s">
        <v>196</v>
      </c>
      <c r="D98" s="32" t="s">
        <v>158</v>
      </c>
      <c r="E98" s="119">
        <v>330</v>
      </c>
      <c r="F98" s="119"/>
      <c r="G98" s="119"/>
      <c r="H98" s="124"/>
      <c r="I98" s="124"/>
    </row>
    <row r="99" spans="1:9" s="41" customFormat="1" ht="10.199999999999999">
      <c r="A99" s="39">
        <v>69</v>
      </c>
      <c r="B99" s="53"/>
      <c r="C99" s="33" t="s">
        <v>197</v>
      </c>
      <c r="D99" s="32" t="s">
        <v>23</v>
      </c>
      <c r="E99" s="119">
        <v>350</v>
      </c>
      <c r="F99" s="119"/>
      <c r="G99" s="119"/>
      <c r="H99" s="124"/>
      <c r="I99" s="124"/>
    </row>
    <row r="100" spans="1:9" s="41" customFormat="1" ht="10.199999999999999">
      <c r="A100" s="39">
        <v>70</v>
      </c>
      <c r="B100" s="53"/>
      <c r="C100" s="33" t="s">
        <v>198</v>
      </c>
      <c r="D100" s="32" t="s">
        <v>158</v>
      </c>
      <c r="E100" s="119">
        <v>28</v>
      </c>
      <c r="F100" s="119"/>
      <c r="G100" s="119"/>
      <c r="H100" s="124"/>
      <c r="I100" s="124"/>
    </row>
    <row r="101" spans="1:9" s="41" customFormat="1" ht="10.199999999999999">
      <c r="A101" s="39">
        <v>71</v>
      </c>
      <c r="B101" s="53"/>
      <c r="C101" s="33" t="s">
        <v>199</v>
      </c>
      <c r="D101" s="32" t="s">
        <v>158</v>
      </c>
      <c r="E101" s="119">
        <v>8</v>
      </c>
      <c r="F101" s="119"/>
      <c r="G101" s="119"/>
      <c r="H101" s="124"/>
      <c r="I101" s="124"/>
    </row>
    <row r="102" spans="1:9" s="41" customFormat="1" ht="10.199999999999999">
      <c r="A102" s="39">
        <v>72</v>
      </c>
      <c r="B102" s="53"/>
      <c r="C102" s="33" t="s">
        <v>200</v>
      </c>
      <c r="D102" s="32" t="s">
        <v>201</v>
      </c>
      <c r="E102" s="119">
        <v>1</v>
      </c>
      <c r="F102" s="119"/>
      <c r="G102" s="119"/>
      <c r="H102" s="124"/>
      <c r="I102" s="124"/>
    </row>
    <row r="103" spans="1:9" s="41" customFormat="1" ht="11.4">
      <c r="B103" s="53"/>
      <c r="C103" s="54"/>
      <c r="D103" s="55"/>
      <c r="E103" s="199"/>
      <c r="F103" s="122"/>
      <c r="G103" s="122"/>
      <c r="H103" s="124"/>
      <c r="I103" s="124"/>
    </row>
    <row r="104" spans="1:9" s="41" customFormat="1" ht="10.199999999999999">
      <c r="B104" s="53"/>
      <c r="C104" s="24" t="s">
        <v>221</v>
      </c>
      <c r="D104" s="19"/>
      <c r="E104" s="117"/>
      <c r="F104" s="75"/>
      <c r="G104" s="118"/>
      <c r="H104" s="124"/>
      <c r="I104" s="124"/>
    </row>
    <row r="105" spans="1:9" s="41" customFormat="1" ht="11.4">
      <c r="B105" s="53"/>
      <c r="C105" s="54"/>
      <c r="D105" s="55"/>
      <c r="E105" s="199"/>
      <c r="F105" s="122"/>
      <c r="G105" s="122"/>
      <c r="H105" s="124"/>
      <c r="I105" s="124"/>
    </row>
    <row r="106" spans="1:9" s="41" customFormat="1" ht="10.199999999999999">
      <c r="A106" s="39">
        <v>73</v>
      </c>
      <c r="B106" s="53"/>
      <c r="C106" s="33" t="s">
        <v>202</v>
      </c>
      <c r="D106" s="32" t="s">
        <v>132</v>
      </c>
      <c r="E106" s="119">
        <v>1</v>
      </c>
      <c r="F106" s="119"/>
      <c r="G106" s="119"/>
      <c r="H106" s="124"/>
      <c r="I106" s="124"/>
    </row>
    <row r="107" spans="1:9" s="41" customFormat="1" ht="10.199999999999999">
      <c r="B107" s="53"/>
      <c r="C107" s="33" t="s">
        <v>203</v>
      </c>
      <c r="D107" s="32" t="s">
        <v>132</v>
      </c>
      <c r="E107" s="119">
        <v>1</v>
      </c>
      <c r="F107" s="119"/>
      <c r="G107" s="119"/>
      <c r="H107" s="124"/>
      <c r="I107" s="124"/>
    </row>
    <row r="108" spans="1:9" s="41" customFormat="1" ht="10.199999999999999">
      <c r="B108" s="53"/>
      <c r="C108" s="33" t="s">
        <v>204</v>
      </c>
      <c r="D108" s="32" t="s">
        <v>132</v>
      </c>
      <c r="E108" s="119">
        <v>1</v>
      </c>
      <c r="F108" s="119"/>
      <c r="G108" s="119"/>
      <c r="H108" s="124"/>
      <c r="I108" s="124"/>
    </row>
    <row r="109" spans="1:9" s="41" customFormat="1" ht="10.199999999999999">
      <c r="B109" s="53"/>
      <c r="C109" s="33" t="s">
        <v>205</v>
      </c>
      <c r="D109" s="32" t="s">
        <v>132</v>
      </c>
      <c r="E109" s="119">
        <v>1</v>
      </c>
      <c r="F109" s="119"/>
      <c r="G109" s="119"/>
      <c r="H109" s="124"/>
      <c r="I109" s="124"/>
    </row>
    <row r="110" spans="1:9" s="41" customFormat="1" ht="10.199999999999999">
      <c r="B110" s="53"/>
      <c r="C110" s="33" t="s">
        <v>206</v>
      </c>
      <c r="D110" s="32" t="s">
        <v>132</v>
      </c>
      <c r="E110" s="119">
        <v>2</v>
      </c>
      <c r="F110" s="119"/>
      <c r="G110" s="119"/>
      <c r="H110" s="124"/>
      <c r="I110" s="124"/>
    </row>
    <row r="111" spans="1:9" s="41" customFormat="1" ht="10.199999999999999">
      <c r="A111" s="39"/>
      <c r="B111" s="53"/>
      <c r="C111" s="33" t="s">
        <v>207</v>
      </c>
      <c r="D111" s="32" t="s">
        <v>132</v>
      </c>
      <c r="E111" s="119">
        <v>1</v>
      </c>
      <c r="F111" s="119"/>
      <c r="G111" s="119"/>
      <c r="H111" s="124"/>
      <c r="I111" s="124"/>
    </row>
    <row r="112" spans="1:9" s="41" customFormat="1" ht="10.199999999999999">
      <c r="A112" s="39"/>
      <c r="B112" s="53"/>
      <c r="C112" s="33" t="s">
        <v>208</v>
      </c>
      <c r="D112" s="32" t="s">
        <v>132</v>
      </c>
      <c r="E112" s="119">
        <v>2</v>
      </c>
      <c r="F112" s="119"/>
      <c r="G112" s="119"/>
      <c r="H112" s="124"/>
      <c r="I112" s="124"/>
    </row>
    <row r="113" spans="1:9" s="41" customFormat="1" ht="10.199999999999999">
      <c r="A113" s="39"/>
      <c r="B113" s="53"/>
      <c r="C113" s="33" t="s">
        <v>209</v>
      </c>
      <c r="D113" s="32" t="s">
        <v>132</v>
      </c>
      <c r="E113" s="119">
        <v>1</v>
      </c>
      <c r="F113" s="119"/>
      <c r="G113" s="119"/>
      <c r="H113" s="124"/>
      <c r="I113" s="124"/>
    </row>
    <row r="114" spans="1:9" s="41" customFormat="1" ht="10.199999999999999">
      <c r="A114" s="39"/>
      <c r="B114" s="53"/>
      <c r="C114" s="33" t="s">
        <v>210</v>
      </c>
      <c r="D114" s="32" t="s">
        <v>132</v>
      </c>
      <c r="E114" s="119">
        <v>1</v>
      </c>
      <c r="F114" s="119"/>
      <c r="G114" s="119"/>
      <c r="H114" s="124"/>
      <c r="I114" s="124"/>
    </row>
    <row r="115" spans="1:9" s="41" customFormat="1" ht="10.199999999999999">
      <c r="A115" s="39"/>
      <c r="B115" s="53"/>
      <c r="C115" s="33" t="s">
        <v>211</v>
      </c>
      <c r="D115" s="32" t="s">
        <v>132</v>
      </c>
      <c r="E115" s="119">
        <v>1</v>
      </c>
      <c r="F115" s="119"/>
      <c r="G115" s="119"/>
      <c r="H115" s="124"/>
      <c r="I115" s="124"/>
    </row>
    <row r="116" spans="1:9" s="41" customFormat="1" ht="10.199999999999999">
      <c r="A116" s="39">
        <v>74</v>
      </c>
      <c r="B116" s="53"/>
      <c r="C116" s="33" t="s">
        <v>212</v>
      </c>
      <c r="D116" s="32" t="s">
        <v>132</v>
      </c>
      <c r="E116" s="119">
        <v>4</v>
      </c>
      <c r="F116" s="119"/>
      <c r="G116" s="119"/>
      <c r="H116" s="124"/>
      <c r="I116" s="124"/>
    </row>
    <row r="117" spans="1:9" s="41" customFormat="1" ht="10.199999999999999">
      <c r="A117" s="39">
        <v>75</v>
      </c>
      <c r="B117" s="53"/>
      <c r="C117" s="33" t="s">
        <v>213</v>
      </c>
      <c r="D117" s="32" t="s">
        <v>132</v>
      </c>
      <c r="E117" s="119">
        <v>4</v>
      </c>
      <c r="F117" s="119"/>
      <c r="G117" s="119"/>
      <c r="H117" s="124"/>
      <c r="I117" s="124"/>
    </row>
    <row r="118" spans="1:9" s="41" customFormat="1" ht="10.199999999999999">
      <c r="A118" s="39">
        <v>76</v>
      </c>
      <c r="B118" s="53"/>
      <c r="C118" s="33" t="s">
        <v>214</v>
      </c>
      <c r="D118" s="32" t="s">
        <v>23</v>
      </c>
      <c r="E118" s="119">
        <v>250</v>
      </c>
      <c r="F118" s="119"/>
      <c r="G118" s="119"/>
      <c r="H118" s="124"/>
      <c r="I118" s="124"/>
    </row>
    <row r="119" spans="1:9" s="41" customFormat="1" ht="10.199999999999999">
      <c r="A119" s="39">
        <v>77</v>
      </c>
      <c r="B119" s="53"/>
      <c r="C119" s="33" t="s">
        <v>215</v>
      </c>
      <c r="D119" s="32"/>
      <c r="E119" s="119"/>
      <c r="F119" s="119"/>
      <c r="G119" s="119"/>
      <c r="H119" s="124"/>
      <c r="I119" s="124"/>
    </row>
    <row r="120" spans="1:9" s="41" customFormat="1" ht="10.199999999999999">
      <c r="A120" s="39">
        <v>78</v>
      </c>
      <c r="B120" s="53"/>
      <c r="C120" s="33" t="s">
        <v>216</v>
      </c>
      <c r="D120" s="32" t="s">
        <v>132</v>
      </c>
      <c r="E120" s="119">
        <v>8</v>
      </c>
      <c r="F120" s="119"/>
      <c r="G120" s="119"/>
      <c r="H120" s="124"/>
      <c r="I120" s="124"/>
    </row>
    <row r="121" spans="1:9" s="41" customFormat="1" ht="10.199999999999999">
      <c r="A121" s="39">
        <v>79</v>
      </c>
      <c r="B121" s="53"/>
      <c r="C121" s="33" t="s">
        <v>217</v>
      </c>
      <c r="D121" s="32" t="s">
        <v>132</v>
      </c>
      <c r="E121" s="119">
        <v>4</v>
      </c>
      <c r="F121" s="119"/>
      <c r="G121" s="119"/>
      <c r="H121" s="124"/>
      <c r="I121" s="124"/>
    </row>
    <row r="122" spans="1:9" s="41" customFormat="1" ht="10.199999999999999">
      <c r="A122" s="39">
        <v>80</v>
      </c>
      <c r="B122" s="53"/>
      <c r="C122" s="33" t="s">
        <v>218</v>
      </c>
      <c r="D122" s="32" t="s">
        <v>132</v>
      </c>
      <c r="E122" s="119">
        <v>1</v>
      </c>
      <c r="F122" s="119"/>
      <c r="G122" s="119"/>
      <c r="H122" s="124"/>
      <c r="I122" s="124"/>
    </row>
    <row r="123" spans="1:9" s="41" customFormat="1" ht="10.199999999999999">
      <c r="A123" s="39">
        <v>81</v>
      </c>
      <c r="B123" s="53"/>
      <c r="C123" s="33" t="s">
        <v>219</v>
      </c>
      <c r="D123" s="32" t="s">
        <v>163</v>
      </c>
      <c r="E123" s="119">
        <v>1</v>
      </c>
      <c r="F123" s="119"/>
      <c r="G123" s="119"/>
      <c r="H123" s="124"/>
      <c r="I123" s="124"/>
    </row>
    <row r="124" spans="1:9" s="41" customFormat="1" ht="10.199999999999999">
      <c r="A124" s="39">
        <v>82</v>
      </c>
      <c r="B124" s="53"/>
      <c r="C124" s="33" t="s">
        <v>220</v>
      </c>
      <c r="D124" s="32" t="s">
        <v>163</v>
      </c>
      <c r="E124" s="119">
        <v>1</v>
      </c>
      <c r="F124" s="119"/>
      <c r="G124" s="119"/>
      <c r="H124" s="124"/>
      <c r="I124" s="124"/>
    </row>
    <row r="125" spans="1:9" s="41" customFormat="1" ht="11.4">
      <c r="A125" s="39"/>
      <c r="B125" s="53"/>
      <c r="C125" s="54"/>
      <c r="D125" s="55"/>
      <c r="E125" s="199"/>
      <c r="F125" s="122"/>
      <c r="G125" s="122"/>
      <c r="H125" s="124"/>
      <c r="I125" s="124"/>
    </row>
    <row r="126" spans="1:9" s="19" customFormat="1" ht="12.75" customHeight="1">
      <c r="A126" s="32"/>
      <c r="C126" s="24" t="s">
        <v>35</v>
      </c>
      <c r="E126" s="117"/>
      <c r="F126" s="117"/>
      <c r="G126" s="118"/>
      <c r="H126" s="117"/>
      <c r="I126" s="117"/>
    </row>
    <row r="127" spans="1:9" s="2" customFormat="1" ht="13.5" customHeight="1">
      <c r="A127" s="32">
        <v>83</v>
      </c>
      <c r="B127" s="32"/>
      <c r="C127" s="33" t="s">
        <v>222</v>
      </c>
      <c r="D127" s="32" t="s">
        <v>163</v>
      </c>
      <c r="E127" s="119">
        <v>1</v>
      </c>
      <c r="F127" s="119"/>
      <c r="G127" s="119"/>
      <c r="H127" s="119"/>
      <c r="I127" s="198"/>
    </row>
    <row r="128" spans="1:9" s="2" customFormat="1" ht="13.5" customHeight="1">
      <c r="A128" s="32">
        <v>84</v>
      </c>
      <c r="B128" s="32"/>
      <c r="C128" s="33" t="s">
        <v>223</v>
      </c>
      <c r="D128" s="32" t="s">
        <v>163</v>
      </c>
      <c r="E128" s="119">
        <v>1</v>
      </c>
      <c r="F128" s="119"/>
      <c r="G128" s="119"/>
      <c r="H128" s="119"/>
      <c r="I128" s="198"/>
    </row>
    <row r="129" spans="1:9" s="2" customFormat="1" ht="13.5" customHeight="1">
      <c r="A129" s="32">
        <v>85</v>
      </c>
      <c r="B129" s="32"/>
      <c r="C129" s="33" t="s">
        <v>39</v>
      </c>
      <c r="D129" s="32" t="s">
        <v>36</v>
      </c>
      <c r="E129" s="119">
        <v>1</v>
      </c>
      <c r="F129" s="119"/>
      <c r="G129" s="119"/>
      <c r="H129" s="119"/>
      <c r="I129" s="198"/>
    </row>
    <row r="130" spans="1:9" s="2" customFormat="1" ht="13.5" customHeight="1">
      <c r="A130" s="32"/>
      <c r="B130" s="32"/>
      <c r="C130" s="33"/>
      <c r="D130" s="32"/>
      <c r="E130" s="119"/>
      <c r="F130" s="119"/>
      <c r="G130" s="119"/>
      <c r="H130" s="198"/>
      <c r="I130" s="198"/>
    </row>
    <row r="131" spans="1:9" s="26" customFormat="1" ht="12.75" customHeight="1">
      <c r="C131" s="27" t="s">
        <v>16</v>
      </c>
      <c r="E131" s="204"/>
      <c r="F131" s="204"/>
      <c r="G131" s="127"/>
      <c r="H131" s="204"/>
      <c r="I131" s="204"/>
    </row>
    <row r="132" spans="1:9" ht="11.25" customHeight="1">
      <c r="E132" s="202"/>
      <c r="F132" s="202"/>
      <c r="G132" s="202"/>
      <c r="H132" s="202"/>
      <c r="I132" s="202"/>
    </row>
    <row r="133" spans="1:9" ht="11.25" customHeight="1">
      <c r="E133" s="202"/>
      <c r="F133" s="202"/>
      <c r="G133" s="202"/>
      <c r="H133" s="202"/>
      <c r="I133" s="202"/>
    </row>
    <row r="134" spans="1:9" ht="11.25" customHeight="1">
      <c r="E134" s="202"/>
      <c r="F134" s="202"/>
      <c r="G134" s="202"/>
      <c r="H134" s="202"/>
      <c r="I134" s="202"/>
    </row>
    <row r="135" spans="1:9" ht="11.25" customHeight="1">
      <c r="E135" s="202"/>
      <c r="F135" s="202"/>
      <c r="G135" s="202"/>
      <c r="H135" s="202"/>
      <c r="I135" s="202"/>
    </row>
    <row r="136" spans="1:9" ht="11.25" customHeight="1">
      <c r="E136" s="202"/>
      <c r="F136" s="202"/>
      <c r="G136" s="202"/>
      <c r="H136" s="202"/>
      <c r="I136" s="202"/>
    </row>
  </sheetData>
  <mergeCells count="1">
    <mergeCell ref="A1:G1"/>
  </mergeCells>
  <phoneticPr fontId="1" type="noConversion"/>
  <pageMargins left="0.78740155696868896" right="0.78740155696868896" top="0.59055119752883911" bottom="0.59055119752883911" header="0" footer="0"/>
  <pageSetup scale="86" fitToHeight="9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9"/>
  <sheetViews>
    <sheetView showGridLines="0" view="pageBreakPreview" zoomScale="85" zoomScaleNormal="100" zoomScaleSheetLayoutView="85" workbookViewId="0">
      <pane ySplit="12" topLeftCell="A84" activePane="bottomLeft" state="frozenSplit"/>
      <selection pane="bottomLeft" activeCell="N119" sqref="N11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9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9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9" ht="11.25" customHeight="1">
      <c r="A4" s="5" t="s">
        <v>7</v>
      </c>
      <c r="B4" s="6"/>
      <c r="C4" s="6" t="s">
        <v>110</v>
      </c>
      <c r="D4" s="6"/>
      <c r="E4" s="6"/>
      <c r="F4" s="6"/>
      <c r="G4" s="6"/>
    </row>
    <row r="5" spans="1:9" ht="5.25" customHeight="1">
      <c r="A5" s="6"/>
      <c r="B5" s="6"/>
      <c r="C5" s="6"/>
      <c r="D5" s="6"/>
      <c r="E5" s="6"/>
      <c r="F5" s="6"/>
      <c r="G5" s="6"/>
    </row>
    <row r="6" spans="1:9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9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9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9" ht="13.2">
      <c r="A9" s="29"/>
      <c r="B9" s="29"/>
      <c r="C9" s="29"/>
      <c r="D9" s="29"/>
      <c r="E9" s="29"/>
      <c r="F9" s="29"/>
      <c r="G9" s="29"/>
    </row>
    <row r="10" spans="1:9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9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9" ht="13.2">
      <c r="A12" s="29"/>
      <c r="B12" s="29"/>
      <c r="C12" s="29"/>
      <c r="D12" s="29"/>
      <c r="E12" s="29"/>
      <c r="F12" s="29"/>
      <c r="G12" s="29"/>
    </row>
    <row r="13" spans="1:9" s="19" customFormat="1" ht="12.75" customHeight="1">
      <c r="A13" s="30"/>
      <c r="B13" s="30"/>
      <c r="C13" s="30"/>
      <c r="D13" s="30"/>
      <c r="E13" s="205"/>
      <c r="F13" s="205"/>
      <c r="G13" s="206"/>
      <c r="H13" s="117"/>
      <c r="I13" s="117"/>
    </row>
    <row r="14" spans="1:9" s="19" customFormat="1" ht="12.75" customHeight="1">
      <c r="C14" s="24" t="s">
        <v>21</v>
      </c>
      <c r="E14" s="117"/>
      <c r="F14" s="117"/>
      <c r="G14" s="118"/>
      <c r="H14" s="117"/>
      <c r="I14" s="117"/>
    </row>
    <row r="15" spans="1:9" s="2" customFormat="1" ht="20.399999999999999">
      <c r="A15" s="32">
        <v>1</v>
      </c>
      <c r="B15" s="32"/>
      <c r="C15" s="33" t="s">
        <v>228</v>
      </c>
      <c r="D15" s="32" t="s">
        <v>24</v>
      </c>
      <c r="E15" s="119">
        <v>1.5840000000000001</v>
      </c>
      <c r="F15" s="119"/>
      <c r="G15" s="119"/>
      <c r="H15" s="198"/>
      <c r="I15" s="198"/>
    </row>
    <row r="16" spans="1:9" s="2" customFormat="1" ht="20.399999999999999">
      <c r="A16" s="32">
        <v>2</v>
      </c>
      <c r="B16" s="32"/>
      <c r="C16" s="33" t="s">
        <v>126</v>
      </c>
      <c r="D16" s="32" t="s">
        <v>24</v>
      </c>
      <c r="E16" s="119">
        <v>9</v>
      </c>
      <c r="F16" s="119"/>
      <c r="G16" s="119"/>
      <c r="H16" s="198"/>
      <c r="I16" s="198"/>
    </row>
    <row r="17" spans="1:9" s="2" customFormat="1" ht="10.199999999999999">
      <c r="A17" s="32">
        <v>3</v>
      </c>
      <c r="B17" s="32"/>
      <c r="C17" s="33" t="s">
        <v>127</v>
      </c>
      <c r="D17" s="32" t="s">
        <v>128</v>
      </c>
      <c r="E17" s="119">
        <v>120</v>
      </c>
      <c r="F17" s="119"/>
      <c r="G17" s="119"/>
      <c r="H17" s="198"/>
      <c r="I17" s="198"/>
    </row>
    <row r="18" spans="1:9" s="2" customFormat="1" ht="20.399999999999999">
      <c r="A18" s="32">
        <v>4</v>
      </c>
      <c r="B18" s="32"/>
      <c r="C18" s="33" t="s">
        <v>229</v>
      </c>
      <c r="D18" s="32" t="s">
        <v>24</v>
      </c>
      <c r="E18" s="119">
        <v>2.4</v>
      </c>
      <c r="F18" s="119"/>
      <c r="G18" s="119"/>
      <c r="H18" s="198"/>
      <c r="I18" s="198"/>
    </row>
    <row r="19" spans="1:9" s="2" customFormat="1" ht="10.199999999999999">
      <c r="A19" s="32"/>
      <c r="B19" s="32"/>
      <c r="C19" s="33"/>
      <c r="D19" s="32"/>
      <c r="E19" s="119"/>
      <c r="F19" s="119"/>
      <c r="G19" s="119"/>
      <c r="H19" s="198"/>
      <c r="I19" s="198"/>
    </row>
    <row r="20" spans="1:9" s="19" customFormat="1" ht="12.75" customHeight="1">
      <c r="C20" s="24" t="s">
        <v>31</v>
      </c>
      <c r="E20" s="117"/>
      <c r="F20" s="119"/>
      <c r="G20" s="118"/>
      <c r="H20" s="117"/>
      <c r="I20" s="117"/>
    </row>
    <row r="21" spans="1:9" s="2" customFormat="1" ht="10.199999999999999">
      <c r="A21" s="32">
        <v>5</v>
      </c>
      <c r="B21" s="32"/>
      <c r="C21" s="33" t="s">
        <v>130</v>
      </c>
      <c r="D21" s="32" t="s">
        <v>24</v>
      </c>
      <c r="E21" s="119">
        <v>1.5840000000000001</v>
      </c>
      <c r="F21" s="119"/>
      <c r="G21" s="119"/>
      <c r="H21" s="198"/>
      <c r="I21" s="198"/>
    </row>
    <row r="22" spans="1:9" s="2" customFormat="1" ht="10.199999999999999">
      <c r="A22" s="32">
        <v>6</v>
      </c>
      <c r="B22" s="32"/>
      <c r="C22" s="33" t="s">
        <v>131</v>
      </c>
      <c r="D22" s="32" t="s">
        <v>132</v>
      </c>
      <c r="E22" s="119">
        <v>22</v>
      </c>
      <c r="F22" s="119"/>
      <c r="G22" s="119"/>
      <c r="H22" s="198"/>
      <c r="I22" s="198"/>
    </row>
    <row r="23" spans="1:9" s="2" customFormat="1" ht="10.199999999999999">
      <c r="A23" s="32">
        <v>7</v>
      </c>
      <c r="B23" s="32"/>
      <c r="C23" s="33" t="s">
        <v>134</v>
      </c>
      <c r="D23" s="32" t="s">
        <v>24</v>
      </c>
      <c r="E23" s="119">
        <v>7.2</v>
      </c>
      <c r="F23" s="119"/>
      <c r="G23" s="119"/>
      <c r="H23" s="198"/>
      <c r="I23" s="198"/>
    </row>
    <row r="24" spans="1:9" s="2" customFormat="1" ht="10.199999999999999">
      <c r="A24" s="32">
        <v>8</v>
      </c>
      <c r="B24" s="32"/>
      <c r="C24" s="33" t="s">
        <v>135</v>
      </c>
      <c r="D24" s="32" t="s">
        <v>132</v>
      </c>
      <c r="E24" s="119">
        <v>120</v>
      </c>
      <c r="F24" s="119"/>
      <c r="G24" s="119"/>
      <c r="H24" s="198"/>
      <c r="I24" s="198"/>
    </row>
    <row r="25" spans="1:9" s="2" customFormat="1" ht="10.199999999999999">
      <c r="A25" s="32">
        <v>9</v>
      </c>
      <c r="B25" s="32"/>
      <c r="C25" s="33" t="s">
        <v>136</v>
      </c>
      <c r="D25" s="32" t="s">
        <v>132</v>
      </c>
      <c r="E25" s="119">
        <v>120</v>
      </c>
      <c r="F25" s="119"/>
      <c r="G25" s="119"/>
      <c r="H25" s="198"/>
      <c r="I25" s="198"/>
    </row>
    <row r="26" spans="1:9" s="2" customFormat="1" ht="20.399999999999999">
      <c r="A26" s="32">
        <v>10</v>
      </c>
      <c r="B26" s="32"/>
      <c r="C26" s="33" t="s">
        <v>230</v>
      </c>
      <c r="D26" s="32" t="s">
        <v>24</v>
      </c>
      <c r="E26" s="119">
        <v>2.4</v>
      </c>
      <c r="F26" s="119"/>
      <c r="G26" s="119"/>
      <c r="H26" s="198"/>
      <c r="I26" s="198"/>
    </row>
    <row r="27" spans="1:9" s="2" customFormat="1" ht="20.399999999999999">
      <c r="A27" s="32">
        <v>11</v>
      </c>
      <c r="B27" s="32"/>
      <c r="C27" s="33" t="s">
        <v>231</v>
      </c>
      <c r="D27" s="32" t="s">
        <v>132</v>
      </c>
      <c r="E27" s="119">
        <v>4</v>
      </c>
      <c r="F27" s="119"/>
      <c r="G27" s="119"/>
      <c r="H27" s="198"/>
      <c r="I27" s="198"/>
    </row>
    <row r="28" spans="1:9" s="2" customFormat="1" ht="13.5" customHeight="1">
      <c r="A28" s="35"/>
      <c r="B28" s="35"/>
      <c r="C28" s="44"/>
      <c r="D28" s="35"/>
      <c r="E28" s="203"/>
      <c r="F28" s="119"/>
      <c r="G28" s="119"/>
      <c r="H28" s="198"/>
      <c r="I28" s="198"/>
    </row>
    <row r="29" spans="1:9" s="2" customFormat="1" ht="13.5" customHeight="1">
      <c r="A29" s="35"/>
      <c r="B29" s="35"/>
      <c r="C29" s="24" t="s">
        <v>140</v>
      </c>
      <c r="D29" s="19"/>
      <c r="E29" s="117"/>
      <c r="F29" s="119"/>
      <c r="G29" s="118"/>
      <c r="H29" s="198"/>
      <c r="I29" s="198"/>
    </row>
    <row r="30" spans="1:9" s="2" customFormat="1" ht="23.25" customHeight="1">
      <c r="A30" s="32">
        <v>12</v>
      </c>
      <c r="B30" s="35"/>
      <c r="C30" s="33" t="s">
        <v>139</v>
      </c>
      <c r="D30" s="32" t="s">
        <v>22</v>
      </c>
      <c r="E30" s="119">
        <v>800</v>
      </c>
      <c r="F30" s="119"/>
      <c r="G30" s="119"/>
      <c r="H30" s="198"/>
      <c r="I30" s="198"/>
    </row>
    <row r="31" spans="1:9" s="2" customFormat="1" ht="10.199999999999999">
      <c r="A31" s="35"/>
      <c r="B31" s="35"/>
      <c r="C31" s="33"/>
      <c r="D31" s="32"/>
      <c r="E31" s="119"/>
      <c r="F31" s="119"/>
      <c r="G31" s="119"/>
      <c r="H31" s="198"/>
      <c r="I31" s="198"/>
    </row>
    <row r="32" spans="1:9" s="19" customFormat="1" ht="12.75" customHeight="1">
      <c r="C32" s="24" t="s">
        <v>32</v>
      </c>
      <c r="E32" s="117"/>
      <c r="F32" s="119"/>
      <c r="G32" s="118"/>
      <c r="H32" s="117"/>
      <c r="I32" s="117"/>
    </row>
    <row r="33" spans="1:9" s="2" customFormat="1" ht="24" customHeight="1">
      <c r="A33" s="32">
        <v>13</v>
      </c>
      <c r="B33" s="32"/>
      <c r="C33" s="33" t="s">
        <v>232</v>
      </c>
      <c r="D33" s="32" t="s">
        <v>56</v>
      </c>
      <c r="E33" s="119">
        <v>160</v>
      </c>
      <c r="F33" s="119"/>
      <c r="G33" s="119"/>
      <c r="H33" s="198"/>
      <c r="I33" s="198"/>
    </row>
    <row r="34" spans="1:9" s="2" customFormat="1" ht="23.85" customHeight="1">
      <c r="A34" s="32">
        <v>14</v>
      </c>
      <c r="B34" s="32"/>
      <c r="C34" s="33" t="s">
        <v>142</v>
      </c>
      <c r="D34" s="32" t="s">
        <v>22</v>
      </c>
      <c r="E34" s="119">
        <v>800</v>
      </c>
      <c r="F34" s="119"/>
      <c r="G34" s="119"/>
      <c r="H34" s="198"/>
      <c r="I34" s="198"/>
    </row>
    <row r="35" spans="1:9" s="19" customFormat="1" ht="12.75" customHeight="1">
      <c r="A35" s="32">
        <v>15</v>
      </c>
      <c r="B35" s="32"/>
      <c r="C35" s="33" t="s">
        <v>143</v>
      </c>
      <c r="D35" s="32" t="s">
        <v>22</v>
      </c>
      <c r="E35" s="119">
        <v>800</v>
      </c>
      <c r="F35" s="119"/>
      <c r="G35" s="119"/>
      <c r="H35" s="117"/>
      <c r="I35" s="117"/>
    </row>
    <row r="36" spans="1:9" s="2" customFormat="1" ht="13.5" customHeight="1">
      <c r="A36" s="32"/>
      <c r="B36" s="35"/>
      <c r="C36" s="50"/>
      <c r="D36" s="35"/>
      <c r="E36" s="203"/>
      <c r="F36" s="203"/>
      <c r="G36" s="119"/>
      <c r="H36" s="198"/>
      <c r="I36" s="198"/>
    </row>
    <row r="37" spans="1:9" s="19" customFormat="1" ht="12.75" customHeight="1">
      <c r="A37" s="39"/>
      <c r="C37" s="24" t="s">
        <v>153</v>
      </c>
      <c r="E37" s="117"/>
      <c r="F37" s="75"/>
      <c r="G37" s="118"/>
      <c r="H37" s="117"/>
      <c r="I37" s="117"/>
    </row>
    <row r="38" spans="1:9" s="41" customFormat="1" ht="20.399999999999999">
      <c r="A38" s="32"/>
      <c r="B38" s="32"/>
      <c r="C38" s="33" t="s">
        <v>233</v>
      </c>
      <c r="D38" s="32" t="s">
        <v>22</v>
      </c>
      <c r="E38" s="119">
        <v>800</v>
      </c>
      <c r="F38" s="119"/>
      <c r="G38" s="119"/>
      <c r="H38" s="124"/>
      <c r="I38" s="124"/>
    </row>
    <row r="39" spans="1:9" s="41" customFormat="1" ht="10.199999999999999">
      <c r="A39" s="32">
        <v>15</v>
      </c>
      <c r="B39" s="32"/>
      <c r="C39" s="33" t="s">
        <v>234</v>
      </c>
      <c r="D39" s="32" t="s">
        <v>56</v>
      </c>
      <c r="E39" s="119">
        <v>15</v>
      </c>
      <c r="F39" s="119"/>
      <c r="G39" s="119"/>
      <c r="H39" s="124"/>
      <c r="I39" s="124"/>
    </row>
    <row r="40" spans="1:9" s="41" customFormat="1" ht="10.199999999999999">
      <c r="A40" s="32">
        <v>16</v>
      </c>
      <c r="B40" s="32"/>
      <c r="C40" s="33" t="s">
        <v>235</v>
      </c>
      <c r="D40" s="32" t="s">
        <v>56</v>
      </c>
      <c r="E40" s="119">
        <v>12</v>
      </c>
      <c r="F40" s="119"/>
      <c r="G40" s="119"/>
      <c r="H40" s="124"/>
      <c r="I40" s="124"/>
    </row>
    <row r="41" spans="1:9" s="41" customFormat="1" ht="10.199999999999999">
      <c r="A41" s="32">
        <v>17</v>
      </c>
      <c r="B41" s="32"/>
      <c r="C41" s="33" t="s">
        <v>236</v>
      </c>
      <c r="D41" s="32" t="s">
        <v>58</v>
      </c>
      <c r="E41" s="119">
        <v>1765</v>
      </c>
      <c r="F41" s="119"/>
      <c r="G41" s="119"/>
      <c r="H41" s="124"/>
      <c r="I41" s="124"/>
    </row>
    <row r="42" spans="1:9" s="41" customFormat="1" ht="40.799999999999997">
      <c r="A42" s="32">
        <v>18</v>
      </c>
      <c r="B42" s="32"/>
      <c r="C42" s="33" t="s">
        <v>78</v>
      </c>
      <c r="D42" s="32" t="s">
        <v>22</v>
      </c>
      <c r="E42" s="119">
        <v>800</v>
      </c>
      <c r="F42" s="119"/>
      <c r="G42" s="119"/>
      <c r="H42" s="124"/>
      <c r="I42" s="124"/>
    </row>
    <row r="43" spans="1:9" s="41" customFormat="1" ht="10.199999999999999">
      <c r="A43" s="32"/>
      <c r="B43" s="32"/>
      <c r="C43" s="33" t="s">
        <v>237</v>
      </c>
      <c r="D43" s="32" t="s">
        <v>22</v>
      </c>
      <c r="E43" s="119">
        <v>800</v>
      </c>
      <c r="F43" s="119"/>
      <c r="G43" s="119"/>
      <c r="H43" s="124"/>
      <c r="I43" s="124"/>
    </row>
    <row r="44" spans="1:9" s="41" customFormat="1" ht="10.199999999999999">
      <c r="A44" s="32">
        <v>19</v>
      </c>
      <c r="B44" s="32"/>
      <c r="C44" s="33" t="s">
        <v>61</v>
      </c>
      <c r="D44" s="32" t="s">
        <v>62</v>
      </c>
      <c r="E44" s="119">
        <v>100</v>
      </c>
      <c r="F44" s="119"/>
      <c r="G44" s="119"/>
      <c r="H44" s="124"/>
      <c r="I44" s="124"/>
    </row>
    <row r="45" spans="1:9" s="41" customFormat="1" ht="10.199999999999999">
      <c r="A45" s="32">
        <v>20</v>
      </c>
      <c r="B45" s="32"/>
      <c r="C45" s="33" t="s">
        <v>236</v>
      </c>
      <c r="D45" s="32" t="s">
        <v>58</v>
      </c>
      <c r="E45" s="119">
        <v>200</v>
      </c>
      <c r="F45" s="119"/>
      <c r="G45" s="119"/>
      <c r="H45" s="124"/>
      <c r="I45" s="124"/>
    </row>
    <row r="46" spans="1:9" s="41" customFormat="1" ht="10.199999999999999">
      <c r="A46" s="32">
        <v>21</v>
      </c>
      <c r="B46" s="32"/>
      <c r="C46" s="33" t="s">
        <v>81</v>
      </c>
      <c r="D46" s="32" t="s">
        <v>22</v>
      </c>
      <c r="E46" s="119">
        <v>800</v>
      </c>
      <c r="F46" s="119"/>
      <c r="G46" s="119"/>
      <c r="H46" s="124"/>
      <c r="I46" s="124"/>
    </row>
    <row r="47" spans="1:9" s="41" customFormat="1" ht="10.199999999999999">
      <c r="A47" s="32"/>
      <c r="B47" s="32"/>
      <c r="C47" s="33" t="s">
        <v>238</v>
      </c>
      <c r="D47" s="32" t="s">
        <v>22</v>
      </c>
      <c r="E47" s="119">
        <v>800</v>
      </c>
      <c r="F47" s="119"/>
      <c r="G47" s="119"/>
      <c r="H47" s="124"/>
      <c r="I47" s="124"/>
    </row>
    <row r="48" spans="1:9" s="41" customFormat="1" ht="10.199999999999999">
      <c r="A48" s="32">
        <v>22</v>
      </c>
      <c r="B48" s="32"/>
      <c r="C48" s="33" t="s">
        <v>239</v>
      </c>
      <c r="D48" s="32" t="s">
        <v>58</v>
      </c>
      <c r="E48" s="119">
        <v>4360</v>
      </c>
      <c r="F48" s="119"/>
      <c r="G48" s="119"/>
      <c r="H48" s="124"/>
      <c r="I48" s="124"/>
    </row>
    <row r="49" spans="1:9" s="41" customFormat="1" ht="10.199999999999999">
      <c r="A49" s="32">
        <v>23</v>
      </c>
      <c r="B49" s="32"/>
      <c r="C49" s="33" t="s">
        <v>240</v>
      </c>
      <c r="D49" s="32" t="s">
        <v>58</v>
      </c>
      <c r="E49" s="119">
        <v>4050</v>
      </c>
      <c r="F49" s="119"/>
      <c r="G49" s="119"/>
      <c r="H49" s="124"/>
      <c r="I49" s="124"/>
    </row>
    <row r="50" spans="1:9" s="41" customFormat="1" ht="10.199999999999999">
      <c r="A50" s="32">
        <v>24</v>
      </c>
      <c r="B50" s="32"/>
      <c r="C50" s="33" t="s">
        <v>241</v>
      </c>
      <c r="D50" s="32" t="s">
        <v>58</v>
      </c>
      <c r="E50" s="119">
        <v>852</v>
      </c>
      <c r="F50" s="119"/>
      <c r="G50" s="119"/>
      <c r="H50" s="124"/>
      <c r="I50" s="124"/>
    </row>
    <row r="51" spans="1:9" s="41" customFormat="1" ht="10.199999999999999">
      <c r="A51" s="32">
        <v>25</v>
      </c>
      <c r="B51" s="32"/>
      <c r="C51" s="33" t="s">
        <v>242</v>
      </c>
      <c r="D51" s="32" t="s">
        <v>58</v>
      </c>
      <c r="E51" s="119">
        <v>1450</v>
      </c>
      <c r="F51" s="119"/>
      <c r="G51" s="119"/>
      <c r="H51" s="124"/>
      <c r="I51" s="124"/>
    </row>
    <row r="52" spans="1:9" s="41" customFormat="1" ht="51">
      <c r="A52" s="32">
        <v>26</v>
      </c>
      <c r="B52" s="32"/>
      <c r="C52" s="33" t="s">
        <v>243</v>
      </c>
      <c r="D52" s="32" t="s">
        <v>22</v>
      </c>
      <c r="E52" s="119">
        <v>800</v>
      </c>
      <c r="F52" s="119"/>
      <c r="G52" s="119"/>
      <c r="H52" s="124"/>
      <c r="I52" s="124"/>
    </row>
    <row r="53" spans="1:9" s="41" customFormat="1" ht="21" thickBot="1">
      <c r="A53" s="32">
        <v>27</v>
      </c>
      <c r="B53" s="32"/>
      <c r="C53" s="33" t="s">
        <v>244</v>
      </c>
      <c r="D53" s="32" t="s">
        <v>22</v>
      </c>
      <c r="E53" s="119">
        <v>537</v>
      </c>
      <c r="F53" s="119"/>
      <c r="G53" s="119"/>
      <c r="H53" s="124"/>
      <c r="I53" s="124"/>
    </row>
    <row r="54" spans="1:9" s="41" customFormat="1" ht="12" thickBot="1">
      <c r="A54" s="39"/>
      <c r="B54" s="39"/>
      <c r="C54" s="54"/>
      <c r="D54" s="55"/>
      <c r="E54" s="209"/>
      <c r="F54" s="75"/>
      <c r="G54" s="75"/>
      <c r="H54" s="124"/>
      <c r="I54" s="124"/>
    </row>
    <row r="55" spans="1:9" s="19" customFormat="1" ht="12.75" customHeight="1">
      <c r="A55" s="39"/>
      <c r="C55" s="24" t="s">
        <v>154</v>
      </c>
      <c r="E55" s="117"/>
      <c r="F55" s="75"/>
      <c r="G55" s="118"/>
      <c r="H55" s="117"/>
      <c r="I55" s="117"/>
    </row>
    <row r="56" spans="1:9" s="41" customFormat="1" ht="10.199999999999999">
      <c r="A56" s="39"/>
      <c r="B56" s="53"/>
      <c r="C56" s="33" t="s">
        <v>155</v>
      </c>
      <c r="D56" s="32"/>
      <c r="E56" s="119"/>
      <c r="F56" s="119"/>
      <c r="G56" s="119"/>
      <c r="H56" s="124"/>
      <c r="I56" s="124"/>
    </row>
    <row r="57" spans="1:9" s="41" customFormat="1" ht="13.2">
      <c r="A57" s="39">
        <v>29</v>
      </c>
      <c r="B57" s="39"/>
      <c r="C57" s="33" t="s">
        <v>156</v>
      </c>
      <c r="D57" s="32" t="s">
        <v>83</v>
      </c>
      <c r="E57" s="119">
        <v>1</v>
      </c>
      <c r="F57" s="119"/>
      <c r="G57" s="119"/>
      <c r="H57" s="124"/>
      <c r="I57" s="199"/>
    </row>
    <row r="58" spans="1:9" s="41" customFormat="1" ht="24.6">
      <c r="A58" s="39">
        <v>29</v>
      </c>
      <c r="B58" s="39"/>
      <c r="C58" s="33" t="s">
        <v>157</v>
      </c>
      <c r="D58" s="32" t="s">
        <v>158</v>
      </c>
      <c r="E58" s="119">
        <v>2</v>
      </c>
      <c r="F58" s="119"/>
      <c r="G58" s="119"/>
      <c r="H58" s="124"/>
      <c r="I58" s="199"/>
    </row>
    <row r="59" spans="1:9" s="41" customFormat="1" ht="13.2">
      <c r="A59" s="39">
        <v>30</v>
      </c>
      <c r="B59" s="39"/>
      <c r="C59" s="33" t="s">
        <v>159</v>
      </c>
      <c r="D59" s="32" t="s">
        <v>158</v>
      </c>
      <c r="E59" s="119">
        <v>2</v>
      </c>
      <c r="F59" s="119"/>
      <c r="G59" s="119"/>
      <c r="H59" s="124"/>
      <c r="I59" s="199"/>
    </row>
    <row r="60" spans="1:9" s="41" customFormat="1" ht="13.2">
      <c r="A60" s="39">
        <v>31</v>
      </c>
      <c r="B60" s="39"/>
      <c r="C60" s="33" t="s">
        <v>160</v>
      </c>
      <c r="D60" s="32" t="s">
        <v>158</v>
      </c>
      <c r="E60" s="119">
        <v>1</v>
      </c>
      <c r="F60" s="119"/>
      <c r="G60" s="119"/>
      <c r="H60" s="124"/>
      <c r="I60" s="199"/>
    </row>
    <row r="61" spans="1:9" s="41" customFormat="1" ht="24.6">
      <c r="A61" s="39">
        <v>32</v>
      </c>
      <c r="B61" s="39"/>
      <c r="C61" s="33" t="s">
        <v>161</v>
      </c>
      <c r="D61" s="32" t="s">
        <v>83</v>
      </c>
      <c r="E61" s="119">
        <v>1</v>
      </c>
      <c r="F61" s="119"/>
      <c r="G61" s="119"/>
      <c r="H61" s="124"/>
      <c r="I61" s="199"/>
    </row>
    <row r="62" spans="1:9" s="41" customFormat="1" ht="13.2">
      <c r="A62" s="39">
        <v>33</v>
      </c>
      <c r="B62" s="39"/>
      <c r="C62" s="33" t="s">
        <v>162</v>
      </c>
      <c r="D62" s="32" t="s">
        <v>163</v>
      </c>
      <c r="E62" s="119">
        <v>1</v>
      </c>
      <c r="F62" s="119"/>
      <c r="G62" s="119"/>
      <c r="H62" s="124"/>
      <c r="I62" s="199"/>
    </row>
    <row r="63" spans="1:9" s="41" customFormat="1" ht="12">
      <c r="B63" s="39"/>
      <c r="C63" s="33" t="s">
        <v>245</v>
      </c>
      <c r="D63" s="32"/>
      <c r="E63" s="119"/>
      <c r="F63" s="119"/>
      <c r="G63" s="119"/>
      <c r="H63" s="124"/>
      <c r="I63" s="200"/>
    </row>
    <row r="64" spans="1:9" s="41" customFormat="1" ht="11.4">
      <c r="A64" s="39">
        <v>34</v>
      </c>
      <c r="B64" s="39"/>
      <c r="C64" s="33" t="s">
        <v>246</v>
      </c>
      <c r="D64" s="32" t="s">
        <v>83</v>
      </c>
      <c r="E64" s="119">
        <v>3</v>
      </c>
      <c r="F64" s="119"/>
      <c r="G64" s="119"/>
      <c r="H64" s="124"/>
      <c r="I64" s="199"/>
    </row>
    <row r="65" spans="1:9" s="41" customFormat="1" ht="13.2">
      <c r="A65" s="39">
        <v>35</v>
      </c>
      <c r="B65" s="39"/>
      <c r="C65" s="33" t="s">
        <v>247</v>
      </c>
      <c r="D65" s="32" t="s">
        <v>83</v>
      </c>
      <c r="E65" s="119">
        <v>3</v>
      </c>
      <c r="F65" s="119"/>
      <c r="G65" s="119"/>
      <c r="H65" s="124"/>
      <c r="I65" s="199"/>
    </row>
    <row r="66" spans="1:9" s="41" customFormat="1" ht="12">
      <c r="A66" s="39"/>
      <c r="B66" s="39"/>
      <c r="C66" s="33" t="s">
        <v>248</v>
      </c>
      <c r="D66" s="32"/>
      <c r="E66" s="119"/>
      <c r="F66" s="119"/>
      <c r="G66" s="119"/>
      <c r="H66" s="124"/>
      <c r="I66" s="200"/>
    </row>
    <row r="67" spans="1:9" s="41" customFormat="1" ht="24.6">
      <c r="A67" s="39">
        <v>36</v>
      </c>
      <c r="B67" s="39"/>
      <c r="C67" s="33" t="s">
        <v>249</v>
      </c>
      <c r="D67" s="32" t="s">
        <v>83</v>
      </c>
      <c r="E67" s="119">
        <v>2</v>
      </c>
      <c r="F67" s="119"/>
      <c r="G67" s="119"/>
      <c r="H67" s="124"/>
      <c r="I67" s="199"/>
    </row>
    <row r="68" spans="1:9" s="41" customFormat="1" ht="13.2">
      <c r="A68" s="39">
        <v>37</v>
      </c>
      <c r="B68" s="39"/>
      <c r="C68" s="33" t="s">
        <v>250</v>
      </c>
      <c r="D68" s="32" t="s">
        <v>158</v>
      </c>
      <c r="E68" s="119">
        <v>2</v>
      </c>
      <c r="F68" s="119"/>
      <c r="G68" s="119"/>
      <c r="H68" s="124"/>
      <c r="I68" s="199"/>
    </row>
    <row r="69" spans="1:9" s="41" customFormat="1" ht="13.2">
      <c r="A69" s="39">
        <v>38</v>
      </c>
      <c r="B69" s="39"/>
      <c r="C69" s="33" t="s">
        <v>247</v>
      </c>
      <c r="D69" s="32" t="s">
        <v>83</v>
      </c>
      <c r="E69" s="119">
        <v>2</v>
      </c>
      <c r="F69" s="119"/>
      <c r="G69" s="119"/>
      <c r="H69" s="124"/>
      <c r="I69" s="199"/>
    </row>
    <row r="70" spans="1:9" s="41" customFormat="1" ht="11.4">
      <c r="A70" s="39"/>
      <c r="B70" s="39"/>
      <c r="C70" s="33" t="s">
        <v>251</v>
      </c>
      <c r="D70" s="32"/>
      <c r="E70" s="119"/>
      <c r="F70" s="119"/>
      <c r="G70" s="119"/>
      <c r="H70" s="124"/>
      <c r="I70" s="199"/>
    </row>
    <row r="71" spans="1:9" s="41" customFormat="1" ht="11.4">
      <c r="A71" s="39">
        <v>39</v>
      </c>
      <c r="B71" s="39"/>
      <c r="C71" s="33" t="s">
        <v>252</v>
      </c>
      <c r="D71" s="32" t="s">
        <v>166</v>
      </c>
      <c r="E71" s="119">
        <v>2</v>
      </c>
      <c r="F71" s="119"/>
      <c r="G71" s="119"/>
      <c r="H71" s="124"/>
      <c r="I71" s="199"/>
    </row>
    <row r="72" spans="1:9" s="41" customFormat="1" ht="13.2">
      <c r="A72" s="39">
        <v>40</v>
      </c>
      <c r="B72" s="39"/>
      <c r="C72" s="33" t="s">
        <v>253</v>
      </c>
      <c r="D72" s="32" t="s">
        <v>166</v>
      </c>
      <c r="E72" s="119">
        <v>2</v>
      </c>
      <c r="F72" s="119"/>
      <c r="G72" s="119"/>
      <c r="H72" s="124"/>
      <c r="I72" s="199"/>
    </row>
    <row r="73" spans="1:9" s="41" customFormat="1" ht="11.4">
      <c r="A73" s="39"/>
      <c r="B73" s="53"/>
      <c r="C73" s="33" t="s">
        <v>254</v>
      </c>
      <c r="D73" s="32"/>
      <c r="E73" s="119"/>
      <c r="F73" s="119"/>
      <c r="G73" s="119"/>
      <c r="H73" s="124"/>
      <c r="I73" s="199"/>
    </row>
    <row r="74" spans="1:9" s="41" customFormat="1" ht="11.4">
      <c r="A74" s="39">
        <v>41</v>
      </c>
      <c r="B74" s="53"/>
      <c r="C74" s="33" t="s">
        <v>255</v>
      </c>
      <c r="D74" s="32" t="s">
        <v>166</v>
      </c>
      <c r="E74" s="119">
        <v>2</v>
      </c>
      <c r="F74" s="119"/>
      <c r="G74" s="119"/>
      <c r="H74" s="124"/>
      <c r="I74" s="199"/>
    </row>
    <row r="75" spans="1:9" s="41" customFormat="1" ht="13.2">
      <c r="A75" s="39">
        <v>42</v>
      </c>
      <c r="B75" s="53"/>
      <c r="C75" s="33" t="s">
        <v>256</v>
      </c>
      <c r="D75" s="32" t="s">
        <v>166</v>
      </c>
      <c r="E75" s="119">
        <v>2</v>
      </c>
      <c r="F75" s="119"/>
      <c r="G75" s="119"/>
      <c r="H75" s="124"/>
      <c r="I75" s="199"/>
    </row>
    <row r="76" spans="1:9" s="41" customFormat="1" ht="11.4">
      <c r="B76" s="53"/>
      <c r="C76" s="54"/>
      <c r="D76" s="55"/>
      <c r="E76" s="199"/>
      <c r="F76" s="122"/>
      <c r="G76" s="122"/>
      <c r="H76" s="124"/>
      <c r="I76" s="199"/>
    </row>
    <row r="77" spans="1:9" s="41" customFormat="1" ht="10.199999999999999">
      <c r="B77" s="53"/>
      <c r="C77" s="24" t="s">
        <v>178</v>
      </c>
      <c r="D77" s="19"/>
      <c r="E77" s="117"/>
      <c r="F77" s="75"/>
      <c r="G77" s="118"/>
      <c r="H77" s="124"/>
      <c r="I77" s="124"/>
    </row>
    <row r="78" spans="1:9" s="41" customFormat="1" ht="11.4">
      <c r="B78" s="53"/>
      <c r="C78" s="54"/>
      <c r="D78" s="55"/>
      <c r="E78" s="199"/>
      <c r="F78" s="122"/>
      <c r="G78" s="122"/>
      <c r="H78" s="124"/>
      <c r="I78" s="124"/>
    </row>
    <row r="79" spans="1:9" s="41" customFormat="1" ht="10.199999999999999">
      <c r="A79" s="39">
        <v>43</v>
      </c>
      <c r="B79" s="53"/>
      <c r="C79" s="33" t="s">
        <v>179</v>
      </c>
      <c r="D79" s="32" t="s">
        <v>132</v>
      </c>
      <c r="E79" s="119">
        <v>22</v>
      </c>
      <c r="F79" s="119"/>
      <c r="G79" s="119"/>
      <c r="H79" s="124"/>
      <c r="I79" s="124"/>
    </row>
    <row r="80" spans="1:9" s="41" customFormat="1" ht="10.199999999999999">
      <c r="A80" s="39">
        <v>44</v>
      </c>
      <c r="B80" s="53"/>
      <c r="C80" s="33" t="s">
        <v>257</v>
      </c>
      <c r="D80" s="32" t="s">
        <v>23</v>
      </c>
      <c r="E80" s="119">
        <v>58.5</v>
      </c>
      <c r="F80" s="119"/>
      <c r="G80" s="119"/>
      <c r="H80" s="124"/>
      <c r="I80" s="124"/>
    </row>
    <row r="81" spans="1:9" s="41" customFormat="1" ht="20.399999999999999">
      <c r="A81" s="39">
        <v>45</v>
      </c>
      <c r="B81" s="53"/>
      <c r="C81" s="33" t="s">
        <v>258</v>
      </c>
      <c r="D81" s="32" t="s">
        <v>22</v>
      </c>
      <c r="E81" s="119">
        <v>221</v>
      </c>
      <c r="F81" s="119"/>
      <c r="G81" s="119"/>
      <c r="H81" s="124"/>
      <c r="I81" s="124"/>
    </row>
    <row r="82" spans="1:9" s="41" customFormat="1" ht="10.199999999999999">
      <c r="A82" s="39">
        <v>46</v>
      </c>
      <c r="B82" s="53"/>
      <c r="C82" s="33" t="s">
        <v>183</v>
      </c>
      <c r="D82" s="32" t="s">
        <v>132</v>
      </c>
      <c r="E82" s="119">
        <v>4</v>
      </c>
      <c r="F82" s="119"/>
      <c r="G82" s="119"/>
      <c r="H82" s="124"/>
      <c r="I82" s="124"/>
    </row>
    <row r="83" spans="1:9" s="41" customFormat="1" ht="10.199999999999999">
      <c r="A83" s="39">
        <v>47</v>
      </c>
      <c r="B83" s="53"/>
      <c r="C83" s="33" t="s">
        <v>184</v>
      </c>
      <c r="D83" s="32" t="s">
        <v>132</v>
      </c>
      <c r="E83" s="119">
        <v>18</v>
      </c>
      <c r="F83" s="119"/>
      <c r="G83" s="119"/>
      <c r="H83" s="124"/>
      <c r="I83" s="124"/>
    </row>
    <row r="84" spans="1:9" s="41" customFormat="1" ht="10.199999999999999">
      <c r="A84" s="39">
        <v>48</v>
      </c>
      <c r="B84" s="53"/>
      <c r="C84" s="33" t="s">
        <v>185</v>
      </c>
      <c r="D84" s="32" t="s">
        <v>132</v>
      </c>
      <c r="E84" s="119">
        <v>4</v>
      </c>
      <c r="F84" s="119"/>
      <c r="G84" s="119"/>
      <c r="H84" s="124"/>
      <c r="I84" s="124"/>
    </row>
    <row r="85" spans="1:9" s="41" customFormat="1" ht="10.199999999999999">
      <c r="A85" s="39">
        <v>49</v>
      </c>
      <c r="B85" s="53"/>
      <c r="C85" s="33" t="s">
        <v>187</v>
      </c>
      <c r="D85" s="32" t="s">
        <v>188</v>
      </c>
      <c r="E85" s="119">
        <v>1</v>
      </c>
      <c r="F85" s="119"/>
      <c r="G85" s="119"/>
      <c r="H85" s="124"/>
      <c r="I85" s="124"/>
    </row>
    <row r="86" spans="1:9" s="41" customFormat="1" ht="10.199999999999999">
      <c r="A86" s="39">
        <v>50</v>
      </c>
      <c r="B86" s="53"/>
      <c r="C86" s="33" t="s">
        <v>190</v>
      </c>
      <c r="D86" s="32" t="s">
        <v>158</v>
      </c>
      <c r="E86" s="119">
        <v>40</v>
      </c>
      <c r="F86" s="119"/>
      <c r="G86" s="119"/>
      <c r="H86" s="124"/>
      <c r="I86" s="124"/>
    </row>
    <row r="87" spans="1:9" s="41" customFormat="1" ht="10.199999999999999">
      <c r="A87" s="39">
        <v>51</v>
      </c>
      <c r="B87" s="53"/>
      <c r="C87" s="33" t="s">
        <v>192</v>
      </c>
      <c r="D87" s="32" t="s">
        <v>158</v>
      </c>
      <c r="E87" s="119">
        <v>240</v>
      </c>
      <c r="F87" s="119"/>
      <c r="G87" s="119"/>
      <c r="H87" s="124"/>
      <c r="I87" s="124"/>
    </row>
    <row r="88" spans="1:9" s="41" customFormat="1" ht="10.199999999999999">
      <c r="A88" s="39">
        <v>52</v>
      </c>
      <c r="B88" s="53"/>
      <c r="C88" s="33" t="s">
        <v>193</v>
      </c>
      <c r="D88" s="32" t="s">
        <v>158</v>
      </c>
      <c r="E88" s="119">
        <v>240</v>
      </c>
      <c r="F88" s="119"/>
      <c r="G88" s="119"/>
      <c r="H88" s="124"/>
      <c r="I88" s="124"/>
    </row>
    <row r="89" spans="1:9" s="41" customFormat="1" ht="10.199999999999999">
      <c r="A89" s="39">
        <v>53</v>
      </c>
      <c r="B89" s="53"/>
      <c r="C89" s="33" t="s">
        <v>195</v>
      </c>
      <c r="D89" s="32" t="s">
        <v>158</v>
      </c>
      <c r="E89" s="119">
        <v>45</v>
      </c>
      <c r="F89" s="119"/>
      <c r="G89" s="119"/>
      <c r="H89" s="124"/>
      <c r="I89" s="124"/>
    </row>
    <row r="90" spans="1:9" s="41" customFormat="1" ht="10.199999999999999">
      <c r="A90" s="39">
        <v>54</v>
      </c>
      <c r="B90" s="53"/>
      <c r="C90" s="33" t="s">
        <v>197</v>
      </c>
      <c r="D90" s="32" t="s">
        <v>23</v>
      </c>
      <c r="E90" s="119">
        <v>350</v>
      </c>
      <c r="F90" s="119"/>
      <c r="G90" s="119"/>
      <c r="H90" s="124"/>
      <c r="I90" s="124"/>
    </row>
    <row r="91" spans="1:9" s="41" customFormat="1" ht="10.199999999999999">
      <c r="A91" s="39">
        <v>55</v>
      </c>
      <c r="B91" s="53"/>
      <c r="C91" s="33" t="s">
        <v>198</v>
      </c>
      <c r="D91" s="32" t="s">
        <v>158</v>
      </c>
      <c r="E91" s="119">
        <v>28</v>
      </c>
      <c r="F91" s="119"/>
      <c r="G91" s="119"/>
      <c r="H91" s="124"/>
      <c r="I91" s="124"/>
    </row>
    <row r="92" spans="1:9" s="41" customFormat="1" ht="10.199999999999999">
      <c r="A92" s="39">
        <v>56</v>
      </c>
      <c r="B92" s="53"/>
      <c r="C92" s="33" t="s">
        <v>199</v>
      </c>
      <c r="D92" s="32" t="s">
        <v>158</v>
      </c>
      <c r="E92" s="119">
        <v>8</v>
      </c>
      <c r="F92" s="119"/>
      <c r="G92" s="119"/>
      <c r="H92" s="124"/>
      <c r="I92" s="124"/>
    </row>
    <row r="93" spans="1:9" s="41" customFormat="1" ht="10.199999999999999">
      <c r="A93" s="39">
        <v>57</v>
      </c>
      <c r="B93" s="53"/>
      <c r="C93" s="33" t="s">
        <v>200</v>
      </c>
      <c r="D93" s="32" t="s">
        <v>201</v>
      </c>
      <c r="E93" s="119">
        <v>1</v>
      </c>
      <c r="F93" s="119"/>
      <c r="G93" s="119"/>
      <c r="H93" s="124"/>
      <c r="I93" s="124"/>
    </row>
    <row r="94" spans="1:9" s="41" customFormat="1" ht="11.4">
      <c r="B94" s="53"/>
      <c r="C94" s="54"/>
      <c r="D94" s="55"/>
      <c r="E94" s="199"/>
      <c r="F94" s="122"/>
      <c r="G94" s="122"/>
      <c r="H94" s="124"/>
      <c r="I94" s="124"/>
    </row>
    <row r="95" spans="1:9" s="41" customFormat="1" ht="10.199999999999999">
      <c r="B95" s="53"/>
      <c r="C95" s="24" t="s">
        <v>221</v>
      </c>
      <c r="D95" s="19"/>
      <c r="E95" s="117"/>
      <c r="F95" s="75"/>
      <c r="G95" s="118"/>
      <c r="H95" s="124"/>
      <c r="I95" s="124"/>
    </row>
    <row r="96" spans="1:9" s="41" customFormat="1" ht="11.4">
      <c r="B96" s="53"/>
      <c r="C96" s="54"/>
      <c r="D96" s="55"/>
      <c r="E96" s="199"/>
      <c r="F96" s="122"/>
      <c r="G96" s="122"/>
      <c r="H96" s="124"/>
      <c r="I96" s="124"/>
    </row>
    <row r="97" spans="1:9" s="41" customFormat="1" ht="10.199999999999999">
      <c r="A97" s="39">
        <v>58</v>
      </c>
      <c r="B97" s="53"/>
      <c r="C97" s="33" t="s">
        <v>202</v>
      </c>
      <c r="D97" s="32" t="s">
        <v>132</v>
      </c>
      <c r="E97" s="119">
        <v>1</v>
      </c>
      <c r="F97" s="119"/>
      <c r="G97" s="119"/>
      <c r="H97" s="124"/>
      <c r="I97" s="124"/>
    </row>
    <row r="98" spans="1:9" s="41" customFormat="1" ht="10.199999999999999">
      <c r="B98" s="53"/>
      <c r="C98" s="33" t="s">
        <v>203</v>
      </c>
      <c r="D98" s="32" t="s">
        <v>132</v>
      </c>
      <c r="E98" s="119">
        <v>1</v>
      </c>
      <c r="F98" s="119"/>
      <c r="G98" s="119"/>
      <c r="H98" s="124"/>
      <c r="I98" s="124"/>
    </row>
    <row r="99" spans="1:9" s="41" customFormat="1" ht="10.199999999999999">
      <c r="B99" s="53"/>
      <c r="C99" s="33" t="s">
        <v>204</v>
      </c>
      <c r="D99" s="32" t="s">
        <v>132</v>
      </c>
      <c r="E99" s="119">
        <v>1</v>
      </c>
      <c r="F99" s="119"/>
      <c r="G99" s="119"/>
      <c r="H99" s="124"/>
      <c r="I99" s="124"/>
    </row>
    <row r="100" spans="1:9" s="41" customFormat="1" ht="10.199999999999999">
      <c r="B100" s="53"/>
      <c r="C100" s="33" t="s">
        <v>205</v>
      </c>
      <c r="D100" s="32" t="s">
        <v>132</v>
      </c>
      <c r="E100" s="119">
        <v>1</v>
      </c>
      <c r="F100" s="119"/>
      <c r="G100" s="119"/>
      <c r="H100" s="124"/>
      <c r="I100" s="124"/>
    </row>
    <row r="101" spans="1:9" s="41" customFormat="1" ht="10.199999999999999">
      <c r="B101" s="53"/>
      <c r="C101" s="33" t="s">
        <v>206</v>
      </c>
      <c r="D101" s="32" t="s">
        <v>132</v>
      </c>
      <c r="E101" s="119">
        <v>2</v>
      </c>
      <c r="F101" s="119"/>
      <c r="G101" s="119"/>
      <c r="H101" s="124"/>
      <c r="I101" s="124"/>
    </row>
    <row r="102" spans="1:9" s="41" customFormat="1" ht="10.199999999999999">
      <c r="A102" s="39"/>
      <c r="B102" s="53"/>
      <c r="C102" s="33" t="s">
        <v>207</v>
      </c>
      <c r="D102" s="32" t="s">
        <v>132</v>
      </c>
      <c r="E102" s="119">
        <v>1</v>
      </c>
      <c r="F102" s="119"/>
      <c r="G102" s="119"/>
      <c r="H102" s="124"/>
      <c r="I102" s="124"/>
    </row>
    <row r="103" spans="1:9" s="41" customFormat="1" ht="10.199999999999999">
      <c r="A103" s="39"/>
      <c r="B103" s="53"/>
      <c r="C103" s="33" t="s">
        <v>208</v>
      </c>
      <c r="D103" s="32" t="s">
        <v>132</v>
      </c>
      <c r="E103" s="119">
        <v>2</v>
      </c>
      <c r="F103" s="119"/>
      <c r="G103" s="119"/>
      <c r="H103" s="124"/>
      <c r="I103" s="124"/>
    </row>
    <row r="104" spans="1:9" s="41" customFormat="1" ht="10.199999999999999">
      <c r="A104" s="39"/>
      <c r="B104" s="53"/>
      <c r="C104" s="33" t="s">
        <v>209</v>
      </c>
      <c r="D104" s="32" t="s">
        <v>132</v>
      </c>
      <c r="E104" s="119">
        <v>1</v>
      </c>
      <c r="F104" s="119"/>
      <c r="G104" s="119"/>
      <c r="H104" s="124"/>
      <c r="I104" s="124"/>
    </row>
    <row r="105" spans="1:9" s="41" customFormat="1" ht="10.199999999999999">
      <c r="A105" s="39"/>
      <c r="B105" s="53"/>
      <c r="C105" s="33" t="s">
        <v>210</v>
      </c>
      <c r="D105" s="32" t="s">
        <v>132</v>
      </c>
      <c r="E105" s="119">
        <v>1</v>
      </c>
      <c r="F105" s="119"/>
      <c r="G105" s="119"/>
      <c r="H105" s="124"/>
      <c r="I105" s="124"/>
    </row>
    <row r="106" spans="1:9" s="41" customFormat="1" ht="10.199999999999999">
      <c r="A106" s="39"/>
      <c r="B106" s="53"/>
      <c r="C106" s="33" t="s">
        <v>211</v>
      </c>
      <c r="D106" s="32" t="s">
        <v>132</v>
      </c>
      <c r="E106" s="119">
        <v>1</v>
      </c>
      <c r="F106" s="119"/>
      <c r="G106" s="119"/>
      <c r="H106" s="124"/>
      <c r="I106" s="124"/>
    </row>
    <row r="107" spans="1:9" s="41" customFormat="1" ht="10.199999999999999">
      <c r="A107" s="39">
        <v>59</v>
      </c>
      <c r="B107" s="53"/>
      <c r="C107" s="33" t="s">
        <v>212</v>
      </c>
      <c r="D107" s="32" t="s">
        <v>132</v>
      </c>
      <c r="E107" s="119">
        <v>4</v>
      </c>
      <c r="F107" s="119"/>
      <c r="G107" s="119"/>
      <c r="H107" s="124"/>
      <c r="I107" s="124"/>
    </row>
    <row r="108" spans="1:9" s="41" customFormat="1" ht="10.199999999999999">
      <c r="A108" s="39">
        <v>60</v>
      </c>
      <c r="B108" s="53"/>
      <c r="C108" s="33" t="s">
        <v>213</v>
      </c>
      <c r="D108" s="32" t="s">
        <v>132</v>
      </c>
      <c r="E108" s="119">
        <v>4</v>
      </c>
      <c r="F108" s="119"/>
      <c r="G108" s="119"/>
      <c r="H108" s="124"/>
      <c r="I108" s="124"/>
    </row>
    <row r="109" spans="1:9" s="41" customFormat="1" ht="10.199999999999999">
      <c r="A109" s="39">
        <v>61</v>
      </c>
      <c r="B109" s="53"/>
      <c r="C109" s="33" t="s">
        <v>214</v>
      </c>
      <c r="D109" s="32" t="s">
        <v>23</v>
      </c>
      <c r="E109" s="119">
        <v>250</v>
      </c>
      <c r="F109" s="119"/>
      <c r="G109" s="119"/>
      <c r="H109" s="124"/>
      <c r="I109" s="124"/>
    </row>
    <row r="110" spans="1:9" s="41" customFormat="1" ht="10.199999999999999">
      <c r="A110" s="39">
        <v>62</v>
      </c>
      <c r="B110" s="53"/>
      <c r="C110" s="33" t="s">
        <v>215</v>
      </c>
      <c r="D110" s="32"/>
      <c r="E110" s="119"/>
      <c r="F110" s="119"/>
      <c r="G110" s="119"/>
      <c r="H110" s="124"/>
      <c r="I110" s="124"/>
    </row>
    <row r="111" spans="1:9" s="41" customFormat="1" ht="10.199999999999999">
      <c r="A111" s="39">
        <v>63</v>
      </c>
      <c r="B111" s="53"/>
      <c r="C111" s="33" t="s">
        <v>216</v>
      </c>
      <c r="D111" s="32" t="s">
        <v>132</v>
      </c>
      <c r="E111" s="119">
        <v>8</v>
      </c>
      <c r="F111" s="119"/>
      <c r="G111" s="119"/>
      <c r="H111" s="124"/>
      <c r="I111" s="124"/>
    </row>
    <row r="112" spans="1:9" s="41" customFormat="1" ht="10.199999999999999">
      <c r="A112" s="39">
        <v>64</v>
      </c>
      <c r="B112" s="53"/>
      <c r="C112" s="33" t="s">
        <v>217</v>
      </c>
      <c r="D112" s="32" t="s">
        <v>132</v>
      </c>
      <c r="E112" s="119">
        <v>4</v>
      </c>
      <c r="F112" s="119"/>
      <c r="G112" s="119"/>
      <c r="H112" s="124"/>
      <c r="I112" s="124"/>
    </row>
    <row r="113" spans="1:9" s="41" customFormat="1" ht="10.199999999999999">
      <c r="A113" s="39">
        <v>65</v>
      </c>
      <c r="B113" s="53"/>
      <c r="C113" s="33" t="s">
        <v>218</v>
      </c>
      <c r="D113" s="32" t="s">
        <v>132</v>
      </c>
      <c r="E113" s="119">
        <v>1</v>
      </c>
      <c r="F113" s="119"/>
      <c r="G113" s="119"/>
      <c r="H113" s="124"/>
      <c r="I113" s="124"/>
    </row>
    <row r="114" spans="1:9" s="41" customFormat="1" ht="10.199999999999999">
      <c r="A114" s="39">
        <v>66</v>
      </c>
      <c r="B114" s="53"/>
      <c r="C114" s="33" t="s">
        <v>219</v>
      </c>
      <c r="D114" s="32" t="s">
        <v>163</v>
      </c>
      <c r="E114" s="119">
        <v>1</v>
      </c>
      <c r="F114" s="119"/>
      <c r="G114" s="119"/>
      <c r="H114" s="124"/>
      <c r="I114" s="124"/>
    </row>
    <row r="115" spans="1:9" s="41" customFormat="1" ht="10.199999999999999">
      <c r="A115" s="39">
        <v>67</v>
      </c>
      <c r="B115" s="53"/>
      <c r="C115" s="33" t="s">
        <v>220</v>
      </c>
      <c r="D115" s="32" t="s">
        <v>163</v>
      </c>
      <c r="E115" s="119">
        <v>1</v>
      </c>
      <c r="F115" s="119"/>
      <c r="G115" s="119"/>
      <c r="H115" s="124"/>
      <c r="I115" s="124"/>
    </row>
    <row r="116" spans="1:9" s="41" customFormat="1" ht="11.4">
      <c r="A116" s="39"/>
      <c r="B116" s="53"/>
      <c r="C116" s="54"/>
      <c r="D116" s="55"/>
      <c r="E116" s="199"/>
      <c r="F116" s="122"/>
      <c r="G116" s="122"/>
      <c r="H116" s="124"/>
      <c r="I116" s="124"/>
    </row>
    <row r="117" spans="1:9" s="19" customFormat="1" ht="12.75" customHeight="1">
      <c r="A117" s="32"/>
      <c r="C117" s="24" t="s">
        <v>35</v>
      </c>
      <c r="E117" s="117"/>
      <c r="F117" s="117"/>
      <c r="G117" s="118"/>
      <c r="H117" s="117"/>
      <c r="I117" s="117"/>
    </row>
    <row r="118" spans="1:9" s="2" customFormat="1" ht="13.5" customHeight="1">
      <c r="A118" s="32">
        <v>68</v>
      </c>
      <c r="B118" s="32"/>
      <c r="C118" s="33" t="s">
        <v>222</v>
      </c>
      <c r="D118" s="32" t="s">
        <v>163</v>
      </c>
      <c r="E118" s="119">
        <v>1</v>
      </c>
      <c r="F118" s="119"/>
      <c r="G118" s="119"/>
      <c r="H118" s="119"/>
      <c r="I118" s="198"/>
    </row>
    <row r="119" spans="1:9" s="2" customFormat="1" ht="13.5" customHeight="1">
      <c r="A119" s="32">
        <v>69</v>
      </c>
      <c r="B119" s="32"/>
      <c r="C119" s="33" t="s">
        <v>223</v>
      </c>
      <c r="D119" s="32" t="s">
        <v>163</v>
      </c>
      <c r="E119" s="119">
        <v>1</v>
      </c>
      <c r="F119" s="119"/>
      <c r="G119" s="119"/>
      <c r="H119" s="119"/>
      <c r="I119" s="198"/>
    </row>
    <row r="120" spans="1:9" s="2" customFormat="1" ht="13.5" customHeight="1">
      <c r="A120" s="32">
        <v>70</v>
      </c>
      <c r="B120" s="32"/>
      <c r="C120" s="33" t="s">
        <v>39</v>
      </c>
      <c r="D120" s="32" t="s">
        <v>36</v>
      </c>
      <c r="E120" s="119">
        <v>1</v>
      </c>
      <c r="F120" s="119"/>
      <c r="G120" s="119"/>
      <c r="H120" s="119"/>
      <c r="I120" s="198"/>
    </row>
    <row r="121" spans="1:9" s="2" customFormat="1" ht="13.5" customHeight="1">
      <c r="A121" s="32"/>
      <c r="B121" s="32"/>
      <c r="C121" s="33"/>
      <c r="D121" s="32"/>
      <c r="E121" s="119"/>
      <c r="F121" s="119"/>
      <c r="G121" s="119"/>
      <c r="H121" s="198"/>
      <c r="I121" s="198"/>
    </row>
    <row r="122" spans="1:9" s="26" customFormat="1" ht="12.75" customHeight="1">
      <c r="C122" s="27" t="s">
        <v>16</v>
      </c>
      <c r="E122" s="204"/>
      <c r="F122" s="204"/>
      <c r="G122" s="127"/>
      <c r="H122" s="204"/>
      <c r="I122" s="204"/>
    </row>
    <row r="123" spans="1:9" ht="11.25" customHeight="1">
      <c r="E123" s="202"/>
      <c r="F123" s="202"/>
      <c r="G123" s="202"/>
      <c r="H123" s="202"/>
      <c r="I123" s="202"/>
    </row>
    <row r="124" spans="1:9" ht="11.25" customHeight="1">
      <c r="E124" s="202"/>
      <c r="F124" s="202"/>
      <c r="G124" s="202"/>
      <c r="H124" s="202"/>
      <c r="I124" s="202"/>
    </row>
    <row r="125" spans="1:9" ht="11.25" customHeight="1">
      <c r="E125" s="202"/>
      <c r="F125" s="202"/>
      <c r="G125" s="202"/>
      <c r="H125" s="202"/>
      <c r="I125" s="202"/>
    </row>
    <row r="126" spans="1:9" ht="11.25" customHeight="1">
      <c r="E126" s="202"/>
      <c r="F126" s="202"/>
      <c r="G126" s="202"/>
      <c r="H126" s="202"/>
      <c r="I126" s="202"/>
    </row>
    <row r="127" spans="1:9" ht="11.25" customHeight="1">
      <c r="E127" s="202"/>
      <c r="F127" s="202"/>
      <c r="G127" s="202"/>
      <c r="H127" s="202"/>
      <c r="I127" s="202"/>
    </row>
    <row r="128" spans="1:9" ht="11.25" customHeight="1">
      <c r="E128" s="202"/>
      <c r="F128" s="202"/>
      <c r="G128" s="202"/>
      <c r="H128" s="202"/>
      <c r="I128" s="202"/>
    </row>
    <row r="129" spans="5:9" ht="11.25" customHeight="1">
      <c r="E129" s="202"/>
      <c r="F129" s="202"/>
      <c r="G129" s="202"/>
      <c r="H129" s="202"/>
      <c r="I129" s="202"/>
    </row>
  </sheetData>
  <mergeCells count="1">
    <mergeCell ref="A1:G1"/>
  </mergeCells>
  <pageMargins left="0.78740155696868896" right="0.78740155696868896" top="0.59055119752883911" bottom="0.59055119752883911" header="0" footer="0"/>
  <pageSetup scale="83" fitToHeight="999" orientation="portrait" r:id="rId1"/>
  <headerFooter alignWithMargins="0"/>
  <rowBreaks count="1" manualBreakCount="1">
    <brk id="5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9"/>
  <sheetViews>
    <sheetView showGridLines="0" view="pageBreakPreview" zoomScale="85" zoomScaleNormal="100" zoomScaleSheetLayoutView="85" workbookViewId="0">
      <pane ySplit="12" topLeftCell="A85" activePane="bottomLeft" state="frozenSplit"/>
      <selection pane="bottomLeft" activeCell="Q39" sqref="Q3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3" t="s">
        <v>706</v>
      </c>
      <c r="B1" s="76"/>
      <c r="C1" s="76"/>
      <c r="D1" s="76"/>
      <c r="E1" s="76"/>
      <c r="F1"/>
      <c r="G1" s="76"/>
    </row>
    <row r="2" spans="1:9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9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9" ht="11.25" customHeight="1">
      <c r="A4" s="5" t="s">
        <v>7</v>
      </c>
      <c r="B4" s="6"/>
      <c r="C4" s="6" t="s">
        <v>111</v>
      </c>
      <c r="D4" s="6"/>
      <c r="E4" s="6"/>
      <c r="F4" s="6"/>
      <c r="G4" s="6"/>
    </row>
    <row r="5" spans="1:9" ht="5.25" customHeight="1">
      <c r="A5" s="6"/>
      <c r="B5" s="6"/>
      <c r="C5" s="6"/>
      <c r="D5" s="6"/>
      <c r="E5" s="6"/>
      <c r="F5" s="6"/>
      <c r="G5" s="6"/>
    </row>
    <row r="6" spans="1:9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9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9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9" ht="13.2">
      <c r="A9" s="29"/>
      <c r="B9" s="29"/>
      <c r="C9" s="29"/>
      <c r="D9" s="29"/>
      <c r="E9" s="29"/>
      <c r="F9" s="29"/>
      <c r="G9" s="29"/>
    </row>
    <row r="10" spans="1:9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9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9" ht="13.2">
      <c r="A12" s="29"/>
      <c r="B12" s="29"/>
      <c r="C12" s="29"/>
      <c r="D12" s="29"/>
      <c r="E12" s="29"/>
      <c r="F12" s="29"/>
      <c r="G12" s="29"/>
    </row>
    <row r="13" spans="1:9" s="19" customFormat="1" ht="12.75" customHeight="1">
      <c r="A13" s="30"/>
      <c r="B13" s="30"/>
      <c r="C13" s="30"/>
      <c r="D13" s="30"/>
      <c r="E13" s="30"/>
      <c r="F13" s="30"/>
      <c r="G13" s="31"/>
    </row>
    <row r="14" spans="1:9" s="19" customFormat="1" ht="12.75" customHeight="1">
      <c r="C14" s="24" t="s">
        <v>21</v>
      </c>
      <c r="E14" s="117"/>
      <c r="F14" s="117"/>
      <c r="G14" s="118"/>
      <c r="H14" s="117"/>
      <c r="I14" s="117"/>
    </row>
    <row r="15" spans="1:9" s="2" customFormat="1" ht="10.199999999999999">
      <c r="A15" s="32">
        <v>1</v>
      </c>
      <c r="B15" s="32"/>
      <c r="C15" s="33" t="s">
        <v>120</v>
      </c>
      <c r="D15" s="32" t="s">
        <v>24</v>
      </c>
      <c r="E15" s="119">
        <v>107.34</v>
      </c>
      <c r="F15" s="119"/>
      <c r="G15" s="119"/>
      <c r="H15" s="198"/>
      <c r="I15" s="198"/>
    </row>
    <row r="16" spans="1:9" s="2" customFormat="1" ht="10.199999999999999">
      <c r="A16" s="32">
        <v>2</v>
      </c>
      <c r="B16" s="32"/>
      <c r="C16" s="33" t="s">
        <v>121</v>
      </c>
      <c r="D16" s="32" t="s">
        <v>22</v>
      </c>
      <c r="E16" s="119">
        <v>536.70000000000005</v>
      </c>
      <c r="F16" s="119"/>
      <c r="G16" s="119"/>
      <c r="H16" s="198"/>
      <c r="I16" s="198"/>
    </row>
    <row r="17" spans="1:9" s="2" customFormat="1" ht="10.199999999999999">
      <c r="A17" s="32">
        <v>3</v>
      </c>
      <c r="B17" s="32"/>
      <c r="C17" s="33" t="s">
        <v>122</v>
      </c>
      <c r="D17" s="32" t="s">
        <v>24</v>
      </c>
      <c r="E17" s="119">
        <v>13.44</v>
      </c>
      <c r="F17" s="119"/>
      <c r="G17" s="119"/>
      <c r="H17" s="198"/>
      <c r="I17" s="198"/>
    </row>
    <row r="18" spans="1:9" s="2" customFormat="1" ht="10.199999999999999">
      <c r="A18" s="32">
        <v>4</v>
      </c>
      <c r="B18" s="32"/>
      <c r="C18" s="33" t="s">
        <v>124</v>
      </c>
      <c r="D18" s="32" t="s">
        <v>24</v>
      </c>
      <c r="E18" s="119">
        <v>8</v>
      </c>
      <c r="F18" s="119"/>
      <c r="G18" s="119"/>
      <c r="H18" s="198"/>
      <c r="I18" s="198"/>
    </row>
    <row r="19" spans="1:9" s="2" customFormat="1" ht="20.399999999999999">
      <c r="A19" s="32">
        <v>5</v>
      </c>
      <c r="B19" s="32"/>
      <c r="C19" s="33" t="s">
        <v>259</v>
      </c>
      <c r="D19" s="32" t="s">
        <v>24</v>
      </c>
      <c r="E19" s="119">
        <v>3.3119999999999998</v>
      </c>
      <c r="F19" s="119"/>
      <c r="G19" s="119"/>
      <c r="H19" s="198"/>
      <c r="I19" s="198"/>
    </row>
    <row r="20" spans="1:9" s="2" customFormat="1" ht="20.399999999999999">
      <c r="A20" s="32">
        <v>6</v>
      </c>
      <c r="B20" s="32"/>
      <c r="C20" s="33" t="s">
        <v>126</v>
      </c>
      <c r="D20" s="32" t="s">
        <v>24</v>
      </c>
      <c r="E20" s="119">
        <v>9.75</v>
      </c>
      <c r="F20" s="119"/>
      <c r="G20" s="119"/>
      <c r="H20" s="198"/>
      <c r="I20" s="198"/>
    </row>
    <row r="21" spans="1:9" s="2" customFormat="1" ht="10.199999999999999">
      <c r="A21" s="32">
        <v>7</v>
      </c>
      <c r="B21" s="32"/>
      <c r="C21" s="33" t="s">
        <v>127</v>
      </c>
      <c r="D21" s="32" t="s">
        <v>128</v>
      </c>
      <c r="E21" s="119">
        <v>120</v>
      </c>
      <c r="F21" s="119"/>
      <c r="G21" s="119"/>
      <c r="H21" s="198"/>
      <c r="I21" s="198"/>
    </row>
    <row r="22" spans="1:9" s="2" customFormat="1" ht="20.399999999999999">
      <c r="A22" s="32">
        <v>8</v>
      </c>
      <c r="B22" s="32"/>
      <c r="C22" s="33" t="s">
        <v>260</v>
      </c>
      <c r="D22" s="32" t="s">
        <v>24</v>
      </c>
      <c r="E22" s="119">
        <v>0.8</v>
      </c>
      <c r="F22" s="119"/>
      <c r="G22" s="119"/>
      <c r="H22" s="198"/>
      <c r="I22" s="198"/>
    </row>
    <row r="23" spans="1:9" s="2" customFormat="1" ht="10.199999999999999">
      <c r="A23" s="32"/>
      <c r="B23" s="32"/>
      <c r="C23" s="33"/>
      <c r="D23" s="32"/>
      <c r="E23" s="119"/>
      <c r="F23" s="119"/>
      <c r="G23" s="119"/>
      <c r="H23" s="198"/>
      <c r="I23" s="198"/>
    </row>
    <row r="24" spans="1:9" s="19" customFormat="1" ht="12.75" customHeight="1">
      <c r="C24" s="24" t="s">
        <v>31</v>
      </c>
      <c r="E24" s="117"/>
      <c r="F24" s="119"/>
      <c r="G24" s="118"/>
      <c r="H24" s="117"/>
      <c r="I24" s="117"/>
    </row>
    <row r="25" spans="1:9" s="2" customFormat="1" ht="10.199999999999999">
      <c r="A25" s="32">
        <v>9</v>
      </c>
      <c r="B25" s="32"/>
      <c r="C25" s="33" t="s">
        <v>130</v>
      </c>
      <c r="D25" s="32" t="s">
        <v>24</v>
      </c>
      <c r="E25" s="119">
        <v>3.3119999999999998</v>
      </c>
      <c r="F25" s="119"/>
      <c r="G25" s="119"/>
      <c r="H25" s="198"/>
      <c r="I25" s="198"/>
    </row>
    <row r="26" spans="1:9" s="2" customFormat="1" ht="10.199999999999999">
      <c r="A26" s="32">
        <v>10</v>
      </c>
      <c r="B26" s="32"/>
      <c r="C26" s="33" t="s">
        <v>131</v>
      </c>
      <c r="D26" s="32" t="s">
        <v>132</v>
      </c>
      <c r="E26" s="119">
        <v>44</v>
      </c>
      <c r="F26" s="119"/>
      <c r="G26" s="119"/>
      <c r="H26" s="198"/>
      <c r="I26" s="198"/>
    </row>
    <row r="27" spans="1:9" s="2" customFormat="1" ht="10.199999999999999">
      <c r="A27" s="32">
        <v>11</v>
      </c>
      <c r="B27" s="32"/>
      <c r="C27" s="33" t="s">
        <v>133</v>
      </c>
      <c r="D27" s="32" t="s">
        <v>132</v>
      </c>
      <c r="E27" s="119">
        <v>1</v>
      </c>
      <c r="F27" s="119"/>
      <c r="G27" s="119"/>
      <c r="H27" s="198"/>
      <c r="I27" s="198"/>
    </row>
    <row r="28" spans="1:9" s="2" customFormat="1" ht="10.199999999999999">
      <c r="A28" s="32">
        <v>12</v>
      </c>
      <c r="B28" s="32"/>
      <c r="C28" s="33" t="s">
        <v>134</v>
      </c>
      <c r="D28" s="32" t="s">
        <v>24</v>
      </c>
      <c r="E28" s="119">
        <v>7.8</v>
      </c>
      <c r="F28" s="119"/>
      <c r="G28" s="119"/>
      <c r="H28" s="198"/>
      <c r="I28" s="198"/>
    </row>
    <row r="29" spans="1:9" s="2" customFormat="1" ht="10.199999999999999">
      <c r="A29" s="32">
        <v>13</v>
      </c>
      <c r="B29" s="32"/>
      <c r="C29" s="33" t="s">
        <v>135</v>
      </c>
      <c r="D29" s="32" t="s">
        <v>132</v>
      </c>
      <c r="E29" s="119">
        <v>130</v>
      </c>
      <c r="F29" s="119"/>
      <c r="G29" s="119"/>
      <c r="H29" s="198"/>
      <c r="I29" s="198"/>
    </row>
    <row r="30" spans="1:9" s="2" customFormat="1" ht="10.199999999999999">
      <c r="A30" s="32">
        <v>14</v>
      </c>
      <c r="B30" s="32"/>
      <c r="C30" s="33" t="s">
        <v>136</v>
      </c>
      <c r="D30" s="32" t="s">
        <v>132</v>
      </c>
      <c r="E30" s="119">
        <v>130</v>
      </c>
      <c r="F30" s="119"/>
      <c r="G30" s="119"/>
      <c r="H30" s="198"/>
      <c r="I30" s="198"/>
    </row>
    <row r="31" spans="1:9" s="2" customFormat="1" ht="20.399999999999999">
      <c r="A31" s="32">
        <v>15</v>
      </c>
      <c r="B31" s="32"/>
      <c r="C31" s="33" t="s">
        <v>261</v>
      </c>
      <c r="D31" s="32" t="s">
        <v>24</v>
      </c>
      <c r="E31" s="119">
        <v>0.8</v>
      </c>
      <c r="F31" s="119"/>
      <c r="G31" s="119"/>
      <c r="H31" s="198"/>
      <c r="I31" s="198"/>
    </row>
    <row r="32" spans="1:9" s="2" customFormat="1" ht="20.399999999999999">
      <c r="A32" s="32">
        <v>16</v>
      </c>
      <c r="B32" s="32"/>
      <c r="C32" s="33" t="s">
        <v>262</v>
      </c>
      <c r="D32" s="32" t="s">
        <v>132</v>
      </c>
      <c r="E32" s="119">
        <v>6</v>
      </c>
      <c r="F32" s="119"/>
      <c r="G32" s="119"/>
      <c r="H32" s="198"/>
      <c r="I32" s="198"/>
    </row>
    <row r="33" spans="1:9" s="2" customFormat="1" ht="13.5" customHeight="1">
      <c r="A33" s="35"/>
      <c r="B33" s="35"/>
      <c r="C33" s="54"/>
      <c r="D33" s="55"/>
      <c r="E33" s="199"/>
      <c r="F33" s="119"/>
      <c r="G33" s="119"/>
      <c r="H33" s="198"/>
      <c r="I33" s="198"/>
    </row>
    <row r="34" spans="1:9" s="2" customFormat="1" ht="13.5" customHeight="1">
      <c r="A34" s="35"/>
      <c r="B34" s="35"/>
      <c r="C34" s="24" t="s">
        <v>140</v>
      </c>
      <c r="D34" s="19"/>
      <c r="E34" s="117"/>
      <c r="F34" s="119"/>
      <c r="G34" s="118"/>
      <c r="H34" s="198"/>
      <c r="I34" s="198"/>
    </row>
    <row r="35" spans="1:9" s="2" customFormat="1" ht="23.25" customHeight="1">
      <c r="A35" s="32">
        <v>17</v>
      </c>
      <c r="B35" s="35"/>
      <c r="C35" s="33" t="s">
        <v>139</v>
      </c>
      <c r="D35" s="32" t="s">
        <v>22</v>
      </c>
      <c r="E35" s="119">
        <v>400.1</v>
      </c>
      <c r="F35" s="119"/>
      <c r="G35" s="119"/>
      <c r="H35" s="198"/>
      <c r="I35" s="198"/>
    </row>
    <row r="36" spans="1:9" s="2" customFormat="1" ht="10.199999999999999">
      <c r="A36" s="32"/>
      <c r="B36" s="35"/>
      <c r="C36" s="33"/>
      <c r="D36" s="32"/>
      <c r="E36" s="119"/>
      <c r="F36" s="119"/>
      <c r="G36" s="119"/>
      <c r="H36" s="198"/>
      <c r="I36" s="198"/>
    </row>
    <row r="37" spans="1:9" s="19" customFormat="1" ht="12.75" customHeight="1">
      <c r="A37" s="32"/>
      <c r="B37" s="35"/>
      <c r="C37" s="24" t="s">
        <v>32</v>
      </c>
      <c r="E37" s="117"/>
      <c r="F37" s="119"/>
      <c r="G37" s="118"/>
      <c r="H37" s="117"/>
      <c r="I37" s="117"/>
    </row>
    <row r="38" spans="1:9" s="2" customFormat="1" ht="20.399999999999999">
      <c r="A38" s="32">
        <v>18</v>
      </c>
      <c r="B38" s="35"/>
      <c r="C38" s="33" t="s">
        <v>141</v>
      </c>
      <c r="D38" s="32" t="s">
        <v>56</v>
      </c>
      <c r="E38" s="119">
        <v>215</v>
      </c>
      <c r="F38" s="119"/>
      <c r="G38" s="119"/>
      <c r="H38" s="198"/>
      <c r="I38" s="198"/>
    </row>
    <row r="39" spans="1:9" s="2" customFormat="1" ht="10.199999999999999">
      <c r="A39" s="32">
        <v>19</v>
      </c>
      <c r="B39" s="35"/>
      <c r="C39" s="33" t="s">
        <v>142</v>
      </c>
      <c r="D39" s="32" t="s">
        <v>22</v>
      </c>
      <c r="E39" s="119">
        <v>536.70000000000005</v>
      </c>
      <c r="F39" s="119"/>
      <c r="G39" s="119"/>
      <c r="H39" s="198"/>
      <c r="I39" s="198"/>
    </row>
    <row r="40" spans="1:9" s="19" customFormat="1" ht="10.199999999999999">
      <c r="A40" s="32">
        <v>20</v>
      </c>
      <c r="B40" s="35"/>
      <c r="C40" s="33" t="s">
        <v>143</v>
      </c>
      <c r="D40" s="32" t="s">
        <v>22</v>
      </c>
      <c r="E40" s="119">
        <v>536.70000000000005</v>
      </c>
      <c r="F40" s="119"/>
      <c r="G40" s="119"/>
      <c r="H40" s="117"/>
      <c r="I40" s="117"/>
    </row>
    <row r="41" spans="1:9" s="19" customFormat="1" ht="20.399999999999999">
      <c r="A41" s="32">
        <v>21</v>
      </c>
      <c r="B41" s="35"/>
      <c r="C41" s="33" t="s">
        <v>144</v>
      </c>
      <c r="D41" s="32" t="s">
        <v>22</v>
      </c>
      <c r="E41" s="119">
        <v>937</v>
      </c>
      <c r="F41" s="119"/>
      <c r="G41" s="119"/>
      <c r="H41" s="117"/>
      <c r="I41" s="117"/>
    </row>
    <row r="42" spans="1:9" s="19" customFormat="1" ht="20.399999999999999">
      <c r="A42" s="32">
        <v>22</v>
      </c>
      <c r="B42" s="35"/>
      <c r="C42" s="33" t="s">
        <v>145</v>
      </c>
      <c r="D42" s="32" t="s">
        <v>56</v>
      </c>
      <c r="E42" s="119">
        <v>200</v>
      </c>
      <c r="F42" s="119"/>
      <c r="G42" s="119"/>
      <c r="H42" s="117"/>
      <c r="I42" s="117"/>
    </row>
    <row r="43" spans="1:9" s="19" customFormat="1" ht="10.199999999999999">
      <c r="A43" s="32">
        <v>23</v>
      </c>
      <c r="B43" s="35"/>
      <c r="C43" s="33" t="s">
        <v>142</v>
      </c>
      <c r="D43" s="32" t="s">
        <v>22</v>
      </c>
      <c r="E43" s="119">
        <v>937</v>
      </c>
      <c r="F43" s="119"/>
      <c r="G43" s="119"/>
      <c r="H43" s="117"/>
      <c r="I43" s="117"/>
    </row>
    <row r="44" spans="1:9" s="19" customFormat="1" ht="10.199999999999999">
      <c r="A44" s="32">
        <v>24</v>
      </c>
      <c r="B44" s="35"/>
      <c r="C44" s="33" t="s">
        <v>143</v>
      </c>
      <c r="D44" s="32" t="s">
        <v>22</v>
      </c>
      <c r="E44" s="119">
        <v>937</v>
      </c>
      <c r="F44" s="119"/>
      <c r="G44" s="119"/>
      <c r="H44" s="117"/>
      <c r="I44" s="117"/>
    </row>
    <row r="45" spans="1:9" s="19" customFormat="1" ht="12.75" customHeight="1">
      <c r="A45" s="32"/>
      <c r="B45" s="32"/>
      <c r="C45" s="33"/>
      <c r="D45" s="32"/>
      <c r="E45" s="119"/>
      <c r="F45" s="119"/>
      <c r="G45" s="119"/>
      <c r="H45" s="117"/>
      <c r="I45" s="117"/>
    </row>
    <row r="46" spans="1:9" s="19" customFormat="1" ht="12.75" customHeight="1">
      <c r="A46" s="39"/>
      <c r="C46" s="24" t="s">
        <v>153</v>
      </c>
      <c r="E46" s="117"/>
      <c r="F46" s="75"/>
      <c r="G46" s="118"/>
      <c r="H46" s="117"/>
      <c r="I46" s="117"/>
    </row>
    <row r="47" spans="1:9" s="41" customFormat="1" ht="20.399999999999999">
      <c r="B47" s="35"/>
      <c r="C47" s="33" t="s">
        <v>233</v>
      </c>
      <c r="D47" s="32" t="s">
        <v>22</v>
      </c>
      <c r="E47" s="119">
        <v>937</v>
      </c>
      <c r="F47" s="119"/>
      <c r="G47" s="119"/>
      <c r="H47" s="124"/>
      <c r="I47" s="124"/>
    </row>
    <row r="48" spans="1:9" s="41" customFormat="1" ht="10.199999999999999">
      <c r="A48" s="32">
        <v>25</v>
      </c>
      <c r="B48" s="35"/>
      <c r="C48" s="33" t="s">
        <v>234</v>
      </c>
      <c r="D48" s="32" t="s">
        <v>56</v>
      </c>
      <c r="E48" s="119">
        <v>18</v>
      </c>
      <c r="F48" s="119"/>
      <c r="G48" s="119"/>
      <c r="H48" s="124"/>
      <c r="I48" s="124"/>
    </row>
    <row r="49" spans="1:9" s="41" customFormat="1" ht="10.199999999999999">
      <c r="A49" s="32">
        <v>26</v>
      </c>
      <c r="B49" s="35"/>
      <c r="C49" s="33" t="s">
        <v>235</v>
      </c>
      <c r="D49" s="32" t="s">
        <v>56</v>
      </c>
      <c r="E49" s="119">
        <v>14</v>
      </c>
      <c r="F49" s="119"/>
      <c r="G49" s="119"/>
      <c r="H49" s="124"/>
      <c r="I49" s="124"/>
    </row>
    <row r="50" spans="1:9" s="41" customFormat="1" ht="10.199999999999999">
      <c r="A50" s="32">
        <v>27</v>
      </c>
      <c r="B50" s="35"/>
      <c r="C50" s="33" t="s">
        <v>236</v>
      </c>
      <c r="D50" s="32" t="s">
        <v>58</v>
      </c>
      <c r="E50" s="119">
        <v>2066</v>
      </c>
      <c r="F50" s="119"/>
      <c r="G50" s="119"/>
      <c r="H50" s="124"/>
      <c r="I50" s="124"/>
    </row>
    <row r="51" spans="1:9" s="41" customFormat="1" ht="40.799999999999997">
      <c r="A51" s="32">
        <v>28</v>
      </c>
      <c r="B51" s="35"/>
      <c r="C51" s="33" t="s">
        <v>78</v>
      </c>
      <c r="D51" s="32" t="s">
        <v>22</v>
      </c>
      <c r="E51" s="119">
        <v>937</v>
      </c>
      <c r="F51" s="119"/>
      <c r="G51" s="119"/>
      <c r="H51" s="124"/>
      <c r="I51" s="124"/>
    </row>
    <row r="52" spans="1:9" s="41" customFormat="1" ht="10.199999999999999">
      <c r="A52" s="32"/>
      <c r="B52" s="35"/>
      <c r="C52" s="33" t="s">
        <v>237</v>
      </c>
      <c r="D52" s="32" t="s">
        <v>22</v>
      </c>
      <c r="E52" s="119">
        <v>937</v>
      </c>
      <c r="F52" s="119"/>
      <c r="G52" s="119"/>
      <c r="H52" s="124"/>
      <c r="I52" s="124"/>
    </row>
    <row r="53" spans="1:9" s="41" customFormat="1" ht="10.199999999999999">
      <c r="A53" s="32">
        <v>29</v>
      </c>
      <c r="B53" s="35"/>
      <c r="C53" s="33" t="s">
        <v>61</v>
      </c>
      <c r="D53" s="32" t="s">
        <v>62</v>
      </c>
      <c r="E53" s="119">
        <v>100</v>
      </c>
      <c r="F53" s="119"/>
      <c r="G53" s="119"/>
      <c r="H53" s="124"/>
      <c r="I53" s="124"/>
    </row>
    <row r="54" spans="1:9" s="41" customFormat="1" ht="10.199999999999999">
      <c r="A54" s="32">
        <v>30</v>
      </c>
      <c r="B54" s="35"/>
      <c r="C54" s="33" t="s">
        <v>236</v>
      </c>
      <c r="D54" s="32" t="s">
        <v>58</v>
      </c>
      <c r="E54" s="119">
        <v>235</v>
      </c>
      <c r="F54" s="119"/>
      <c r="G54" s="119"/>
      <c r="H54" s="124"/>
      <c r="I54" s="124"/>
    </row>
    <row r="55" spans="1:9" s="41" customFormat="1" ht="10.199999999999999">
      <c r="A55" s="32">
        <v>31</v>
      </c>
      <c r="B55" s="35"/>
      <c r="C55" s="33" t="s">
        <v>81</v>
      </c>
      <c r="D55" s="32" t="s">
        <v>22</v>
      </c>
      <c r="E55" s="119">
        <v>937</v>
      </c>
      <c r="F55" s="119"/>
      <c r="G55" s="119"/>
      <c r="H55" s="124"/>
      <c r="I55" s="124"/>
    </row>
    <row r="56" spans="1:9" s="41" customFormat="1" ht="10.199999999999999">
      <c r="A56" s="32"/>
      <c r="B56" s="35"/>
      <c r="C56" s="33" t="s">
        <v>238</v>
      </c>
      <c r="D56" s="32" t="s">
        <v>22</v>
      </c>
      <c r="E56" s="119">
        <v>937</v>
      </c>
      <c r="F56" s="119"/>
      <c r="G56" s="119"/>
      <c r="H56" s="124"/>
      <c r="I56" s="124"/>
    </row>
    <row r="57" spans="1:9" s="41" customFormat="1" ht="10.199999999999999">
      <c r="A57" s="32">
        <v>32</v>
      </c>
      <c r="B57" s="35"/>
      <c r="C57" s="33" t="s">
        <v>263</v>
      </c>
      <c r="D57" s="32" t="s">
        <v>58</v>
      </c>
      <c r="E57" s="119">
        <v>7550</v>
      </c>
      <c r="F57" s="119"/>
      <c r="G57" s="119"/>
      <c r="H57" s="124"/>
      <c r="I57" s="124"/>
    </row>
    <row r="58" spans="1:9" s="41" customFormat="1" ht="10.199999999999999">
      <c r="A58" s="32">
        <v>33</v>
      </c>
      <c r="B58" s="35"/>
      <c r="C58" s="33" t="s">
        <v>264</v>
      </c>
      <c r="D58" s="32" t="s">
        <v>58</v>
      </c>
      <c r="E58" s="119">
        <v>1600</v>
      </c>
      <c r="F58" s="119"/>
      <c r="G58" s="119"/>
      <c r="H58" s="124"/>
      <c r="I58" s="124"/>
    </row>
    <row r="59" spans="1:9" s="41" customFormat="1" ht="10.199999999999999">
      <c r="A59" s="32">
        <v>34</v>
      </c>
      <c r="B59" s="35"/>
      <c r="C59" s="33" t="s">
        <v>265</v>
      </c>
      <c r="D59" s="32" t="s">
        <v>58</v>
      </c>
      <c r="E59" s="119">
        <v>1700</v>
      </c>
      <c r="F59" s="119"/>
      <c r="G59" s="119"/>
      <c r="H59" s="124"/>
      <c r="I59" s="124"/>
    </row>
    <row r="60" spans="1:9" s="41" customFormat="1" ht="10.199999999999999">
      <c r="A60" s="32">
        <v>35</v>
      </c>
      <c r="B60" s="35"/>
      <c r="C60" s="33" t="s">
        <v>242</v>
      </c>
      <c r="D60" s="32" t="s">
        <v>58</v>
      </c>
      <c r="E60" s="119">
        <v>1673</v>
      </c>
      <c r="F60" s="119"/>
      <c r="G60" s="119"/>
      <c r="H60" s="124"/>
      <c r="I60" s="124"/>
    </row>
    <row r="61" spans="1:9" s="41" customFormat="1" ht="51">
      <c r="A61" s="32">
        <v>36</v>
      </c>
      <c r="B61" s="35"/>
      <c r="C61" s="33" t="s">
        <v>243</v>
      </c>
      <c r="D61" s="32" t="s">
        <v>22</v>
      </c>
      <c r="E61" s="119">
        <v>937</v>
      </c>
      <c r="F61" s="119"/>
      <c r="G61" s="119"/>
      <c r="H61" s="124"/>
      <c r="I61" s="124"/>
    </row>
    <row r="62" spans="1:9" s="41" customFormat="1" ht="20.399999999999999">
      <c r="A62" s="32">
        <v>37</v>
      </c>
      <c r="B62" s="35"/>
      <c r="C62" s="33" t="s">
        <v>244</v>
      </c>
      <c r="D62" s="32" t="s">
        <v>22</v>
      </c>
      <c r="E62" s="119">
        <v>566</v>
      </c>
      <c r="F62" s="119"/>
      <c r="G62" s="119"/>
      <c r="H62" s="124"/>
      <c r="I62" s="124"/>
    </row>
    <row r="63" spans="1:9" s="41" customFormat="1" ht="11.4">
      <c r="A63" s="39"/>
      <c r="B63" s="39"/>
      <c r="C63" s="54"/>
      <c r="D63" s="55"/>
      <c r="E63" s="199"/>
      <c r="F63" s="75"/>
      <c r="G63" s="75"/>
      <c r="H63" s="124"/>
      <c r="I63" s="124"/>
    </row>
    <row r="64" spans="1:9" s="19" customFormat="1" ht="12.75" customHeight="1">
      <c r="A64" s="39"/>
      <c r="C64" s="24" t="s">
        <v>154</v>
      </c>
      <c r="E64" s="117"/>
      <c r="F64" s="75"/>
      <c r="G64" s="118"/>
      <c r="H64" s="117"/>
      <c r="I64" s="117"/>
    </row>
    <row r="65" spans="1:9" s="41" customFormat="1" ht="10.199999999999999">
      <c r="A65" s="32"/>
      <c r="B65" s="35"/>
      <c r="C65" s="33" t="s">
        <v>266</v>
      </c>
      <c r="D65" s="32"/>
      <c r="E65" s="119"/>
      <c r="F65" s="119"/>
      <c r="G65" s="119"/>
      <c r="H65" s="124"/>
      <c r="I65" s="124"/>
    </row>
    <row r="66" spans="1:9" s="41" customFormat="1" ht="11.4">
      <c r="A66" s="32">
        <v>38</v>
      </c>
      <c r="B66" s="35"/>
      <c r="C66" s="33" t="s">
        <v>267</v>
      </c>
      <c r="D66" s="32" t="s">
        <v>83</v>
      </c>
      <c r="E66" s="119">
        <v>2</v>
      </c>
      <c r="F66" s="119"/>
      <c r="G66" s="119"/>
      <c r="H66" s="124"/>
      <c r="I66" s="199"/>
    </row>
    <row r="67" spans="1:9" s="41" customFormat="1" ht="13.2">
      <c r="A67" s="32">
        <v>39</v>
      </c>
      <c r="B67" s="35"/>
      <c r="C67" s="33" t="s">
        <v>268</v>
      </c>
      <c r="D67" s="32" t="s">
        <v>166</v>
      </c>
      <c r="E67" s="119">
        <v>2</v>
      </c>
      <c r="F67" s="119"/>
      <c r="G67" s="119"/>
      <c r="H67" s="124"/>
      <c r="I67" s="199"/>
    </row>
    <row r="68" spans="1:9" s="41" customFormat="1" ht="11.4">
      <c r="A68" s="32"/>
      <c r="B68" s="35"/>
      <c r="C68" s="33" t="s">
        <v>164</v>
      </c>
      <c r="D68" s="32"/>
      <c r="E68" s="119"/>
      <c r="F68" s="119"/>
      <c r="G68" s="119"/>
      <c r="H68" s="124"/>
      <c r="I68" s="199"/>
    </row>
    <row r="69" spans="1:9" s="41" customFormat="1" ht="13.2">
      <c r="A69" s="32">
        <v>40</v>
      </c>
      <c r="B69" s="35"/>
      <c r="C69" s="33" t="s">
        <v>165</v>
      </c>
      <c r="D69" s="32" t="s">
        <v>166</v>
      </c>
      <c r="E69" s="119">
        <v>1</v>
      </c>
      <c r="F69" s="119"/>
      <c r="G69" s="119"/>
      <c r="H69" s="124"/>
      <c r="I69" s="199"/>
    </row>
    <row r="70" spans="1:9" s="41" customFormat="1" ht="13.2">
      <c r="A70" s="32">
        <v>41</v>
      </c>
      <c r="B70" s="35"/>
      <c r="C70" s="33" t="s">
        <v>167</v>
      </c>
      <c r="D70" s="32" t="s">
        <v>158</v>
      </c>
      <c r="E70" s="119">
        <v>1</v>
      </c>
      <c r="F70" s="119"/>
      <c r="G70" s="119"/>
      <c r="H70" s="124"/>
      <c r="I70" s="199"/>
    </row>
    <row r="71" spans="1:9" s="41" customFormat="1" ht="13.2">
      <c r="A71" s="32">
        <v>42</v>
      </c>
      <c r="B71" s="35"/>
      <c r="C71" s="33" t="s">
        <v>168</v>
      </c>
      <c r="D71" s="32" t="s">
        <v>158</v>
      </c>
      <c r="E71" s="119">
        <v>2</v>
      </c>
      <c r="F71" s="119"/>
      <c r="G71" s="119"/>
      <c r="H71" s="124"/>
      <c r="I71" s="199"/>
    </row>
    <row r="72" spans="1:9" s="41" customFormat="1" ht="13.2">
      <c r="A72" s="32">
        <v>43</v>
      </c>
      <c r="B72" s="35"/>
      <c r="C72" s="33" t="s">
        <v>169</v>
      </c>
      <c r="D72" s="32" t="s">
        <v>158</v>
      </c>
      <c r="E72" s="119">
        <v>1</v>
      </c>
      <c r="F72" s="119"/>
      <c r="G72" s="119"/>
      <c r="H72" s="124"/>
      <c r="I72" s="200"/>
    </row>
    <row r="73" spans="1:9" s="41" customFormat="1" ht="24.6">
      <c r="A73" s="32">
        <v>44</v>
      </c>
      <c r="B73" s="35"/>
      <c r="C73" s="33" t="s">
        <v>170</v>
      </c>
      <c r="D73" s="32" t="s">
        <v>158</v>
      </c>
      <c r="E73" s="119">
        <v>1</v>
      </c>
      <c r="F73" s="119"/>
      <c r="G73" s="119"/>
      <c r="H73" s="124"/>
      <c r="I73" s="199"/>
    </row>
    <row r="74" spans="1:9" s="41" customFormat="1" ht="13.2">
      <c r="A74" s="32">
        <v>45</v>
      </c>
      <c r="B74" s="35"/>
      <c r="C74" s="33" t="s">
        <v>171</v>
      </c>
      <c r="D74" s="32" t="s">
        <v>166</v>
      </c>
      <c r="E74" s="119">
        <v>1</v>
      </c>
      <c r="F74" s="119"/>
      <c r="G74" s="119"/>
      <c r="H74" s="124"/>
      <c r="I74" s="199"/>
    </row>
    <row r="75" spans="1:9" s="41" customFormat="1" ht="12">
      <c r="B75" s="35"/>
      <c r="C75" s="33" t="s">
        <v>269</v>
      </c>
      <c r="D75" s="32"/>
      <c r="E75" s="119"/>
      <c r="F75" s="119"/>
      <c r="G75" s="119"/>
      <c r="H75" s="124"/>
      <c r="I75" s="200"/>
    </row>
    <row r="76" spans="1:9" s="41" customFormat="1" ht="24.6">
      <c r="A76" s="32">
        <v>46</v>
      </c>
      <c r="B76" s="35"/>
      <c r="C76" s="33" t="s">
        <v>270</v>
      </c>
      <c r="D76" s="32" t="s">
        <v>132</v>
      </c>
      <c r="E76" s="119">
        <v>2</v>
      </c>
      <c r="F76" s="119"/>
      <c r="G76" s="119"/>
      <c r="H76" s="124"/>
      <c r="I76" s="199"/>
    </row>
    <row r="77" spans="1:9" s="41" customFormat="1" ht="12">
      <c r="A77" s="32">
        <v>47</v>
      </c>
      <c r="B77" s="35"/>
      <c r="C77" s="33" t="s">
        <v>271</v>
      </c>
      <c r="D77" s="32" t="s">
        <v>158</v>
      </c>
      <c r="E77" s="119">
        <v>4</v>
      </c>
      <c r="F77" s="119"/>
      <c r="G77" s="119"/>
      <c r="H77" s="124"/>
      <c r="I77" s="199"/>
    </row>
    <row r="78" spans="1:9" s="41" customFormat="1" ht="13.2">
      <c r="A78" s="32">
        <v>48</v>
      </c>
      <c r="B78" s="35"/>
      <c r="C78" s="33" t="s">
        <v>272</v>
      </c>
      <c r="D78" s="32" t="s">
        <v>158</v>
      </c>
      <c r="E78" s="119">
        <v>4</v>
      </c>
      <c r="F78" s="119"/>
      <c r="G78" s="119"/>
      <c r="H78" s="124"/>
      <c r="I78" s="199"/>
    </row>
    <row r="79" spans="1:9" s="41" customFormat="1" ht="24.6">
      <c r="A79" s="32">
        <v>49</v>
      </c>
      <c r="B79" s="35"/>
      <c r="C79" s="33" t="s">
        <v>176</v>
      </c>
      <c r="D79" s="32" t="s">
        <v>158</v>
      </c>
      <c r="E79" s="119">
        <v>2</v>
      </c>
      <c r="F79" s="119"/>
      <c r="G79" s="119"/>
      <c r="H79" s="124"/>
      <c r="I79" s="199"/>
    </row>
    <row r="80" spans="1:9" s="41" customFormat="1" ht="13.2">
      <c r="A80" s="32">
        <v>50</v>
      </c>
      <c r="B80" s="35"/>
      <c r="C80" s="33" t="s">
        <v>273</v>
      </c>
      <c r="D80" s="32" t="s">
        <v>158</v>
      </c>
      <c r="E80" s="119">
        <v>2</v>
      </c>
      <c r="F80" s="119"/>
      <c r="G80" s="119"/>
      <c r="H80" s="124"/>
      <c r="I80" s="199"/>
    </row>
    <row r="81" spans="1:9" s="41" customFormat="1" ht="11.4">
      <c r="B81" s="53"/>
      <c r="C81" s="54"/>
      <c r="D81" s="55"/>
      <c r="E81" s="199"/>
      <c r="F81" s="122"/>
      <c r="G81" s="122"/>
      <c r="H81" s="124"/>
      <c r="I81" s="199"/>
    </row>
    <row r="82" spans="1:9" s="41" customFormat="1" ht="10.199999999999999">
      <c r="B82" s="53"/>
      <c r="C82" s="24" t="s">
        <v>178</v>
      </c>
      <c r="D82" s="19"/>
      <c r="E82" s="117"/>
      <c r="F82" s="75"/>
      <c r="G82" s="118"/>
      <c r="H82" s="124"/>
      <c r="I82" s="124"/>
    </row>
    <row r="83" spans="1:9" s="41" customFormat="1" ht="11.4">
      <c r="B83" s="53"/>
      <c r="C83" s="54"/>
      <c r="D83" s="55"/>
      <c r="E83" s="199"/>
      <c r="F83" s="122"/>
      <c r="G83" s="122"/>
      <c r="H83" s="124"/>
      <c r="I83" s="124"/>
    </row>
    <row r="84" spans="1:9" s="41" customFormat="1" ht="10.199999999999999">
      <c r="A84" s="39">
        <v>51</v>
      </c>
      <c r="B84" s="53"/>
      <c r="C84" s="33" t="s">
        <v>179</v>
      </c>
      <c r="D84" s="32" t="s">
        <v>132</v>
      </c>
      <c r="E84" s="119">
        <v>44</v>
      </c>
      <c r="F84" s="119"/>
      <c r="G84" s="119"/>
      <c r="H84" s="124"/>
      <c r="I84" s="124"/>
    </row>
    <row r="85" spans="1:9" s="41" customFormat="1" ht="10.199999999999999">
      <c r="A85" s="39">
        <v>52</v>
      </c>
      <c r="B85" s="53"/>
      <c r="C85" s="33" t="s">
        <v>180</v>
      </c>
      <c r="D85" s="32" t="s">
        <v>23</v>
      </c>
      <c r="E85" s="119">
        <v>134.55000000000001</v>
      </c>
      <c r="F85" s="119"/>
      <c r="G85" s="119"/>
      <c r="H85" s="124"/>
      <c r="I85" s="124"/>
    </row>
    <row r="86" spans="1:9" s="41" customFormat="1" ht="10.199999999999999">
      <c r="A86" s="39">
        <v>53</v>
      </c>
      <c r="B86" s="53"/>
      <c r="C86" s="33" t="s">
        <v>274</v>
      </c>
      <c r="D86" s="32" t="s">
        <v>158</v>
      </c>
      <c r="E86" s="119">
        <v>1</v>
      </c>
      <c r="F86" s="119"/>
      <c r="G86" s="119"/>
      <c r="H86" s="124"/>
      <c r="I86" s="124"/>
    </row>
    <row r="87" spans="1:9" s="41" customFormat="1" ht="20.399999999999999">
      <c r="A87" s="39">
        <v>54</v>
      </c>
      <c r="B87" s="53"/>
      <c r="C87" s="33" t="s">
        <v>275</v>
      </c>
      <c r="D87" s="32" t="s">
        <v>22</v>
      </c>
      <c r="E87" s="119">
        <v>587.6</v>
      </c>
      <c r="F87" s="119"/>
      <c r="G87" s="119"/>
      <c r="H87" s="124"/>
      <c r="I87" s="124"/>
    </row>
    <row r="88" spans="1:9" s="41" customFormat="1" ht="10.199999999999999">
      <c r="A88" s="39">
        <v>55</v>
      </c>
      <c r="B88" s="53"/>
      <c r="C88" s="33" t="s">
        <v>183</v>
      </c>
      <c r="D88" s="32" t="s">
        <v>132</v>
      </c>
      <c r="E88" s="119">
        <v>4</v>
      </c>
      <c r="F88" s="119"/>
      <c r="G88" s="119"/>
      <c r="H88" s="124"/>
      <c r="I88" s="124"/>
    </row>
    <row r="89" spans="1:9" s="41" customFormat="1" ht="10.199999999999999">
      <c r="A89" s="39">
        <v>56</v>
      </c>
      <c r="B89" s="53"/>
      <c r="C89" s="33" t="s">
        <v>184</v>
      </c>
      <c r="D89" s="32" t="s">
        <v>132</v>
      </c>
      <c r="E89" s="119">
        <v>36</v>
      </c>
      <c r="F89" s="119"/>
      <c r="G89" s="119"/>
      <c r="H89" s="124"/>
      <c r="I89" s="124"/>
    </row>
    <row r="90" spans="1:9" s="41" customFormat="1" ht="10.199999999999999">
      <c r="A90" s="39">
        <v>57</v>
      </c>
      <c r="B90" s="53"/>
      <c r="C90" s="33" t="s">
        <v>185</v>
      </c>
      <c r="D90" s="32" t="s">
        <v>132</v>
      </c>
      <c r="E90" s="119">
        <v>4</v>
      </c>
      <c r="F90" s="119"/>
      <c r="G90" s="119"/>
      <c r="H90" s="124"/>
      <c r="I90" s="124"/>
    </row>
    <row r="91" spans="1:9" s="41" customFormat="1" ht="10.199999999999999">
      <c r="A91" s="39">
        <v>58</v>
      </c>
      <c r="B91" s="53"/>
      <c r="C91" s="33" t="s">
        <v>187</v>
      </c>
      <c r="D91" s="32" t="s">
        <v>188</v>
      </c>
      <c r="E91" s="119">
        <v>1</v>
      </c>
      <c r="F91" s="119"/>
      <c r="G91" s="119"/>
      <c r="H91" s="124"/>
      <c r="I91" s="124"/>
    </row>
    <row r="92" spans="1:9" s="41" customFormat="1" ht="10.199999999999999">
      <c r="A92" s="39">
        <v>59</v>
      </c>
      <c r="B92" s="53"/>
      <c r="C92" s="33" t="s">
        <v>190</v>
      </c>
      <c r="D92" s="32" t="s">
        <v>158</v>
      </c>
      <c r="E92" s="119">
        <v>40</v>
      </c>
      <c r="F92" s="119"/>
      <c r="G92" s="119"/>
      <c r="H92" s="124"/>
      <c r="I92" s="124"/>
    </row>
    <row r="93" spans="1:9" s="41" customFormat="1" ht="10.199999999999999">
      <c r="A93" s="39">
        <v>60</v>
      </c>
      <c r="B93" s="53"/>
      <c r="C93" s="33" t="s">
        <v>192</v>
      </c>
      <c r="D93" s="32" t="s">
        <v>158</v>
      </c>
      <c r="E93" s="119">
        <v>240</v>
      </c>
      <c r="F93" s="119"/>
      <c r="G93" s="119"/>
      <c r="H93" s="124"/>
      <c r="I93" s="124"/>
    </row>
    <row r="94" spans="1:9" s="41" customFormat="1" ht="10.199999999999999">
      <c r="A94" s="39">
        <v>61</v>
      </c>
      <c r="B94" s="53"/>
      <c r="C94" s="33" t="s">
        <v>193</v>
      </c>
      <c r="D94" s="32" t="s">
        <v>158</v>
      </c>
      <c r="E94" s="119">
        <v>240</v>
      </c>
      <c r="F94" s="119"/>
      <c r="G94" s="119"/>
      <c r="H94" s="124"/>
      <c r="I94" s="124"/>
    </row>
    <row r="95" spans="1:9" s="41" customFormat="1" ht="10.199999999999999">
      <c r="A95" s="39">
        <v>62</v>
      </c>
      <c r="B95" s="53"/>
      <c r="C95" s="33" t="s">
        <v>195</v>
      </c>
      <c r="D95" s="32" t="s">
        <v>158</v>
      </c>
      <c r="E95" s="119">
        <v>45</v>
      </c>
      <c r="F95" s="119"/>
      <c r="G95" s="119"/>
      <c r="H95" s="124"/>
      <c r="I95" s="124"/>
    </row>
    <row r="96" spans="1:9" s="41" customFormat="1" ht="10.199999999999999">
      <c r="A96" s="39">
        <v>63</v>
      </c>
      <c r="B96" s="53"/>
      <c r="C96" s="33" t="s">
        <v>197</v>
      </c>
      <c r="D96" s="32" t="s">
        <v>23</v>
      </c>
      <c r="E96" s="119">
        <v>350</v>
      </c>
      <c r="F96" s="119"/>
      <c r="G96" s="119"/>
      <c r="H96" s="124"/>
      <c r="I96" s="124"/>
    </row>
    <row r="97" spans="1:9" s="41" customFormat="1" ht="10.199999999999999">
      <c r="A97" s="39">
        <v>64</v>
      </c>
      <c r="B97" s="53"/>
      <c r="C97" s="33" t="s">
        <v>198</v>
      </c>
      <c r="D97" s="32" t="s">
        <v>158</v>
      </c>
      <c r="E97" s="119">
        <v>28</v>
      </c>
      <c r="F97" s="119"/>
      <c r="G97" s="119"/>
      <c r="H97" s="124"/>
      <c r="I97" s="124"/>
    </row>
    <row r="98" spans="1:9" s="41" customFormat="1" ht="10.199999999999999">
      <c r="A98" s="39">
        <v>65</v>
      </c>
      <c r="B98" s="53"/>
      <c r="C98" s="33" t="s">
        <v>199</v>
      </c>
      <c r="D98" s="32" t="s">
        <v>158</v>
      </c>
      <c r="E98" s="119">
        <v>8</v>
      </c>
      <c r="F98" s="119"/>
      <c r="G98" s="119"/>
      <c r="H98" s="124"/>
      <c r="I98" s="124"/>
    </row>
    <row r="99" spans="1:9" s="41" customFormat="1" ht="10.199999999999999">
      <c r="A99" s="39">
        <v>66</v>
      </c>
      <c r="B99" s="53"/>
      <c r="C99" s="33" t="s">
        <v>200</v>
      </c>
      <c r="D99" s="32" t="s">
        <v>201</v>
      </c>
      <c r="E99" s="119">
        <v>1</v>
      </c>
      <c r="F99" s="119"/>
      <c r="G99" s="119"/>
      <c r="H99" s="124"/>
      <c r="I99" s="124"/>
    </row>
    <row r="100" spans="1:9" s="41" customFormat="1" ht="10.199999999999999">
      <c r="A100" s="39"/>
      <c r="B100" s="53"/>
      <c r="C100" s="33"/>
      <c r="D100" s="32"/>
      <c r="E100" s="119"/>
      <c r="F100" s="119"/>
      <c r="G100" s="119"/>
      <c r="H100" s="124"/>
      <c r="I100" s="124"/>
    </row>
    <row r="101" spans="1:9" s="41" customFormat="1" ht="10.199999999999999">
      <c r="B101" s="53"/>
      <c r="C101" s="24" t="s">
        <v>221</v>
      </c>
      <c r="D101" s="19"/>
      <c r="E101" s="117"/>
      <c r="F101" s="75"/>
      <c r="G101" s="118"/>
      <c r="H101" s="124"/>
      <c r="I101" s="124"/>
    </row>
    <row r="102" spans="1:9" s="41" customFormat="1" ht="11.4">
      <c r="B102" s="53"/>
      <c r="C102" s="54"/>
      <c r="D102" s="55"/>
      <c r="E102" s="199"/>
      <c r="F102" s="122"/>
      <c r="G102" s="122"/>
      <c r="H102" s="124"/>
      <c r="I102" s="124"/>
    </row>
    <row r="103" spans="1:9" s="41" customFormat="1" ht="10.199999999999999">
      <c r="A103" s="39">
        <v>67</v>
      </c>
      <c r="B103" s="53"/>
      <c r="C103" s="33" t="s">
        <v>202</v>
      </c>
      <c r="D103" s="32" t="s">
        <v>132</v>
      </c>
      <c r="E103" s="119">
        <v>1</v>
      </c>
      <c r="F103" s="119"/>
      <c r="G103" s="119"/>
      <c r="H103" s="124"/>
      <c r="I103" s="124"/>
    </row>
    <row r="104" spans="1:9" s="41" customFormat="1" ht="10.199999999999999">
      <c r="B104" s="53"/>
      <c r="C104" s="33" t="s">
        <v>203</v>
      </c>
      <c r="D104" s="32" t="s">
        <v>132</v>
      </c>
      <c r="E104" s="119">
        <v>1</v>
      </c>
      <c r="F104" s="119"/>
      <c r="G104" s="119"/>
      <c r="H104" s="124"/>
      <c r="I104" s="124"/>
    </row>
    <row r="105" spans="1:9" s="41" customFormat="1" ht="10.199999999999999">
      <c r="B105" s="53"/>
      <c r="C105" s="33" t="s">
        <v>204</v>
      </c>
      <c r="D105" s="32" t="s">
        <v>132</v>
      </c>
      <c r="E105" s="119">
        <v>1</v>
      </c>
      <c r="F105" s="119"/>
      <c r="G105" s="119"/>
      <c r="H105" s="124"/>
      <c r="I105" s="124"/>
    </row>
    <row r="106" spans="1:9" s="41" customFormat="1" ht="10.199999999999999">
      <c r="B106" s="53"/>
      <c r="C106" s="33" t="s">
        <v>205</v>
      </c>
      <c r="D106" s="32" t="s">
        <v>132</v>
      </c>
      <c r="E106" s="119">
        <v>1</v>
      </c>
      <c r="F106" s="119"/>
      <c r="G106" s="119"/>
      <c r="H106" s="124"/>
      <c r="I106" s="124"/>
    </row>
    <row r="107" spans="1:9" s="41" customFormat="1" ht="10.199999999999999">
      <c r="B107" s="53"/>
      <c r="C107" s="33" t="s">
        <v>206</v>
      </c>
      <c r="D107" s="32" t="s">
        <v>132</v>
      </c>
      <c r="E107" s="119">
        <v>2</v>
      </c>
      <c r="F107" s="119"/>
      <c r="G107" s="119"/>
      <c r="H107" s="124"/>
      <c r="I107" s="124"/>
    </row>
    <row r="108" spans="1:9" s="41" customFormat="1" ht="10.199999999999999">
      <c r="A108" s="39"/>
      <c r="B108" s="53"/>
      <c r="C108" s="33" t="s">
        <v>207</v>
      </c>
      <c r="D108" s="32" t="s">
        <v>132</v>
      </c>
      <c r="E108" s="119">
        <v>1</v>
      </c>
      <c r="F108" s="119"/>
      <c r="G108" s="119"/>
      <c r="H108" s="124"/>
      <c r="I108" s="124"/>
    </row>
    <row r="109" spans="1:9" s="41" customFormat="1" ht="10.199999999999999">
      <c r="A109" s="39"/>
      <c r="B109" s="53"/>
      <c r="C109" s="33" t="s">
        <v>208</v>
      </c>
      <c r="D109" s="32" t="s">
        <v>132</v>
      </c>
      <c r="E109" s="119">
        <v>2</v>
      </c>
      <c r="F109" s="119"/>
      <c r="G109" s="119"/>
      <c r="H109" s="124"/>
      <c r="I109" s="124"/>
    </row>
    <row r="110" spans="1:9" s="41" customFormat="1" ht="10.199999999999999">
      <c r="A110" s="39"/>
      <c r="B110" s="53"/>
      <c r="C110" s="33" t="s">
        <v>209</v>
      </c>
      <c r="D110" s="32" t="s">
        <v>132</v>
      </c>
      <c r="E110" s="119">
        <v>1</v>
      </c>
      <c r="F110" s="119"/>
      <c r="G110" s="119"/>
      <c r="H110" s="124"/>
      <c r="I110" s="124"/>
    </row>
    <row r="111" spans="1:9" s="41" customFormat="1" ht="10.199999999999999">
      <c r="A111" s="39"/>
      <c r="B111" s="53"/>
      <c r="C111" s="33" t="s">
        <v>210</v>
      </c>
      <c r="D111" s="32" t="s">
        <v>132</v>
      </c>
      <c r="E111" s="119">
        <v>1</v>
      </c>
      <c r="F111" s="119"/>
      <c r="G111" s="119"/>
      <c r="H111" s="124"/>
      <c r="I111" s="124"/>
    </row>
    <row r="112" spans="1:9" s="41" customFormat="1" ht="10.199999999999999">
      <c r="A112" s="39"/>
      <c r="B112" s="53"/>
      <c r="C112" s="33" t="s">
        <v>211</v>
      </c>
      <c r="D112" s="32" t="s">
        <v>132</v>
      </c>
      <c r="E112" s="119">
        <v>1</v>
      </c>
      <c r="F112" s="119"/>
      <c r="G112" s="119"/>
      <c r="H112" s="124"/>
      <c r="I112" s="124"/>
    </row>
    <row r="113" spans="1:9" s="41" customFormat="1" ht="10.199999999999999">
      <c r="A113" s="39">
        <v>68</v>
      </c>
      <c r="B113" s="53"/>
      <c r="C113" s="33" t="s">
        <v>212</v>
      </c>
      <c r="D113" s="32" t="s">
        <v>132</v>
      </c>
      <c r="E113" s="119">
        <v>4</v>
      </c>
      <c r="F113" s="119"/>
      <c r="G113" s="119"/>
      <c r="H113" s="124"/>
      <c r="I113" s="124"/>
    </row>
    <row r="114" spans="1:9" s="41" customFormat="1" ht="10.199999999999999">
      <c r="A114" s="39">
        <v>69</v>
      </c>
      <c r="B114" s="53"/>
      <c r="C114" s="33" t="s">
        <v>213</v>
      </c>
      <c r="D114" s="32" t="s">
        <v>132</v>
      </c>
      <c r="E114" s="119">
        <v>4</v>
      </c>
      <c r="F114" s="119"/>
      <c r="G114" s="119"/>
      <c r="H114" s="124"/>
      <c r="I114" s="124"/>
    </row>
    <row r="115" spans="1:9" s="41" customFormat="1" ht="10.199999999999999">
      <c r="A115" s="39">
        <v>70</v>
      </c>
      <c r="B115" s="53"/>
      <c r="C115" s="33" t="s">
        <v>214</v>
      </c>
      <c r="D115" s="32" t="s">
        <v>23</v>
      </c>
      <c r="E115" s="119">
        <v>250</v>
      </c>
      <c r="F115" s="119"/>
      <c r="G115" s="119"/>
      <c r="H115" s="124"/>
      <c r="I115" s="124"/>
    </row>
    <row r="116" spans="1:9" s="41" customFormat="1" ht="10.199999999999999">
      <c r="A116" s="39">
        <v>71</v>
      </c>
      <c r="B116" s="53"/>
      <c r="C116" s="33" t="s">
        <v>215</v>
      </c>
      <c r="D116" s="32"/>
      <c r="E116" s="119"/>
      <c r="F116" s="119"/>
      <c r="G116" s="119"/>
      <c r="H116" s="124"/>
      <c r="I116" s="124"/>
    </row>
    <row r="117" spans="1:9" s="41" customFormat="1" ht="10.199999999999999">
      <c r="A117" s="39">
        <v>72</v>
      </c>
      <c r="B117" s="53"/>
      <c r="C117" s="33" t="s">
        <v>216</v>
      </c>
      <c r="D117" s="32" t="s">
        <v>132</v>
      </c>
      <c r="E117" s="119">
        <v>8</v>
      </c>
      <c r="F117" s="119"/>
      <c r="G117" s="119"/>
      <c r="H117" s="124"/>
      <c r="I117" s="124"/>
    </row>
    <row r="118" spans="1:9" s="41" customFormat="1" ht="10.199999999999999">
      <c r="A118" s="39">
        <v>73</v>
      </c>
      <c r="B118" s="53"/>
      <c r="C118" s="33" t="s">
        <v>217</v>
      </c>
      <c r="D118" s="32" t="s">
        <v>132</v>
      </c>
      <c r="E118" s="119">
        <v>4</v>
      </c>
      <c r="F118" s="119"/>
      <c r="G118" s="119"/>
      <c r="H118" s="124"/>
      <c r="I118" s="124"/>
    </row>
    <row r="119" spans="1:9" s="41" customFormat="1" ht="10.199999999999999">
      <c r="A119" s="39">
        <v>74</v>
      </c>
      <c r="B119" s="53"/>
      <c r="C119" s="33" t="s">
        <v>218</v>
      </c>
      <c r="D119" s="32" t="s">
        <v>132</v>
      </c>
      <c r="E119" s="119">
        <v>1</v>
      </c>
      <c r="F119" s="119"/>
      <c r="G119" s="119"/>
      <c r="H119" s="124"/>
      <c r="I119" s="124"/>
    </row>
    <row r="120" spans="1:9" s="41" customFormat="1" ht="10.199999999999999">
      <c r="A120" s="39">
        <v>75</v>
      </c>
      <c r="B120" s="53"/>
      <c r="C120" s="33" t="s">
        <v>219</v>
      </c>
      <c r="D120" s="32" t="s">
        <v>163</v>
      </c>
      <c r="E120" s="119">
        <v>1</v>
      </c>
      <c r="F120" s="119"/>
      <c r="G120" s="119"/>
      <c r="H120" s="124"/>
      <c r="I120" s="124"/>
    </row>
    <row r="121" spans="1:9" s="41" customFormat="1" ht="10.199999999999999">
      <c r="A121" s="39">
        <v>76</v>
      </c>
      <c r="B121" s="53"/>
      <c r="C121" s="33" t="s">
        <v>220</v>
      </c>
      <c r="D121" s="32" t="s">
        <v>163</v>
      </c>
      <c r="E121" s="119">
        <v>1</v>
      </c>
      <c r="F121" s="119"/>
      <c r="G121" s="119"/>
      <c r="H121" s="124"/>
      <c r="I121" s="124"/>
    </row>
    <row r="122" spans="1:9" s="41" customFormat="1" ht="11.4">
      <c r="A122" s="39"/>
      <c r="B122" s="53"/>
      <c r="C122" s="54"/>
      <c r="D122" s="55"/>
      <c r="E122" s="199"/>
      <c r="F122" s="122"/>
      <c r="G122" s="122"/>
      <c r="H122" s="124"/>
      <c r="I122" s="124"/>
    </row>
    <row r="123" spans="1:9" s="19" customFormat="1" ht="12.75" customHeight="1">
      <c r="A123" s="32"/>
      <c r="C123" s="24" t="s">
        <v>35</v>
      </c>
      <c r="E123" s="117"/>
      <c r="F123" s="117"/>
      <c r="G123" s="118"/>
      <c r="H123" s="117"/>
      <c r="I123" s="117"/>
    </row>
    <row r="124" spans="1:9" s="2" customFormat="1" ht="13.5" customHeight="1">
      <c r="A124" s="32">
        <v>77</v>
      </c>
      <c r="B124" s="32"/>
      <c r="C124" s="33" t="s">
        <v>222</v>
      </c>
      <c r="D124" s="32" t="s">
        <v>163</v>
      </c>
      <c r="E124" s="119">
        <v>1</v>
      </c>
      <c r="F124" s="119"/>
      <c r="G124" s="119"/>
      <c r="H124" s="119"/>
      <c r="I124" s="198"/>
    </row>
    <row r="125" spans="1:9" s="2" customFormat="1" ht="13.5" customHeight="1">
      <c r="A125" s="32">
        <v>78</v>
      </c>
      <c r="B125" s="32"/>
      <c r="C125" s="33" t="s">
        <v>223</v>
      </c>
      <c r="D125" s="32" t="s">
        <v>163</v>
      </c>
      <c r="E125" s="119">
        <v>1</v>
      </c>
      <c r="F125" s="119"/>
      <c r="G125" s="119"/>
      <c r="H125" s="119"/>
      <c r="I125" s="198"/>
    </row>
    <row r="126" spans="1:9" s="2" customFormat="1" ht="13.5" customHeight="1">
      <c r="A126" s="32">
        <v>79</v>
      </c>
      <c r="B126" s="32"/>
      <c r="C126" s="33" t="s">
        <v>39</v>
      </c>
      <c r="D126" s="32" t="s">
        <v>36</v>
      </c>
      <c r="E126" s="119">
        <v>1</v>
      </c>
      <c r="F126" s="119"/>
      <c r="G126" s="119"/>
      <c r="H126" s="119"/>
      <c r="I126" s="198"/>
    </row>
    <row r="127" spans="1:9" s="2" customFormat="1" ht="13.5" customHeight="1">
      <c r="A127" s="32"/>
      <c r="B127" s="32"/>
      <c r="C127" s="33"/>
      <c r="D127" s="32"/>
      <c r="E127" s="119"/>
      <c r="F127" s="119"/>
      <c r="G127" s="119"/>
      <c r="H127" s="198"/>
      <c r="I127" s="198"/>
    </row>
    <row r="128" spans="1:9" s="26" customFormat="1" ht="12.75" customHeight="1">
      <c r="C128" s="27" t="s">
        <v>16</v>
      </c>
      <c r="E128" s="204"/>
      <c r="F128" s="204"/>
      <c r="G128" s="127"/>
      <c r="H128" s="204"/>
      <c r="I128" s="204"/>
    </row>
    <row r="129" spans="5:9" ht="11.25" customHeight="1">
      <c r="E129" s="202"/>
      <c r="F129" s="202"/>
      <c r="G129" s="202"/>
      <c r="H129" s="202"/>
      <c r="I129" s="202"/>
    </row>
  </sheetData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3"/>
  <sheetViews>
    <sheetView showGridLines="0" view="pageBreakPreview" zoomScale="115" zoomScaleNormal="100" zoomScaleSheetLayoutView="115" workbookViewId="0">
      <pane ySplit="12" topLeftCell="A55" activePane="bottomLeft" state="frozenSplit"/>
      <selection pane="bottomLeft" activeCell="K23" sqref="K23:K24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9" ht="11.25" customHeight="1">
      <c r="A2" s="5" t="s">
        <v>5</v>
      </c>
      <c r="B2" s="6"/>
      <c r="C2" s="6" t="str">
        <f>Rekapitulácia!B2</f>
        <v>Obnova športového areálu pri Gymnáziu Ľudovíta Štúra Zvolen</v>
      </c>
      <c r="D2" s="6"/>
      <c r="E2" s="6"/>
      <c r="F2" s="6"/>
      <c r="G2" s="6"/>
    </row>
    <row r="3" spans="1:9" ht="11.25" customHeight="1">
      <c r="A3" s="5" t="s">
        <v>6</v>
      </c>
      <c r="B3" s="6"/>
      <c r="C3" s="6" t="str">
        <f>Rekapitulácia!B3</f>
        <v>Šporotvý areál</v>
      </c>
      <c r="D3" s="6"/>
      <c r="E3" s="6"/>
      <c r="F3" s="6"/>
      <c r="G3" s="6"/>
    </row>
    <row r="4" spans="1:9" ht="11.25" customHeight="1">
      <c r="A4" s="5" t="s">
        <v>7</v>
      </c>
      <c r="B4" s="6"/>
      <c r="C4" s="6" t="str">
        <f>Rekapitulácia!B19</f>
        <v>SO 05 SKOK DO DIAĽKY</v>
      </c>
      <c r="D4" s="6"/>
      <c r="E4" s="6"/>
      <c r="F4" s="6"/>
      <c r="G4" s="6"/>
    </row>
    <row r="5" spans="1:9" ht="5.25" customHeight="1">
      <c r="A5" s="6"/>
      <c r="B5" s="6"/>
      <c r="C5" s="6"/>
      <c r="D5" s="6"/>
      <c r="E5" s="6"/>
      <c r="F5" s="6"/>
      <c r="G5" s="6"/>
    </row>
    <row r="6" spans="1:9" ht="11.25" customHeight="1">
      <c r="A6" s="6" t="s">
        <v>8</v>
      </c>
      <c r="B6" s="6"/>
      <c r="C6" s="6" t="str">
        <f>Rekapitulácia!B6</f>
        <v>Gymnázium Ľudovíta Štúra,Hronská 1467/3, 960 49 Zvolen</v>
      </c>
      <c r="D6" s="6"/>
      <c r="E6" s="6"/>
      <c r="F6" s="6"/>
      <c r="G6" s="6"/>
    </row>
    <row r="7" spans="1:9" ht="11.25" customHeight="1">
      <c r="A7" s="6" t="s">
        <v>42</v>
      </c>
      <c r="B7" s="6"/>
      <c r="C7" s="6" t="str">
        <f>Rekapitulácia!B7</f>
        <v>ving s.r.o.</v>
      </c>
      <c r="D7" s="6"/>
      <c r="E7" s="6"/>
      <c r="F7" s="6"/>
      <c r="G7" s="6"/>
    </row>
    <row r="8" spans="1:9" ht="11.25" customHeight="1">
      <c r="A8" s="6" t="s">
        <v>10</v>
      </c>
      <c r="B8" s="37"/>
      <c r="C8" s="51" t="str">
        <f>Rekapitulácia!B8</f>
        <v>03/2023</v>
      </c>
      <c r="D8" s="6"/>
      <c r="E8" s="6"/>
      <c r="F8" s="6"/>
      <c r="G8" s="6"/>
    </row>
    <row r="9" spans="1:9" ht="13.2">
      <c r="A9" s="29"/>
      <c r="B9" s="29"/>
      <c r="C9" s="29"/>
      <c r="D9" s="29"/>
      <c r="E9" s="29"/>
      <c r="F9" s="29"/>
      <c r="G9" s="29"/>
    </row>
    <row r="10" spans="1:9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9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9" ht="13.2">
      <c r="A12" s="29"/>
      <c r="B12" s="29"/>
      <c r="C12" s="29"/>
      <c r="D12" s="29"/>
      <c r="E12" s="29"/>
      <c r="F12" s="29"/>
      <c r="G12" s="29"/>
    </row>
    <row r="13" spans="1:9" s="19" customFormat="1" ht="12.75" customHeight="1">
      <c r="A13" s="30"/>
      <c r="B13" s="30"/>
      <c r="C13" s="30"/>
      <c r="D13" s="30"/>
      <c r="E13" s="205"/>
      <c r="F13" s="205"/>
      <c r="G13" s="206"/>
      <c r="H13" s="117"/>
      <c r="I13" s="117"/>
    </row>
    <row r="14" spans="1:9" s="19" customFormat="1" ht="12.75" customHeight="1">
      <c r="C14" s="24" t="s">
        <v>21</v>
      </c>
      <c r="E14" s="117"/>
      <c r="F14" s="117"/>
      <c r="G14" s="118"/>
      <c r="H14" s="117"/>
      <c r="I14" s="117"/>
    </row>
    <row r="15" spans="1:9" s="2" customFormat="1" ht="20.399999999999999">
      <c r="A15" s="32">
        <v>1</v>
      </c>
      <c r="B15" s="32"/>
      <c r="C15" s="33" t="s">
        <v>89</v>
      </c>
      <c r="D15" s="32" t="s">
        <v>24</v>
      </c>
      <c r="E15" s="119">
        <v>16.48</v>
      </c>
      <c r="F15" s="119"/>
      <c r="G15" s="119"/>
      <c r="H15" s="198"/>
      <c r="I15" s="198"/>
    </row>
    <row r="16" spans="1:9" s="2" customFormat="1" ht="10.199999999999999">
      <c r="A16" s="32">
        <v>2</v>
      </c>
      <c r="B16" s="32"/>
      <c r="C16" s="33" t="s">
        <v>44</v>
      </c>
      <c r="D16" s="32" t="s">
        <v>24</v>
      </c>
      <c r="E16" s="119">
        <v>7.218</v>
      </c>
      <c r="F16" s="119"/>
      <c r="G16" s="119"/>
      <c r="H16" s="198"/>
      <c r="I16" s="198"/>
    </row>
    <row r="17" spans="1:9" s="2" customFormat="1" ht="10.199999999999999">
      <c r="A17" s="32">
        <v>3</v>
      </c>
      <c r="B17" s="32"/>
      <c r="C17" s="33" t="s">
        <v>25</v>
      </c>
      <c r="D17" s="32" t="s">
        <v>24</v>
      </c>
      <c r="E17" s="119">
        <f>SUM(E15+E16)</f>
        <v>23.698</v>
      </c>
      <c r="F17" s="119"/>
      <c r="G17" s="119"/>
      <c r="H17" s="198"/>
      <c r="I17" s="198"/>
    </row>
    <row r="18" spans="1:9" s="2" customFormat="1" ht="10.199999999999999">
      <c r="A18" s="32">
        <v>4</v>
      </c>
      <c r="B18" s="32"/>
      <c r="C18" s="33" t="s">
        <v>26</v>
      </c>
      <c r="D18" s="32" t="s">
        <v>24</v>
      </c>
      <c r="E18" s="119">
        <f>SUM(E17)</f>
        <v>23.698</v>
      </c>
      <c r="F18" s="119"/>
      <c r="G18" s="119"/>
      <c r="H18" s="198"/>
      <c r="I18" s="198"/>
    </row>
    <row r="19" spans="1:9" s="2" customFormat="1" ht="10.199999999999999">
      <c r="A19" s="32">
        <v>5</v>
      </c>
      <c r="B19" s="32"/>
      <c r="C19" s="33" t="s">
        <v>27</v>
      </c>
      <c r="D19" s="32" t="s">
        <v>24</v>
      </c>
      <c r="E19" s="119">
        <f>SUM(E17)</f>
        <v>23.698</v>
      </c>
      <c r="F19" s="119"/>
      <c r="G19" s="119"/>
      <c r="H19" s="198"/>
      <c r="I19" s="198"/>
    </row>
    <row r="20" spans="1:9" s="2" customFormat="1" ht="10.199999999999999">
      <c r="A20" s="32">
        <v>6</v>
      </c>
      <c r="B20" s="32"/>
      <c r="C20" s="33" t="s">
        <v>28</v>
      </c>
      <c r="D20" s="32" t="s">
        <v>24</v>
      </c>
      <c r="E20" s="119">
        <f>SUM(E19)</f>
        <v>23.698</v>
      </c>
      <c r="F20" s="119"/>
      <c r="G20" s="119"/>
      <c r="H20" s="198"/>
      <c r="I20" s="198"/>
    </row>
    <row r="21" spans="1:9" s="2" customFormat="1" ht="10.199999999999999">
      <c r="A21" s="32">
        <v>7</v>
      </c>
      <c r="B21" s="32"/>
      <c r="C21" s="33" t="s">
        <v>29</v>
      </c>
      <c r="D21" s="32" t="s">
        <v>30</v>
      </c>
      <c r="E21" s="119">
        <f>SUM(E20*1.8)</f>
        <v>42.656400000000005</v>
      </c>
      <c r="F21" s="119"/>
      <c r="G21" s="119"/>
      <c r="H21" s="198"/>
      <c r="I21" s="198"/>
    </row>
    <row r="22" spans="1:9" s="2" customFormat="1" ht="20.399999999999999">
      <c r="A22" s="32">
        <v>8</v>
      </c>
      <c r="B22" s="32"/>
      <c r="C22" s="33" t="s">
        <v>43</v>
      </c>
      <c r="D22" s="32" t="s">
        <v>22</v>
      </c>
      <c r="E22" s="120">
        <v>100</v>
      </c>
      <c r="F22" s="119"/>
      <c r="G22" s="119"/>
      <c r="H22" s="198"/>
      <c r="I22" s="198"/>
    </row>
    <row r="23" spans="1:9" s="2" customFormat="1" ht="10.199999999999999">
      <c r="A23" s="32"/>
      <c r="B23" s="32"/>
      <c r="C23" s="33"/>
      <c r="D23" s="32"/>
      <c r="E23" s="120"/>
      <c r="F23" s="119"/>
      <c r="G23" s="119"/>
      <c r="H23" s="198"/>
      <c r="I23" s="198"/>
    </row>
    <row r="24" spans="1:9" s="2" customFormat="1" ht="10.199999999999999">
      <c r="A24" s="32"/>
      <c r="B24" s="32"/>
      <c r="C24" s="24" t="s">
        <v>31</v>
      </c>
      <c r="D24" s="19"/>
      <c r="E24" s="117"/>
      <c r="F24" s="119"/>
      <c r="G24" s="118"/>
      <c r="H24" s="198"/>
      <c r="I24" s="198"/>
    </row>
    <row r="25" spans="1:9" s="19" customFormat="1" ht="20.399999999999999">
      <c r="A25" s="32">
        <v>9</v>
      </c>
      <c r="C25" s="40" t="s">
        <v>55</v>
      </c>
      <c r="D25" s="32" t="s">
        <v>22</v>
      </c>
      <c r="E25" s="119">
        <v>25.2</v>
      </c>
      <c r="F25" s="119"/>
      <c r="G25" s="119"/>
      <c r="H25" s="117"/>
      <c r="I25" s="117"/>
    </row>
    <row r="26" spans="1:9" s="2" customFormat="1" ht="10.199999999999999">
      <c r="A26" s="32">
        <v>10</v>
      </c>
      <c r="B26" s="19"/>
      <c r="C26" s="40" t="s">
        <v>54</v>
      </c>
      <c r="D26" s="32" t="s">
        <v>22</v>
      </c>
      <c r="E26" s="119">
        <v>25.2</v>
      </c>
      <c r="F26" s="119"/>
      <c r="G26" s="119"/>
      <c r="H26" s="198"/>
      <c r="I26" s="198"/>
    </row>
    <row r="27" spans="1:9" s="2" customFormat="1" ht="10.199999999999999">
      <c r="A27" s="32"/>
      <c r="B27" s="32"/>
      <c r="C27" s="44"/>
      <c r="D27" s="35"/>
      <c r="E27" s="203"/>
      <c r="F27" s="119"/>
      <c r="G27" s="119"/>
      <c r="H27" s="198"/>
      <c r="I27" s="198"/>
    </row>
    <row r="28" spans="1:9" s="2" customFormat="1" ht="10.199999999999999">
      <c r="A28" s="32"/>
      <c r="B28" s="32"/>
      <c r="C28" s="24" t="s">
        <v>32</v>
      </c>
      <c r="D28" s="19"/>
      <c r="E28" s="117"/>
      <c r="F28" s="119"/>
      <c r="G28" s="118"/>
      <c r="H28" s="198"/>
      <c r="I28" s="198"/>
    </row>
    <row r="29" spans="1:9" s="2" customFormat="1" ht="20.399999999999999">
      <c r="A29" s="32">
        <v>11</v>
      </c>
      <c r="B29" s="32"/>
      <c r="C29" s="33" t="s">
        <v>90</v>
      </c>
      <c r="D29" s="32" t="s">
        <v>22</v>
      </c>
      <c r="E29" s="119">
        <v>48.8</v>
      </c>
      <c r="F29" s="119"/>
      <c r="G29" s="119"/>
      <c r="H29" s="198"/>
      <c r="I29" s="198"/>
    </row>
    <row r="30" spans="1:9" s="2" customFormat="1" ht="20.399999999999999">
      <c r="A30" s="32">
        <v>12</v>
      </c>
      <c r="B30" s="32"/>
      <c r="C30" s="46" t="s">
        <v>91</v>
      </c>
      <c r="D30" s="32" t="s">
        <v>22</v>
      </c>
      <c r="E30" s="119">
        <v>65.599999999999994</v>
      </c>
      <c r="F30" s="119"/>
      <c r="G30" s="119"/>
      <c r="H30" s="198"/>
      <c r="I30" s="198"/>
    </row>
    <row r="31" spans="1:9" s="2" customFormat="1" ht="10.199999999999999">
      <c r="A31" s="32">
        <v>13</v>
      </c>
      <c r="B31" s="32"/>
      <c r="C31" s="40" t="s">
        <v>69</v>
      </c>
      <c r="D31" s="39" t="s">
        <v>56</v>
      </c>
      <c r="E31" s="119">
        <v>10</v>
      </c>
      <c r="F31" s="119"/>
      <c r="G31" s="119"/>
      <c r="H31" s="198"/>
      <c r="I31" s="198"/>
    </row>
    <row r="32" spans="1:9" s="2" customFormat="1" ht="10.199999999999999">
      <c r="A32" s="32"/>
      <c r="B32" s="32"/>
      <c r="C32" s="40"/>
      <c r="D32" s="39"/>
      <c r="E32" s="119"/>
      <c r="F32" s="119"/>
      <c r="G32" s="119"/>
      <c r="H32" s="198"/>
      <c r="I32" s="198"/>
    </row>
    <row r="33" spans="1:9" s="2" customFormat="1" ht="10.199999999999999">
      <c r="B33" s="32"/>
      <c r="C33" s="24" t="s">
        <v>34</v>
      </c>
      <c r="D33" s="19"/>
      <c r="E33" s="117"/>
      <c r="F33" s="117"/>
      <c r="G33" s="118"/>
      <c r="H33" s="198"/>
      <c r="I33" s="198"/>
    </row>
    <row r="34" spans="1:9" s="2" customFormat="1" ht="20.399999999999999">
      <c r="A34" s="32">
        <v>14</v>
      </c>
      <c r="B34" s="32"/>
      <c r="C34" s="40" t="s">
        <v>71</v>
      </c>
      <c r="D34" s="39" t="s">
        <v>23</v>
      </c>
      <c r="E34" s="119">
        <f>SUM(E38:E39)</f>
        <v>120</v>
      </c>
      <c r="F34" s="119"/>
      <c r="G34" s="119"/>
      <c r="H34" s="198"/>
      <c r="I34" s="198"/>
    </row>
    <row r="35" spans="1:9" s="2" customFormat="1" ht="20.399999999999999">
      <c r="A35" s="32">
        <v>15</v>
      </c>
      <c r="B35" s="32"/>
      <c r="C35" s="40" t="s">
        <v>100</v>
      </c>
      <c r="D35" s="39" t="s">
        <v>24</v>
      </c>
      <c r="E35" s="119">
        <f>SUM(E34)*0.06</f>
        <v>7.1999999999999993</v>
      </c>
      <c r="F35" s="119"/>
      <c r="G35" s="119"/>
      <c r="H35" s="198"/>
      <c r="I35" s="198"/>
    </row>
    <row r="36" spans="1:9" s="2" customFormat="1" ht="20.399999999999999">
      <c r="A36" s="32">
        <v>16</v>
      </c>
      <c r="B36" s="32"/>
      <c r="C36" s="40" t="s">
        <v>85</v>
      </c>
      <c r="D36" s="39" t="s">
        <v>23</v>
      </c>
      <c r="E36" s="119">
        <v>20</v>
      </c>
      <c r="F36" s="119"/>
      <c r="G36" s="119"/>
      <c r="H36" s="198"/>
      <c r="I36" s="198"/>
    </row>
    <row r="37" spans="1:9" s="2" customFormat="1" ht="20.399999999999999">
      <c r="A37" s="32">
        <v>17</v>
      </c>
      <c r="B37" s="32"/>
      <c r="C37" s="40" t="s">
        <v>82</v>
      </c>
      <c r="D37" s="39" t="s">
        <v>83</v>
      </c>
      <c r="E37" s="119">
        <v>1</v>
      </c>
      <c r="F37" s="119"/>
      <c r="G37" s="119"/>
      <c r="H37" s="198"/>
      <c r="I37" s="198"/>
    </row>
    <row r="38" spans="1:9" s="2" customFormat="1" ht="10.199999999999999">
      <c r="A38" s="32">
        <v>18</v>
      </c>
      <c r="B38" s="32"/>
      <c r="C38" s="40" t="s">
        <v>92</v>
      </c>
      <c r="D38" s="39" t="s">
        <v>23</v>
      </c>
      <c r="E38" s="119">
        <v>100</v>
      </c>
      <c r="F38" s="119"/>
      <c r="G38" s="119"/>
      <c r="H38" s="198"/>
      <c r="I38" s="198"/>
    </row>
    <row r="39" spans="1:9" s="2" customFormat="1" ht="10.199999999999999">
      <c r="A39" s="32">
        <v>19</v>
      </c>
      <c r="B39" s="32"/>
      <c r="C39" s="40" t="s">
        <v>73</v>
      </c>
      <c r="D39" s="39" t="s">
        <v>23</v>
      </c>
      <c r="E39" s="119">
        <v>20</v>
      </c>
      <c r="F39" s="119"/>
      <c r="G39" s="119"/>
      <c r="H39" s="198"/>
      <c r="I39" s="198"/>
    </row>
    <row r="40" spans="1:9" s="19" customFormat="1" ht="12.75" customHeight="1">
      <c r="A40" s="32"/>
      <c r="B40" s="35"/>
      <c r="C40" s="50"/>
      <c r="D40" s="35"/>
      <c r="E40" s="203"/>
      <c r="F40" s="203"/>
      <c r="G40" s="119"/>
      <c r="H40" s="117"/>
      <c r="I40" s="117"/>
    </row>
    <row r="41" spans="1:9" s="2" customFormat="1" ht="10.199999999999999">
      <c r="A41" s="32"/>
      <c r="B41" s="35"/>
      <c r="C41" s="24" t="s">
        <v>95</v>
      </c>
      <c r="D41" s="19"/>
      <c r="E41" s="117"/>
      <c r="F41" s="75"/>
      <c r="G41" s="118"/>
      <c r="H41" s="198"/>
      <c r="I41" s="198"/>
    </row>
    <row r="42" spans="1:9" s="2" customFormat="1" ht="20.399999999999999">
      <c r="A42" s="32"/>
      <c r="B42" s="35"/>
      <c r="C42" s="45" t="s">
        <v>74</v>
      </c>
      <c r="D42" s="53" t="s">
        <v>22</v>
      </c>
      <c r="E42" s="122">
        <v>48.8</v>
      </c>
      <c r="F42" s="122"/>
      <c r="G42" s="122"/>
      <c r="H42" s="198"/>
      <c r="I42" s="198"/>
    </row>
    <row r="43" spans="1:9" s="19" customFormat="1" ht="10.199999999999999">
      <c r="A43" s="32">
        <v>20</v>
      </c>
      <c r="B43" s="35"/>
      <c r="C43" s="46" t="s">
        <v>75</v>
      </c>
      <c r="D43" s="39" t="s">
        <v>56</v>
      </c>
      <c r="E43" s="75">
        <v>2</v>
      </c>
      <c r="F43" s="119"/>
      <c r="G43" s="119"/>
      <c r="H43" s="117"/>
      <c r="I43" s="117"/>
    </row>
    <row r="44" spans="1:9" s="19" customFormat="1" ht="10.199999999999999">
      <c r="A44" s="32">
        <v>21</v>
      </c>
      <c r="B44" s="35"/>
      <c r="C44" s="46" t="s">
        <v>76</v>
      </c>
      <c r="D44" s="39" t="s">
        <v>56</v>
      </c>
      <c r="E44" s="75">
        <v>0.153</v>
      </c>
      <c r="F44" s="119"/>
      <c r="G44" s="119"/>
      <c r="H44" s="117"/>
      <c r="I44" s="117"/>
    </row>
    <row r="45" spans="1:9" s="19" customFormat="1" ht="10.199999999999999">
      <c r="A45" s="32">
        <v>22</v>
      </c>
      <c r="B45" s="35"/>
      <c r="C45" s="46" t="s">
        <v>77</v>
      </c>
      <c r="D45" s="39" t="s">
        <v>58</v>
      </c>
      <c r="E45" s="75">
        <v>110</v>
      </c>
      <c r="F45" s="119"/>
      <c r="G45" s="119"/>
      <c r="H45" s="117"/>
      <c r="I45" s="117"/>
    </row>
    <row r="46" spans="1:9" s="19" customFormat="1" ht="40.799999999999997">
      <c r="A46" s="32">
        <v>23</v>
      </c>
      <c r="B46" s="35"/>
      <c r="C46" s="46" t="s">
        <v>78</v>
      </c>
      <c r="D46" s="39" t="s">
        <v>22</v>
      </c>
      <c r="E46" s="75">
        <v>48.8</v>
      </c>
      <c r="F46" s="119"/>
      <c r="G46" s="119"/>
      <c r="H46" s="117"/>
      <c r="I46" s="117"/>
    </row>
    <row r="47" spans="1:9" s="19" customFormat="1" ht="10.199999999999999">
      <c r="A47" s="32"/>
      <c r="B47" s="35"/>
      <c r="C47" s="46"/>
      <c r="D47" s="39"/>
      <c r="E47" s="75"/>
      <c r="F47" s="75"/>
      <c r="G47" s="75"/>
      <c r="H47" s="117"/>
      <c r="I47" s="117"/>
    </row>
    <row r="48" spans="1:9" s="19" customFormat="1" ht="12.75" customHeight="1">
      <c r="A48" s="32"/>
      <c r="B48" s="32"/>
      <c r="C48" s="24" t="s">
        <v>94</v>
      </c>
      <c r="E48" s="117"/>
      <c r="F48" s="75"/>
      <c r="G48" s="118"/>
      <c r="H48" s="117"/>
      <c r="I48" s="117"/>
    </row>
    <row r="49" spans="1:9" s="19" customFormat="1" ht="12.75" customHeight="1">
      <c r="A49" s="39"/>
      <c r="C49" s="45" t="s">
        <v>51</v>
      </c>
      <c r="D49" s="53" t="s">
        <v>22</v>
      </c>
      <c r="E49" s="122">
        <v>48.8</v>
      </c>
      <c r="F49" s="122"/>
      <c r="G49" s="122"/>
      <c r="H49" s="117"/>
      <c r="I49" s="117"/>
    </row>
    <row r="50" spans="1:9" s="41" customFormat="1" ht="10.199999999999999">
      <c r="A50" s="32">
        <v>25</v>
      </c>
      <c r="B50" s="35"/>
      <c r="C50" s="40" t="s">
        <v>61</v>
      </c>
      <c r="D50" s="39" t="s">
        <v>62</v>
      </c>
      <c r="E50" s="75">
        <v>10</v>
      </c>
      <c r="F50" s="119"/>
      <c r="G50" s="119"/>
      <c r="H50" s="124"/>
      <c r="I50" s="124"/>
    </row>
    <row r="51" spans="1:9" s="41" customFormat="1" ht="10.199999999999999">
      <c r="A51" s="32">
        <v>26</v>
      </c>
      <c r="B51" s="35"/>
      <c r="C51" s="40" t="s">
        <v>59</v>
      </c>
      <c r="D51" s="39" t="s">
        <v>58</v>
      </c>
      <c r="E51" s="75">
        <v>15</v>
      </c>
      <c r="F51" s="119"/>
      <c r="G51" s="119"/>
      <c r="H51" s="124"/>
      <c r="I51" s="124"/>
    </row>
    <row r="52" spans="1:9" s="41" customFormat="1" ht="10.199999999999999">
      <c r="A52" s="32">
        <v>27</v>
      </c>
      <c r="B52" s="35"/>
      <c r="C52" s="46" t="s">
        <v>79</v>
      </c>
      <c r="D52" s="39" t="s">
        <v>22</v>
      </c>
      <c r="E52" s="75">
        <v>48.8</v>
      </c>
      <c r="F52" s="119"/>
      <c r="G52" s="119"/>
      <c r="H52" s="124"/>
      <c r="I52" s="124"/>
    </row>
    <row r="53" spans="1:9" s="41" customFormat="1" ht="10.199999999999999">
      <c r="A53" s="32"/>
      <c r="B53" s="35"/>
      <c r="C53" s="46"/>
      <c r="D53" s="39"/>
      <c r="E53" s="75"/>
      <c r="F53" s="75"/>
      <c r="G53" s="75"/>
      <c r="H53" s="124"/>
      <c r="I53" s="124"/>
    </row>
    <row r="54" spans="1:9" s="41" customFormat="1" ht="10.199999999999999">
      <c r="A54" s="32"/>
      <c r="B54" s="35"/>
      <c r="C54" s="24" t="s">
        <v>93</v>
      </c>
      <c r="D54" s="19"/>
      <c r="E54" s="117"/>
      <c r="F54" s="75"/>
      <c r="G54" s="118"/>
      <c r="H54" s="124"/>
      <c r="I54" s="124"/>
    </row>
    <row r="55" spans="1:9" s="41" customFormat="1" ht="20.399999999999999">
      <c r="A55" s="32"/>
      <c r="B55" s="35"/>
      <c r="C55" s="45" t="s">
        <v>63</v>
      </c>
      <c r="D55" s="53" t="s">
        <v>22</v>
      </c>
      <c r="E55" s="122">
        <v>48.8</v>
      </c>
      <c r="F55" s="122"/>
      <c r="G55" s="122"/>
      <c r="H55" s="124"/>
      <c r="I55" s="124"/>
    </row>
    <row r="56" spans="1:9" s="41" customFormat="1" ht="10.199999999999999">
      <c r="A56" s="32"/>
      <c r="B56" s="35"/>
      <c r="C56" s="45" t="s">
        <v>64</v>
      </c>
      <c r="D56" s="53" t="s">
        <v>22</v>
      </c>
      <c r="E56" s="122">
        <v>48.8</v>
      </c>
      <c r="F56" s="75"/>
      <c r="G56" s="75"/>
      <c r="H56" s="124"/>
      <c r="I56" s="124"/>
    </row>
    <row r="57" spans="1:9" s="41" customFormat="1" ht="10.199999999999999">
      <c r="A57" s="32">
        <v>31</v>
      </c>
      <c r="B57" s="35"/>
      <c r="C57" s="40" t="s">
        <v>87</v>
      </c>
      <c r="D57" s="39" t="s">
        <v>56</v>
      </c>
      <c r="E57" s="75">
        <v>0.51200000000000001</v>
      </c>
      <c r="F57" s="119"/>
      <c r="G57" s="119"/>
      <c r="H57" s="124"/>
      <c r="I57" s="124"/>
    </row>
    <row r="58" spans="1:9" s="41" customFormat="1" ht="10.199999999999999">
      <c r="A58" s="32">
        <v>32</v>
      </c>
      <c r="B58" s="35"/>
      <c r="C58" s="40" t="s">
        <v>88</v>
      </c>
      <c r="D58" s="39" t="s">
        <v>58</v>
      </c>
      <c r="E58" s="75">
        <v>87</v>
      </c>
      <c r="F58" s="119"/>
      <c r="G58" s="119"/>
      <c r="H58" s="124"/>
      <c r="I58" s="124"/>
    </row>
    <row r="59" spans="1:9" s="41" customFormat="1" ht="10.199999999999999">
      <c r="A59" s="32">
        <v>33</v>
      </c>
      <c r="B59" s="35"/>
      <c r="C59" s="40" t="s">
        <v>60</v>
      </c>
      <c r="D59" s="39" t="s">
        <v>22</v>
      </c>
      <c r="E59" s="75">
        <v>48.8</v>
      </c>
      <c r="F59" s="119"/>
      <c r="G59" s="119"/>
      <c r="H59" s="124"/>
      <c r="I59" s="124"/>
    </row>
    <row r="60" spans="1:9" s="41" customFormat="1" ht="10.199999999999999">
      <c r="A60" s="32"/>
      <c r="B60" s="35"/>
      <c r="C60" s="40"/>
      <c r="D60" s="39"/>
      <c r="E60" s="75"/>
      <c r="F60" s="119"/>
      <c r="G60" s="119"/>
      <c r="H60" s="124"/>
      <c r="I60" s="124"/>
    </row>
    <row r="61" spans="1:9" s="41" customFormat="1" ht="10.199999999999999">
      <c r="A61" s="32"/>
      <c r="B61" s="35"/>
      <c r="C61" s="45" t="s">
        <v>65</v>
      </c>
      <c r="D61" s="53" t="s">
        <v>22</v>
      </c>
      <c r="E61" s="122">
        <v>48.8</v>
      </c>
      <c r="F61" s="124"/>
      <c r="G61" s="75"/>
      <c r="H61" s="124"/>
      <c r="I61" s="124"/>
    </row>
    <row r="62" spans="1:9" s="41" customFormat="1" ht="10.199999999999999">
      <c r="A62" s="32">
        <v>36</v>
      </c>
      <c r="B62" s="35"/>
      <c r="C62" s="40" t="s">
        <v>66</v>
      </c>
      <c r="D62" s="39" t="s">
        <v>58</v>
      </c>
      <c r="E62" s="75">
        <v>40</v>
      </c>
      <c r="F62" s="119"/>
      <c r="G62" s="119"/>
      <c r="H62" s="124"/>
      <c r="I62" s="124"/>
    </row>
    <row r="63" spans="1:9" s="41" customFormat="1" ht="10.199999999999999">
      <c r="A63" s="32">
        <v>37</v>
      </c>
      <c r="B63" s="35"/>
      <c r="C63" s="40" t="s">
        <v>80</v>
      </c>
      <c r="D63" s="47" t="s">
        <v>58</v>
      </c>
      <c r="E63" s="123">
        <v>2.5</v>
      </c>
      <c r="F63" s="119"/>
      <c r="G63" s="119"/>
      <c r="H63" s="124"/>
      <c r="I63" s="124"/>
    </row>
    <row r="64" spans="1:9" s="41" customFormat="1" ht="10.199999999999999">
      <c r="A64" s="32">
        <v>38</v>
      </c>
      <c r="B64" s="39"/>
      <c r="C64" s="40" t="s">
        <v>67</v>
      </c>
      <c r="D64" s="39" t="s">
        <v>58</v>
      </c>
      <c r="E64" s="75">
        <v>60</v>
      </c>
      <c r="F64" s="119"/>
      <c r="G64" s="119"/>
      <c r="H64" s="124"/>
      <c r="I64" s="124"/>
    </row>
    <row r="65" spans="1:9" s="19" customFormat="1" ht="12.75" customHeight="1">
      <c r="A65" s="32">
        <v>39</v>
      </c>
      <c r="C65" s="46" t="s">
        <v>81</v>
      </c>
      <c r="D65" s="39" t="s">
        <v>22</v>
      </c>
      <c r="E65" s="75">
        <v>48.8</v>
      </c>
      <c r="F65" s="119"/>
      <c r="G65" s="119"/>
      <c r="H65" s="117"/>
      <c r="I65" s="117"/>
    </row>
    <row r="66" spans="1:9" s="41" customFormat="1" ht="11.4">
      <c r="A66" s="32"/>
      <c r="B66" s="35"/>
      <c r="C66" s="33"/>
      <c r="D66" s="32"/>
      <c r="E66" s="119"/>
      <c r="F66" s="119"/>
      <c r="G66" s="119"/>
      <c r="H66" s="124"/>
      <c r="I66" s="199"/>
    </row>
    <row r="67" spans="1:9" s="41" customFormat="1" ht="11.4">
      <c r="B67" s="35"/>
      <c r="C67" s="24" t="s">
        <v>35</v>
      </c>
      <c r="D67" s="19"/>
      <c r="E67" s="117"/>
      <c r="F67" s="117"/>
      <c r="G67" s="118"/>
      <c r="H67" s="124"/>
      <c r="I67" s="199"/>
    </row>
    <row r="68" spans="1:9" s="41" customFormat="1" ht="11.4">
      <c r="A68" s="32">
        <v>39</v>
      </c>
      <c r="B68" s="35"/>
      <c r="C68" s="33" t="s">
        <v>37</v>
      </c>
      <c r="D68" s="32" t="s">
        <v>36</v>
      </c>
      <c r="E68" s="119">
        <v>1</v>
      </c>
      <c r="F68" s="119"/>
      <c r="G68" s="119"/>
      <c r="H68" s="124"/>
      <c r="I68" s="199"/>
    </row>
    <row r="69" spans="1:9" s="41" customFormat="1" ht="11.4">
      <c r="A69" s="32">
        <v>40</v>
      </c>
      <c r="B69" s="35"/>
      <c r="C69" s="33" t="s">
        <v>38</v>
      </c>
      <c r="D69" s="32" t="s">
        <v>36</v>
      </c>
      <c r="E69" s="119">
        <v>1</v>
      </c>
      <c r="F69" s="119"/>
      <c r="G69" s="119"/>
      <c r="H69" s="124"/>
      <c r="I69" s="199"/>
    </row>
    <row r="70" spans="1:9" s="41" customFormat="1" ht="11.4">
      <c r="A70" s="32">
        <v>41</v>
      </c>
      <c r="B70" s="35"/>
      <c r="C70" s="33" t="s">
        <v>39</v>
      </c>
      <c r="D70" s="32" t="s">
        <v>36</v>
      </c>
      <c r="E70" s="119">
        <v>1</v>
      </c>
      <c r="F70" s="119"/>
      <c r="G70" s="119"/>
      <c r="H70" s="124"/>
      <c r="I70" s="199"/>
    </row>
    <row r="71" spans="1:9" s="41" customFormat="1" ht="11.4">
      <c r="A71" s="32"/>
      <c r="B71" s="35"/>
      <c r="C71" s="33"/>
      <c r="D71" s="32"/>
      <c r="E71" s="119"/>
      <c r="F71" s="119"/>
      <c r="G71" s="119"/>
      <c r="H71" s="124"/>
      <c r="I71" s="199"/>
    </row>
    <row r="72" spans="1:9" s="41" customFormat="1" ht="12">
      <c r="A72" s="32"/>
      <c r="B72" s="35"/>
      <c r="C72" s="27" t="s">
        <v>16</v>
      </c>
      <c r="D72" s="26"/>
      <c r="E72" s="204"/>
      <c r="F72" s="204"/>
      <c r="G72" s="127"/>
      <c r="H72" s="124"/>
      <c r="I72" s="200"/>
    </row>
    <row r="73" spans="1:9" s="2" customFormat="1" ht="13.5" customHeight="1">
      <c r="A73" s="32"/>
      <c r="B73" s="32"/>
      <c r="C73" s="33"/>
      <c r="D73" s="32"/>
      <c r="E73" s="119"/>
      <c r="F73" s="119"/>
      <c r="G73" s="119"/>
      <c r="H73" s="198"/>
      <c r="I73" s="198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2"/>
  <sheetViews>
    <sheetView showGridLines="0" view="pageBreakPreview" zoomScale="115" zoomScaleNormal="100" zoomScaleSheetLayoutView="115" workbookViewId="0">
      <pane ySplit="12" topLeftCell="A13" activePane="bottomLeft" state="frozenSplit"/>
      <selection activeCell="W56" sqref="W56"/>
      <selection pane="bottomLeft" activeCell="M20" sqref="M20:M21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8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8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8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8" ht="11.25" customHeight="1">
      <c r="A4" s="5" t="s">
        <v>7</v>
      </c>
      <c r="B4" s="6"/>
      <c r="C4" s="6" t="s">
        <v>113</v>
      </c>
      <c r="D4" s="6"/>
      <c r="E4" s="6"/>
      <c r="F4" s="6"/>
      <c r="G4" s="6"/>
    </row>
    <row r="5" spans="1:8" ht="5.25" customHeight="1">
      <c r="A5" s="6"/>
      <c r="B5" s="6"/>
      <c r="C5" s="6"/>
      <c r="D5" s="6"/>
      <c r="E5" s="6"/>
      <c r="F5" s="6"/>
      <c r="G5" s="6"/>
    </row>
    <row r="6" spans="1:8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8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8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8" ht="13.2">
      <c r="A9" s="29"/>
      <c r="B9" s="29"/>
      <c r="C9" s="29"/>
      <c r="D9" s="29"/>
      <c r="E9" s="29"/>
      <c r="F9" s="29"/>
      <c r="G9" s="29"/>
    </row>
    <row r="10" spans="1:8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8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8" ht="13.2">
      <c r="A12" s="29"/>
      <c r="B12" s="29"/>
      <c r="C12" s="29"/>
      <c r="D12" s="29"/>
      <c r="E12" s="29"/>
      <c r="F12" s="29"/>
      <c r="G12" s="29"/>
    </row>
    <row r="13" spans="1:8" s="19" customFormat="1" ht="12.75" customHeight="1">
      <c r="A13" s="30"/>
      <c r="B13" s="30"/>
      <c r="C13" s="30"/>
      <c r="D13" s="30"/>
      <c r="E13" s="205"/>
      <c r="F13" s="205"/>
      <c r="G13" s="206"/>
      <c r="H13" s="117"/>
    </row>
    <row r="14" spans="1:8" s="19" customFormat="1" ht="12.75" customHeight="1">
      <c r="C14" s="24" t="s">
        <v>21</v>
      </c>
      <c r="E14" s="117"/>
      <c r="F14" s="117"/>
      <c r="G14" s="118"/>
      <c r="H14" s="117"/>
    </row>
    <row r="15" spans="1:8" s="2" customFormat="1" ht="20.399999999999999">
      <c r="A15" s="32">
        <v>1</v>
      </c>
      <c r="B15" s="32"/>
      <c r="C15" s="33" t="s">
        <v>96</v>
      </c>
      <c r="D15" s="32" t="s">
        <v>24</v>
      </c>
      <c r="E15" s="119">
        <v>3.58</v>
      </c>
      <c r="F15" s="119"/>
      <c r="G15" s="119"/>
      <c r="H15" s="198"/>
    </row>
    <row r="16" spans="1:8" s="2" customFormat="1" ht="10.199999999999999">
      <c r="A16" s="32">
        <v>2</v>
      </c>
      <c r="B16" s="32"/>
      <c r="C16" s="33" t="s">
        <v>97</v>
      </c>
      <c r="D16" s="32" t="s">
        <v>24</v>
      </c>
      <c r="E16" s="119">
        <v>3</v>
      </c>
      <c r="F16" s="119"/>
      <c r="G16" s="119"/>
      <c r="H16" s="198"/>
    </row>
    <row r="17" spans="1:8" s="2" customFormat="1" ht="10.199999999999999">
      <c r="A17" s="32">
        <v>3</v>
      </c>
      <c r="B17" s="32"/>
      <c r="C17" s="33" t="s">
        <v>25</v>
      </c>
      <c r="D17" s="32" t="s">
        <v>24</v>
      </c>
      <c r="E17" s="119">
        <v>6.58</v>
      </c>
      <c r="F17" s="119"/>
      <c r="G17" s="119"/>
      <c r="H17" s="198"/>
    </row>
    <row r="18" spans="1:8" s="2" customFormat="1" ht="10.199999999999999">
      <c r="A18" s="32">
        <v>4</v>
      </c>
      <c r="B18" s="32"/>
      <c r="C18" s="33" t="s">
        <v>26</v>
      </c>
      <c r="D18" s="32" t="s">
        <v>24</v>
      </c>
      <c r="E18" s="119">
        <v>6.58</v>
      </c>
      <c r="F18" s="119"/>
      <c r="G18" s="119"/>
      <c r="H18" s="198"/>
    </row>
    <row r="19" spans="1:8" s="2" customFormat="1" ht="10.199999999999999">
      <c r="A19" s="32">
        <v>5</v>
      </c>
      <c r="B19" s="32"/>
      <c r="C19" s="33" t="s">
        <v>27</v>
      </c>
      <c r="D19" s="32" t="s">
        <v>24</v>
      </c>
      <c r="E19" s="119">
        <v>6.58</v>
      </c>
      <c r="F19" s="119"/>
      <c r="G19" s="119"/>
      <c r="H19" s="198"/>
    </row>
    <row r="20" spans="1:8" s="2" customFormat="1" ht="10.199999999999999">
      <c r="A20" s="32">
        <v>6</v>
      </c>
      <c r="B20" s="32"/>
      <c r="C20" s="33" t="s">
        <v>28</v>
      </c>
      <c r="D20" s="32" t="s">
        <v>24</v>
      </c>
      <c r="E20" s="119">
        <v>6.58</v>
      </c>
      <c r="F20" s="119"/>
      <c r="G20" s="119"/>
      <c r="H20" s="198"/>
    </row>
    <row r="21" spans="1:8" s="2" customFormat="1" ht="10.199999999999999">
      <c r="A21" s="32">
        <v>7</v>
      </c>
      <c r="B21" s="32"/>
      <c r="C21" s="33" t="s">
        <v>29</v>
      </c>
      <c r="D21" s="32" t="s">
        <v>30</v>
      </c>
      <c r="E21" s="119">
        <v>11.844000000000001</v>
      </c>
      <c r="F21" s="119"/>
      <c r="G21" s="119"/>
      <c r="H21" s="198"/>
    </row>
    <row r="22" spans="1:8" s="2" customFormat="1" ht="20.399999999999999">
      <c r="A22" s="32">
        <v>8</v>
      </c>
      <c r="B22" s="32"/>
      <c r="C22" s="33" t="s">
        <v>43</v>
      </c>
      <c r="D22" s="32" t="s">
        <v>22</v>
      </c>
      <c r="E22" s="120">
        <v>60</v>
      </c>
      <c r="F22" s="119"/>
      <c r="G22" s="119"/>
      <c r="H22" s="198"/>
    </row>
    <row r="23" spans="1:8" s="2" customFormat="1" ht="10.199999999999999">
      <c r="A23" s="32"/>
      <c r="B23" s="32"/>
      <c r="C23" s="24" t="s">
        <v>32</v>
      </c>
      <c r="D23" s="19"/>
      <c r="E23" s="117"/>
      <c r="F23" s="119"/>
      <c r="G23" s="118"/>
      <c r="H23" s="198"/>
    </row>
    <row r="24" spans="1:8" s="2" customFormat="1" ht="20.399999999999999">
      <c r="A24" s="32">
        <v>9</v>
      </c>
      <c r="B24" s="32"/>
      <c r="C24" s="33" t="s">
        <v>98</v>
      </c>
      <c r="D24" s="32" t="s">
        <v>22</v>
      </c>
      <c r="E24" s="119">
        <v>1.6</v>
      </c>
      <c r="F24" s="119"/>
      <c r="G24" s="119"/>
      <c r="H24" s="198"/>
    </row>
    <row r="25" spans="1:8" s="19" customFormat="1" ht="10.199999999999999">
      <c r="A25" s="32"/>
      <c r="C25" s="24" t="s">
        <v>34</v>
      </c>
      <c r="E25" s="117"/>
      <c r="F25" s="117"/>
      <c r="G25" s="118"/>
      <c r="H25" s="117"/>
    </row>
    <row r="26" spans="1:8" s="2" customFormat="1" ht="30.6">
      <c r="A26" s="32">
        <v>10</v>
      </c>
      <c r="B26" s="19"/>
      <c r="C26" s="46" t="s">
        <v>102</v>
      </c>
      <c r="D26" s="32" t="s">
        <v>23</v>
      </c>
      <c r="E26" s="119">
        <v>40</v>
      </c>
      <c r="F26" s="119"/>
      <c r="G26" s="119"/>
      <c r="H26" s="198"/>
    </row>
    <row r="27" spans="1:8" s="2" customFormat="1" ht="20.399999999999999">
      <c r="A27" s="32">
        <v>11</v>
      </c>
      <c r="B27" s="32"/>
      <c r="C27" s="43" t="s">
        <v>103</v>
      </c>
      <c r="D27" s="42" t="s">
        <v>24</v>
      </c>
      <c r="E27" s="207">
        <v>2.4</v>
      </c>
      <c r="F27" s="119"/>
      <c r="G27" s="119"/>
      <c r="H27" s="198"/>
    </row>
    <row r="28" spans="1:8" s="2" customFormat="1" ht="10.199999999999999">
      <c r="A28" s="32">
        <v>12</v>
      </c>
      <c r="B28" s="32"/>
      <c r="C28" s="50" t="s">
        <v>84</v>
      </c>
      <c r="D28" s="49" t="s">
        <v>83</v>
      </c>
      <c r="E28" s="208">
        <v>1</v>
      </c>
      <c r="F28" s="119"/>
      <c r="G28" s="119"/>
      <c r="H28" s="198"/>
    </row>
    <row r="29" spans="1:8" s="2" customFormat="1" ht="10.199999999999999">
      <c r="A29" s="32">
        <v>13</v>
      </c>
      <c r="B29" s="32"/>
      <c r="C29" s="50" t="s">
        <v>104</v>
      </c>
      <c r="D29" s="35" t="s">
        <v>23</v>
      </c>
      <c r="E29" s="203">
        <v>40</v>
      </c>
      <c r="F29" s="119"/>
      <c r="G29" s="119"/>
      <c r="H29" s="198"/>
    </row>
    <row r="30" spans="1:8" s="2" customFormat="1" ht="10.199999999999999">
      <c r="A30" s="32"/>
      <c r="B30" s="32"/>
      <c r="C30" s="33" t="s">
        <v>49</v>
      </c>
      <c r="D30" s="32" t="s">
        <v>36</v>
      </c>
      <c r="E30" s="119">
        <v>1</v>
      </c>
      <c r="F30" s="119"/>
      <c r="G30" s="119"/>
      <c r="H30" s="198"/>
    </row>
    <row r="31" spans="1:8" s="2" customFormat="1" ht="10.199999999999999">
      <c r="A31" s="32"/>
      <c r="B31" s="32"/>
      <c r="C31" s="33"/>
      <c r="D31" s="32"/>
      <c r="E31" s="119"/>
      <c r="F31" s="119"/>
      <c r="G31" s="119"/>
      <c r="H31" s="198"/>
    </row>
    <row r="32" spans="1:8" s="2" customFormat="1" ht="10.199999999999999">
      <c r="A32" s="32"/>
      <c r="B32" s="32"/>
      <c r="C32" s="24" t="s">
        <v>35</v>
      </c>
      <c r="D32" s="19"/>
      <c r="E32" s="117"/>
      <c r="F32" s="117"/>
      <c r="G32" s="118"/>
      <c r="H32" s="198"/>
    </row>
    <row r="33" spans="1:8" s="2" customFormat="1" ht="10.199999999999999">
      <c r="A33" s="32">
        <v>14</v>
      </c>
      <c r="B33" s="32"/>
      <c r="C33" s="33" t="s">
        <v>37</v>
      </c>
      <c r="D33" s="32" t="s">
        <v>36</v>
      </c>
      <c r="E33" s="119">
        <v>1</v>
      </c>
      <c r="F33" s="119"/>
      <c r="G33" s="119"/>
      <c r="H33" s="198"/>
    </row>
    <row r="34" spans="1:8" s="2" customFormat="1" ht="10.199999999999999">
      <c r="A34" s="32">
        <v>15</v>
      </c>
      <c r="B34" s="32"/>
      <c r="C34" s="33" t="s">
        <v>38</v>
      </c>
      <c r="D34" s="32" t="s">
        <v>36</v>
      </c>
      <c r="E34" s="119">
        <v>1</v>
      </c>
      <c r="F34" s="119"/>
      <c r="G34" s="119"/>
      <c r="H34" s="198"/>
    </row>
    <row r="35" spans="1:8" s="2" customFormat="1" ht="10.199999999999999">
      <c r="A35" s="32">
        <v>16</v>
      </c>
      <c r="B35" s="32"/>
      <c r="C35" s="33" t="s">
        <v>39</v>
      </c>
      <c r="D35" s="32" t="s">
        <v>36</v>
      </c>
      <c r="E35" s="119">
        <v>1</v>
      </c>
      <c r="F35" s="119"/>
      <c r="G35" s="119"/>
      <c r="H35" s="198"/>
    </row>
    <row r="36" spans="1:8" s="2" customFormat="1" ht="10.199999999999999">
      <c r="A36" s="32"/>
      <c r="B36" s="32"/>
      <c r="C36" s="33"/>
      <c r="D36" s="32"/>
      <c r="E36" s="119"/>
      <c r="F36" s="119"/>
      <c r="G36" s="119"/>
      <c r="H36" s="198"/>
    </row>
    <row r="37" spans="1:8" s="2" customFormat="1" ht="10.199999999999999">
      <c r="A37" s="32"/>
      <c r="B37" s="32"/>
      <c r="C37" s="27" t="s">
        <v>16</v>
      </c>
      <c r="D37" s="26"/>
      <c r="E37" s="204"/>
      <c r="F37" s="204"/>
      <c r="G37" s="127"/>
      <c r="H37" s="198"/>
    </row>
    <row r="38" spans="1:8" ht="11.25" customHeight="1">
      <c r="E38" s="202"/>
      <c r="F38" s="202"/>
      <c r="G38" s="202"/>
      <c r="H38" s="202"/>
    </row>
    <row r="39" spans="1:8" ht="11.25" customHeight="1">
      <c r="E39" s="202"/>
      <c r="F39" s="202"/>
      <c r="G39" s="202"/>
      <c r="H39" s="202"/>
    </row>
    <row r="40" spans="1:8" ht="11.25" customHeight="1">
      <c r="E40" s="202"/>
      <c r="F40" s="202"/>
      <c r="G40" s="202"/>
      <c r="H40" s="202"/>
    </row>
    <row r="41" spans="1:8" ht="11.25" customHeight="1">
      <c r="E41" s="202"/>
      <c r="F41" s="202"/>
      <c r="G41" s="202"/>
      <c r="H41" s="202"/>
    </row>
    <row r="42" spans="1:8" ht="11.25" customHeight="1">
      <c r="E42" s="202"/>
      <c r="F42" s="202"/>
      <c r="G42" s="202"/>
      <c r="H42" s="202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4"/>
  <sheetViews>
    <sheetView showGridLines="0" view="pageBreakPreview" zoomScaleNormal="100" zoomScaleSheetLayoutView="100" workbookViewId="0">
      <pane ySplit="12" topLeftCell="A13" activePane="bottomLeft" state="frozenSplit"/>
      <selection activeCell="A71" sqref="A71"/>
      <selection pane="bottomLeft" activeCell="I76" sqref="F13:I76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7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7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7" ht="11.25" customHeight="1">
      <c r="A4" s="5" t="s">
        <v>7</v>
      </c>
      <c r="B4" s="6"/>
      <c r="C4" s="6" t="s">
        <v>114</v>
      </c>
      <c r="D4" s="6"/>
      <c r="E4" s="6"/>
      <c r="F4" s="6"/>
      <c r="G4" s="6"/>
    </row>
    <row r="5" spans="1:7" ht="5.25" customHeight="1">
      <c r="A5" s="6"/>
      <c r="B5" s="6"/>
      <c r="C5" s="6"/>
      <c r="D5" s="6"/>
      <c r="E5" s="6"/>
      <c r="F5" s="6"/>
      <c r="G5" s="6"/>
    </row>
    <row r="6" spans="1:7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7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7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7" ht="13.2">
      <c r="A9" s="29"/>
      <c r="B9" s="29"/>
      <c r="C9" s="29"/>
      <c r="D9" s="29"/>
      <c r="E9" s="29"/>
      <c r="F9" s="29"/>
      <c r="G9" s="29"/>
    </row>
    <row r="10" spans="1:7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7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7" ht="13.2">
      <c r="A12" s="29"/>
      <c r="B12" s="29"/>
      <c r="C12" s="29"/>
      <c r="D12" s="29"/>
      <c r="E12" s="29"/>
      <c r="F12" s="29"/>
      <c r="G12" s="29"/>
    </row>
    <row r="13" spans="1:7" s="19" customFormat="1" ht="12.75" customHeight="1">
      <c r="A13" s="30"/>
      <c r="B13" s="30"/>
      <c r="C13" s="30"/>
      <c r="D13" s="30"/>
      <c r="E13" s="30"/>
      <c r="F13" s="30"/>
      <c r="G13" s="31"/>
    </row>
    <row r="14" spans="1:7" s="19" customFormat="1" ht="12.75" customHeight="1">
      <c r="C14" s="24" t="s">
        <v>21</v>
      </c>
      <c r="E14" s="117"/>
      <c r="F14" s="117"/>
      <c r="G14" s="118"/>
    </row>
    <row r="15" spans="1:7" s="2" customFormat="1" ht="10.199999999999999">
      <c r="A15" s="32">
        <v>1</v>
      </c>
      <c r="B15" s="19"/>
      <c r="C15" s="40" t="s">
        <v>120</v>
      </c>
      <c r="D15" s="32" t="s">
        <v>24</v>
      </c>
      <c r="E15" s="119">
        <v>87</v>
      </c>
      <c r="F15" s="119"/>
      <c r="G15" s="119"/>
    </row>
    <row r="16" spans="1:7" s="2" customFormat="1" ht="10.199999999999999">
      <c r="A16" s="32">
        <v>2</v>
      </c>
      <c r="B16" s="19"/>
      <c r="C16" s="40" t="s">
        <v>121</v>
      </c>
      <c r="D16" s="32" t="s">
        <v>22</v>
      </c>
      <c r="E16" s="119">
        <v>317</v>
      </c>
      <c r="F16" s="119"/>
      <c r="G16" s="119"/>
    </row>
    <row r="17" spans="1:7" s="2" customFormat="1" ht="20.399999999999999">
      <c r="A17" s="32">
        <v>3</v>
      </c>
      <c r="B17" s="19"/>
      <c r="C17" s="40" t="s">
        <v>126</v>
      </c>
      <c r="D17" s="32" t="s">
        <v>24</v>
      </c>
      <c r="E17" s="119">
        <v>3.6749999999999998</v>
      </c>
      <c r="F17" s="119"/>
      <c r="G17" s="119"/>
    </row>
    <row r="18" spans="1:7" s="2" customFormat="1" ht="20.399999999999999">
      <c r="A18" s="32">
        <v>4</v>
      </c>
      <c r="B18" s="19"/>
      <c r="C18" s="40" t="s">
        <v>305</v>
      </c>
      <c r="D18" s="32" t="s">
        <v>24</v>
      </c>
      <c r="E18" s="119">
        <v>10</v>
      </c>
      <c r="F18" s="119"/>
      <c r="G18" s="119"/>
    </row>
    <row r="19" spans="1:7" s="2" customFormat="1" ht="10.199999999999999">
      <c r="A19" s="32"/>
      <c r="B19" s="32"/>
      <c r="C19" s="33"/>
      <c r="D19" s="32"/>
      <c r="E19" s="120"/>
      <c r="F19" s="119"/>
      <c r="G19" s="119"/>
    </row>
    <row r="20" spans="1:7" s="2" customFormat="1" ht="10.199999999999999">
      <c r="A20" s="32"/>
      <c r="B20" s="32"/>
      <c r="C20" s="24" t="s">
        <v>31</v>
      </c>
      <c r="D20" s="19"/>
      <c r="E20" s="117"/>
      <c r="F20" s="119"/>
      <c r="G20" s="118"/>
    </row>
    <row r="21" spans="1:7" s="19" customFormat="1" ht="10.199999999999999">
      <c r="A21" s="32">
        <v>5</v>
      </c>
      <c r="C21" s="40" t="s">
        <v>276</v>
      </c>
      <c r="D21" s="32" t="s">
        <v>24</v>
      </c>
      <c r="E21" s="119">
        <v>17.5</v>
      </c>
      <c r="F21" s="119"/>
      <c r="G21" s="119"/>
    </row>
    <row r="22" spans="1:7" s="2" customFormat="1" ht="10.199999999999999">
      <c r="A22" s="32">
        <v>6</v>
      </c>
      <c r="B22" s="19"/>
      <c r="C22" s="40" t="s">
        <v>277</v>
      </c>
      <c r="D22" s="32" t="s">
        <v>132</v>
      </c>
      <c r="E22" s="119">
        <v>40</v>
      </c>
      <c r="F22" s="119"/>
      <c r="G22" s="119"/>
    </row>
    <row r="23" spans="1:7" s="2" customFormat="1" ht="10.199999999999999">
      <c r="A23" s="32">
        <v>7</v>
      </c>
      <c r="B23" s="19"/>
      <c r="C23" s="40" t="s">
        <v>134</v>
      </c>
      <c r="D23" s="32" t="s">
        <v>24</v>
      </c>
      <c r="E23" s="119">
        <v>2.94</v>
      </c>
      <c r="F23" s="119"/>
      <c r="G23" s="119"/>
    </row>
    <row r="24" spans="1:7" s="2" customFormat="1" ht="10.199999999999999">
      <c r="A24" s="32">
        <v>8</v>
      </c>
      <c r="B24" s="19"/>
      <c r="C24" s="40" t="s">
        <v>135</v>
      </c>
      <c r="D24" s="32" t="s">
        <v>132</v>
      </c>
      <c r="E24" s="119">
        <v>49</v>
      </c>
      <c r="F24" s="119"/>
      <c r="G24" s="119"/>
    </row>
    <row r="25" spans="1:7" s="2" customFormat="1" ht="10.199999999999999">
      <c r="A25" s="32">
        <v>9</v>
      </c>
      <c r="B25" s="19"/>
      <c r="C25" s="40" t="s">
        <v>136</v>
      </c>
      <c r="D25" s="32" t="s">
        <v>132</v>
      </c>
      <c r="E25" s="119">
        <v>49</v>
      </c>
      <c r="F25" s="119"/>
      <c r="G25" s="119"/>
    </row>
    <row r="26" spans="1:7" s="2" customFormat="1" ht="10.199999999999999">
      <c r="A26" s="32"/>
      <c r="B26" s="32"/>
      <c r="C26" s="44"/>
      <c r="D26" s="35"/>
      <c r="E26" s="203"/>
      <c r="F26" s="119"/>
      <c r="G26" s="119"/>
    </row>
    <row r="27" spans="1:7" s="2" customFormat="1" ht="10.199999999999999">
      <c r="A27" s="32"/>
      <c r="B27" s="32"/>
      <c r="C27" s="24" t="s">
        <v>32</v>
      </c>
      <c r="D27" s="19"/>
      <c r="E27" s="117"/>
      <c r="F27" s="119"/>
      <c r="G27" s="118"/>
    </row>
    <row r="28" spans="1:7" s="2" customFormat="1" ht="10.199999999999999">
      <c r="A28" s="32">
        <v>10</v>
      </c>
      <c r="B28" s="32"/>
      <c r="C28" s="40" t="s">
        <v>278</v>
      </c>
      <c r="D28" s="32" t="s">
        <v>56</v>
      </c>
      <c r="E28" s="119">
        <v>100</v>
      </c>
      <c r="F28" s="119"/>
      <c r="G28" s="119"/>
    </row>
    <row r="29" spans="1:7" s="2" customFormat="1" ht="10.199999999999999">
      <c r="A29" s="32">
        <v>11</v>
      </c>
      <c r="B29" s="32"/>
      <c r="C29" s="40" t="s">
        <v>142</v>
      </c>
      <c r="D29" s="32" t="s">
        <v>22</v>
      </c>
      <c r="E29" s="119">
        <v>317</v>
      </c>
      <c r="F29" s="119"/>
      <c r="G29" s="119"/>
    </row>
    <row r="30" spans="1:7" s="2" customFormat="1" ht="10.199999999999999">
      <c r="A30" s="32">
        <v>12</v>
      </c>
      <c r="B30" s="32"/>
      <c r="C30" s="40" t="s">
        <v>143</v>
      </c>
      <c r="D30" s="32" t="s">
        <v>22</v>
      </c>
      <c r="E30" s="119">
        <v>317</v>
      </c>
      <c r="F30" s="119"/>
      <c r="G30" s="119"/>
    </row>
    <row r="31" spans="1:7" s="2" customFormat="1" ht="10.199999999999999">
      <c r="A31" s="32">
        <v>13</v>
      </c>
      <c r="B31" s="32"/>
      <c r="C31" s="40" t="s">
        <v>279</v>
      </c>
      <c r="D31" s="32" t="s">
        <v>56</v>
      </c>
      <c r="E31" s="119">
        <v>65</v>
      </c>
      <c r="F31" s="119"/>
      <c r="G31" s="119"/>
    </row>
    <row r="32" spans="1:7" s="2" customFormat="1" ht="10.199999999999999">
      <c r="A32" s="32">
        <v>14</v>
      </c>
      <c r="B32" s="32"/>
      <c r="C32" s="40" t="s">
        <v>142</v>
      </c>
      <c r="D32" s="32" t="s">
        <v>22</v>
      </c>
      <c r="E32" s="119">
        <v>317</v>
      </c>
      <c r="F32" s="119"/>
      <c r="G32" s="119"/>
    </row>
    <row r="33" spans="1:7" s="2" customFormat="1" ht="10.199999999999999">
      <c r="A33" s="32">
        <v>15</v>
      </c>
      <c r="B33" s="32"/>
      <c r="C33" s="40" t="s">
        <v>143</v>
      </c>
      <c r="D33" s="32" t="s">
        <v>22</v>
      </c>
      <c r="E33" s="119">
        <v>317</v>
      </c>
      <c r="F33" s="119"/>
      <c r="G33" s="119"/>
    </row>
    <row r="34" spans="1:7" s="2" customFormat="1" ht="20.399999999999999">
      <c r="A34" s="32"/>
      <c r="B34" s="32"/>
      <c r="C34" s="40" t="s">
        <v>233</v>
      </c>
      <c r="D34" s="32" t="s">
        <v>22</v>
      </c>
      <c r="E34" s="119">
        <v>317</v>
      </c>
      <c r="F34" s="119"/>
      <c r="G34" s="119"/>
    </row>
    <row r="35" spans="1:7" s="19" customFormat="1" ht="12.75" customHeight="1">
      <c r="A35" s="32">
        <v>16</v>
      </c>
      <c r="B35" s="32"/>
      <c r="C35" s="40" t="s">
        <v>234</v>
      </c>
      <c r="D35" s="32" t="s">
        <v>56</v>
      </c>
      <c r="E35" s="119">
        <v>6</v>
      </c>
      <c r="F35" s="119"/>
      <c r="G35" s="119"/>
    </row>
    <row r="36" spans="1:7" s="19" customFormat="1" ht="12.75" customHeight="1">
      <c r="A36" s="32">
        <v>17</v>
      </c>
      <c r="B36" s="32"/>
      <c r="C36" s="40" t="s">
        <v>235</v>
      </c>
      <c r="D36" s="32" t="s">
        <v>56</v>
      </c>
      <c r="E36" s="119">
        <v>5</v>
      </c>
      <c r="F36" s="119"/>
      <c r="G36" s="119"/>
    </row>
    <row r="37" spans="1:7" s="19" customFormat="1" ht="12.75" customHeight="1">
      <c r="A37" s="32">
        <v>18</v>
      </c>
      <c r="B37" s="32"/>
      <c r="C37" s="40" t="s">
        <v>236</v>
      </c>
      <c r="D37" s="32" t="s">
        <v>58</v>
      </c>
      <c r="E37" s="119">
        <v>700</v>
      </c>
      <c r="F37" s="119"/>
      <c r="G37" s="119"/>
    </row>
    <row r="38" spans="1:7" s="19" customFormat="1" ht="40.799999999999997">
      <c r="A38" s="32">
        <v>19</v>
      </c>
      <c r="B38" s="32"/>
      <c r="C38" s="40" t="s">
        <v>78</v>
      </c>
      <c r="D38" s="32" t="s">
        <v>22</v>
      </c>
      <c r="E38" s="119">
        <v>317</v>
      </c>
      <c r="F38" s="119"/>
      <c r="G38" s="119"/>
    </row>
    <row r="39" spans="1:7" s="19" customFormat="1" ht="12.75" customHeight="1">
      <c r="B39" s="32"/>
      <c r="C39" s="40" t="s">
        <v>237</v>
      </c>
      <c r="D39" s="32" t="s">
        <v>22</v>
      </c>
      <c r="E39" s="119">
        <v>317</v>
      </c>
      <c r="F39" s="119"/>
      <c r="G39" s="119"/>
    </row>
    <row r="40" spans="1:7" s="19" customFormat="1" ht="12.75" customHeight="1">
      <c r="A40" s="32">
        <v>20</v>
      </c>
      <c r="B40" s="32"/>
      <c r="C40" s="40" t="s">
        <v>61</v>
      </c>
      <c r="D40" s="32" t="s">
        <v>62</v>
      </c>
      <c r="E40" s="119">
        <v>25</v>
      </c>
      <c r="F40" s="119"/>
      <c r="G40" s="119"/>
    </row>
    <row r="41" spans="1:7" s="19" customFormat="1" ht="12.75" customHeight="1">
      <c r="A41" s="32">
        <v>21</v>
      </c>
      <c r="B41" s="32"/>
      <c r="C41" s="40" t="s">
        <v>236</v>
      </c>
      <c r="D41" s="32" t="s">
        <v>58</v>
      </c>
      <c r="E41" s="119">
        <v>80</v>
      </c>
      <c r="F41" s="119"/>
      <c r="G41" s="119"/>
    </row>
    <row r="42" spans="1:7" s="19" customFormat="1" ht="12.75" customHeight="1">
      <c r="A42" s="32">
        <v>22</v>
      </c>
      <c r="B42" s="32"/>
      <c r="C42" s="40" t="s">
        <v>81</v>
      </c>
      <c r="D42" s="32" t="s">
        <v>22</v>
      </c>
      <c r="E42" s="119">
        <v>317</v>
      </c>
      <c r="F42" s="119"/>
      <c r="G42" s="119"/>
    </row>
    <row r="43" spans="1:7" s="19" customFormat="1" ht="12.75" customHeight="1">
      <c r="A43" s="32">
        <v>23</v>
      </c>
      <c r="B43" s="32"/>
      <c r="C43" s="40" t="s">
        <v>280</v>
      </c>
      <c r="D43" s="32" t="s">
        <v>58</v>
      </c>
      <c r="E43" s="119">
        <v>315</v>
      </c>
      <c r="F43" s="119"/>
      <c r="G43" s="119"/>
    </row>
    <row r="44" spans="1:7" s="19" customFormat="1" ht="12.75" customHeight="1">
      <c r="A44" s="32">
        <v>24</v>
      </c>
      <c r="B44" s="32"/>
      <c r="C44" s="40" t="s">
        <v>281</v>
      </c>
      <c r="D44" s="32" t="s">
        <v>58</v>
      </c>
      <c r="E44" s="119">
        <v>300</v>
      </c>
      <c r="F44" s="119"/>
      <c r="G44" s="119"/>
    </row>
    <row r="45" spans="1:7" s="19" customFormat="1" ht="12.75" customHeight="1">
      <c r="A45" s="32">
        <v>25</v>
      </c>
      <c r="B45" s="32"/>
      <c r="C45" s="40" t="s">
        <v>282</v>
      </c>
      <c r="D45" s="32" t="s">
        <v>58</v>
      </c>
      <c r="E45" s="119">
        <v>300</v>
      </c>
      <c r="F45" s="119"/>
      <c r="G45" s="119"/>
    </row>
    <row r="46" spans="1:7" s="19" customFormat="1" ht="12.75" customHeight="1">
      <c r="A46" s="32">
        <v>26</v>
      </c>
      <c r="B46" s="32"/>
      <c r="C46" s="40" t="s">
        <v>283</v>
      </c>
      <c r="D46" s="32" t="s">
        <v>58</v>
      </c>
      <c r="E46" s="119">
        <v>300</v>
      </c>
      <c r="F46" s="119"/>
      <c r="G46" s="119"/>
    </row>
    <row r="47" spans="1:7" s="19" customFormat="1" ht="12.75" customHeight="1">
      <c r="A47" s="32">
        <v>27</v>
      </c>
      <c r="B47" s="32"/>
      <c r="C47" s="40" t="s">
        <v>284</v>
      </c>
      <c r="D47" s="32" t="s">
        <v>58</v>
      </c>
      <c r="E47" s="119">
        <v>680</v>
      </c>
      <c r="F47" s="119"/>
      <c r="G47" s="119"/>
    </row>
    <row r="48" spans="1:7" s="19" customFormat="1" ht="12.75" customHeight="1">
      <c r="A48" s="32">
        <v>28</v>
      </c>
      <c r="B48" s="32"/>
      <c r="C48" s="40" t="s">
        <v>285</v>
      </c>
      <c r="D48" s="32" t="s">
        <v>58</v>
      </c>
      <c r="E48" s="119">
        <v>1800</v>
      </c>
      <c r="F48" s="119"/>
      <c r="G48" s="119"/>
    </row>
    <row r="49" spans="1:7" s="19" customFormat="1" ht="12.75" customHeight="1">
      <c r="A49" s="32">
        <v>29</v>
      </c>
      <c r="B49" s="32"/>
      <c r="C49" s="40" t="s">
        <v>242</v>
      </c>
      <c r="D49" s="32" t="s">
        <v>58</v>
      </c>
      <c r="E49" s="119">
        <v>600</v>
      </c>
      <c r="F49" s="119"/>
      <c r="G49" s="119"/>
    </row>
    <row r="50" spans="1:7" s="19" customFormat="1" ht="51">
      <c r="A50" s="32">
        <v>30</v>
      </c>
      <c r="B50" s="32"/>
      <c r="C50" s="40" t="s">
        <v>243</v>
      </c>
      <c r="D50" s="32" t="s">
        <v>22</v>
      </c>
      <c r="E50" s="119">
        <v>317</v>
      </c>
      <c r="F50" s="119"/>
      <c r="G50" s="119"/>
    </row>
    <row r="51" spans="1:7" s="19" customFormat="1" ht="12.75" customHeight="1">
      <c r="A51" s="32"/>
      <c r="B51" s="35"/>
      <c r="C51" s="50"/>
      <c r="D51" s="35"/>
      <c r="E51" s="203"/>
      <c r="F51" s="203"/>
      <c r="G51" s="119"/>
    </row>
    <row r="52" spans="1:7" s="19" customFormat="1" ht="12.75" customHeight="1">
      <c r="A52" s="32"/>
      <c r="B52" s="35"/>
      <c r="C52" s="24" t="s">
        <v>690</v>
      </c>
      <c r="E52" s="117"/>
      <c r="F52" s="119"/>
      <c r="G52" s="118"/>
    </row>
    <row r="53" spans="1:7" s="19" customFormat="1" ht="12.75" customHeight="1">
      <c r="A53" s="32">
        <v>31</v>
      </c>
      <c r="B53" s="35"/>
      <c r="C53" s="54" t="s">
        <v>286</v>
      </c>
      <c r="D53" s="55" t="s">
        <v>158</v>
      </c>
      <c r="E53" s="199">
        <v>1</v>
      </c>
      <c r="F53" s="119"/>
      <c r="G53" s="119"/>
    </row>
    <row r="54" spans="1:7" s="19" customFormat="1" ht="12.75" customHeight="1">
      <c r="A54" s="32">
        <v>32</v>
      </c>
      <c r="B54" s="35"/>
      <c r="C54" s="54" t="s">
        <v>288</v>
      </c>
      <c r="D54" s="55" t="s">
        <v>158</v>
      </c>
      <c r="E54" s="199">
        <v>1</v>
      </c>
      <c r="F54" s="119"/>
      <c r="G54" s="119"/>
    </row>
    <row r="55" spans="1:7" s="19" customFormat="1" ht="12.75" customHeight="1">
      <c r="A55" s="32">
        <v>33</v>
      </c>
      <c r="B55" s="35"/>
      <c r="C55" s="54" t="s">
        <v>289</v>
      </c>
      <c r="D55" s="55" t="s">
        <v>158</v>
      </c>
      <c r="E55" s="199">
        <v>1</v>
      </c>
      <c r="F55" s="119"/>
      <c r="G55" s="119"/>
    </row>
    <row r="56" spans="1:7" s="19" customFormat="1" ht="12.75" customHeight="1">
      <c r="A56" s="32">
        <v>34</v>
      </c>
      <c r="B56" s="35"/>
      <c r="C56" s="54" t="s">
        <v>290</v>
      </c>
      <c r="D56" s="55" t="s">
        <v>158</v>
      </c>
      <c r="E56" s="199">
        <v>1</v>
      </c>
      <c r="F56" s="119"/>
      <c r="G56" s="119"/>
    </row>
    <row r="57" spans="1:7" s="19" customFormat="1" ht="12.75" customHeight="1">
      <c r="A57" s="32">
        <v>35</v>
      </c>
      <c r="B57" s="35"/>
      <c r="C57" s="54" t="s">
        <v>291</v>
      </c>
      <c r="D57" s="55" t="s">
        <v>158</v>
      </c>
      <c r="E57" s="199">
        <v>1</v>
      </c>
      <c r="F57" s="119"/>
      <c r="G57" s="119"/>
    </row>
    <row r="58" spans="1:7" s="19" customFormat="1" ht="12.75" customHeight="1">
      <c r="A58" s="32">
        <v>36</v>
      </c>
      <c r="B58" s="35"/>
      <c r="C58" s="54" t="s">
        <v>292</v>
      </c>
      <c r="D58" s="55" t="s">
        <v>158</v>
      </c>
      <c r="E58" s="199">
        <v>1</v>
      </c>
      <c r="F58" s="119"/>
      <c r="G58" s="119"/>
    </row>
    <row r="59" spans="1:7" s="19" customFormat="1" ht="12.75" customHeight="1">
      <c r="A59" s="32">
        <v>37</v>
      </c>
      <c r="B59" s="35"/>
      <c r="C59" s="54" t="s">
        <v>293</v>
      </c>
      <c r="D59" s="55" t="s">
        <v>158</v>
      </c>
      <c r="E59" s="199">
        <v>1</v>
      </c>
      <c r="F59" s="119"/>
      <c r="G59" s="119"/>
    </row>
    <row r="60" spans="1:7" s="19" customFormat="1" ht="12.75" customHeight="1">
      <c r="A60" s="32">
        <v>38</v>
      </c>
      <c r="B60" s="35"/>
      <c r="C60" s="54" t="s">
        <v>294</v>
      </c>
      <c r="D60" s="55" t="s">
        <v>158</v>
      </c>
      <c r="E60" s="199">
        <v>1</v>
      </c>
      <c r="F60" s="119"/>
      <c r="G60" s="119"/>
    </row>
    <row r="61" spans="1:7" s="19" customFormat="1" ht="12.75" customHeight="1">
      <c r="A61" s="32">
        <v>39</v>
      </c>
      <c r="B61" s="35"/>
      <c r="C61" s="54" t="s">
        <v>295</v>
      </c>
      <c r="D61" s="55" t="s">
        <v>158</v>
      </c>
      <c r="E61" s="199">
        <v>1</v>
      </c>
      <c r="F61" s="119"/>
      <c r="G61" s="119"/>
    </row>
    <row r="62" spans="1:7" s="19" customFormat="1" ht="12.75" customHeight="1">
      <c r="A62" s="32">
        <v>40</v>
      </c>
      <c r="B62" s="35"/>
      <c r="C62" s="54" t="s">
        <v>296</v>
      </c>
      <c r="D62" s="55" t="s">
        <v>158</v>
      </c>
      <c r="E62" s="199">
        <v>1</v>
      </c>
      <c r="F62" s="119"/>
      <c r="G62" s="119"/>
    </row>
    <row r="63" spans="1:7" s="19" customFormat="1" ht="12.75" customHeight="1">
      <c r="A63" s="32">
        <v>41</v>
      </c>
      <c r="B63" s="35"/>
      <c r="C63" s="54" t="s">
        <v>297</v>
      </c>
      <c r="D63" s="55" t="s">
        <v>158</v>
      </c>
      <c r="E63" s="199">
        <v>1</v>
      </c>
      <c r="F63" s="119"/>
      <c r="G63" s="119"/>
    </row>
    <row r="64" spans="1:7" s="19" customFormat="1" ht="12.75" customHeight="1">
      <c r="A64" s="32">
        <v>42</v>
      </c>
      <c r="B64" s="35"/>
      <c r="C64" s="54" t="s">
        <v>298</v>
      </c>
      <c r="D64" s="55" t="s">
        <v>158</v>
      </c>
      <c r="E64" s="199">
        <v>1</v>
      </c>
      <c r="F64" s="119"/>
      <c r="G64" s="119"/>
    </row>
    <row r="65" spans="1:9" s="2" customFormat="1" ht="11.4">
      <c r="A65" s="32">
        <v>43</v>
      </c>
      <c r="B65" s="35"/>
      <c r="C65" s="58" t="s">
        <v>301</v>
      </c>
      <c r="D65" s="55" t="s">
        <v>158</v>
      </c>
      <c r="E65" s="199">
        <v>1</v>
      </c>
      <c r="F65" s="119"/>
      <c r="G65" s="119"/>
    </row>
    <row r="66" spans="1:9" s="41" customFormat="1" ht="11.4">
      <c r="A66" s="32"/>
      <c r="B66" s="35"/>
      <c r="C66" s="33"/>
      <c r="D66" s="32"/>
      <c r="E66" s="119"/>
      <c r="F66" s="119"/>
      <c r="G66" s="119"/>
      <c r="I66" s="57"/>
    </row>
    <row r="67" spans="1:9" s="41" customFormat="1" ht="11.4">
      <c r="B67" s="35"/>
      <c r="C67" s="24" t="s">
        <v>35</v>
      </c>
      <c r="D67" s="19"/>
      <c r="E67" s="117"/>
      <c r="F67" s="117"/>
      <c r="G67" s="118"/>
      <c r="I67" s="57"/>
    </row>
    <row r="68" spans="1:9" s="41" customFormat="1" ht="11.4">
      <c r="A68" s="32">
        <v>44</v>
      </c>
      <c r="B68" s="35"/>
      <c r="C68" s="33" t="s">
        <v>37</v>
      </c>
      <c r="D68" s="32" t="s">
        <v>36</v>
      </c>
      <c r="E68" s="119">
        <v>1</v>
      </c>
      <c r="F68" s="119"/>
      <c r="G68" s="119"/>
      <c r="I68" s="57"/>
    </row>
    <row r="69" spans="1:9" s="41" customFormat="1" ht="11.4">
      <c r="A69" s="32">
        <v>45</v>
      </c>
      <c r="B69" s="35"/>
      <c r="C69" s="33" t="s">
        <v>38</v>
      </c>
      <c r="D69" s="32" t="s">
        <v>36</v>
      </c>
      <c r="E69" s="34">
        <v>1</v>
      </c>
      <c r="F69" s="34"/>
      <c r="G69" s="34"/>
      <c r="I69" s="57"/>
    </row>
    <row r="70" spans="1:9" s="41" customFormat="1" ht="11.4">
      <c r="A70" s="32">
        <v>46</v>
      </c>
      <c r="B70" s="35"/>
      <c r="C70" s="33" t="s">
        <v>39</v>
      </c>
      <c r="D70" s="32" t="s">
        <v>36</v>
      </c>
      <c r="E70" s="34">
        <v>1</v>
      </c>
      <c r="F70" s="34"/>
      <c r="G70" s="34"/>
      <c r="I70" s="57"/>
    </row>
    <row r="71" spans="1:9" s="41" customFormat="1" ht="11.4">
      <c r="A71" s="32">
        <v>47</v>
      </c>
      <c r="B71" s="35"/>
      <c r="C71" s="33" t="s">
        <v>304</v>
      </c>
      <c r="D71" s="32" t="s">
        <v>36</v>
      </c>
      <c r="E71" s="34">
        <v>1</v>
      </c>
      <c r="F71" s="34"/>
      <c r="G71" s="34"/>
      <c r="I71" s="57"/>
    </row>
    <row r="72" spans="1:9" s="41" customFormat="1" ht="11.4">
      <c r="A72" s="32"/>
      <c r="B72" s="35"/>
      <c r="C72" s="33"/>
      <c r="D72" s="32"/>
      <c r="E72" s="34"/>
      <c r="F72" s="34"/>
      <c r="G72" s="34"/>
      <c r="I72" s="57"/>
    </row>
    <row r="73" spans="1:9" s="41" customFormat="1" ht="12">
      <c r="A73" s="32"/>
      <c r="B73" s="35"/>
      <c r="C73" s="27" t="s">
        <v>16</v>
      </c>
      <c r="D73" s="26"/>
      <c r="E73" s="26"/>
      <c r="F73" s="26"/>
      <c r="G73" s="28"/>
      <c r="I73" s="56"/>
    </row>
    <row r="74" spans="1:9" s="2" customFormat="1" ht="13.5" customHeight="1">
      <c r="A74" s="32"/>
      <c r="B74" s="32"/>
      <c r="C74" s="33"/>
      <c r="D74" s="32"/>
      <c r="E74" s="34"/>
      <c r="F74" s="34"/>
      <c r="G74" s="3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showGridLines="0" view="pageBreakPreview" zoomScaleNormal="100" zoomScaleSheetLayoutView="100" workbookViewId="0">
      <pane ySplit="12" topLeftCell="A13" activePane="bottomLeft" state="frozenSplit"/>
      <selection activeCell="W51" sqref="W51:X51"/>
      <selection pane="bottomLeft" activeCell="M27" sqref="M27:N28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254" t="s">
        <v>706</v>
      </c>
      <c r="B1" s="255"/>
      <c r="C1" s="255"/>
      <c r="D1" s="255"/>
      <c r="E1" s="255"/>
      <c r="F1" s="255"/>
      <c r="G1" s="255"/>
    </row>
    <row r="2" spans="1:9" ht="11.25" customHeight="1">
      <c r="A2" s="5" t="s">
        <v>5</v>
      </c>
      <c r="B2" s="6"/>
      <c r="C2" s="6" t="s">
        <v>107</v>
      </c>
      <c r="D2" s="6"/>
      <c r="E2" s="6"/>
      <c r="F2" s="6"/>
      <c r="G2" s="6"/>
    </row>
    <row r="3" spans="1:9" ht="11.25" customHeight="1">
      <c r="A3" s="5" t="s">
        <v>6</v>
      </c>
      <c r="B3" s="6"/>
      <c r="C3" s="6" t="s">
        <v>119</v>
      </c>
      <c r="D3" s="6"/>
      <c r="E3" s="6"/>
      <c r="F3" s="6"/>
      <c r="G3" s="6"/>
    </row>
    <row r="4" spans="1:9" ht="11.25" customHeight="1">
      <c r="A4" s="5" t="s">
        <v>7</v>
      </c>
      <c r="B4" s="6"/>
      <c r="C4" s="6" t="s">
        <v>115</v>
      </c>
      <c r="D4" s="6"/>
      <c r="E4" s="6"/>
      <c r="F4" s="6"/>
      <c r="G4" s="6"/>
    </row>
    <row r="5" spans="1:9" ht="5.25" customHeight="1">
      <c r="A5" s="6"/>
      <c r="B5" s="6"/>
      <c r="C5" s="6"/>
      <c r="D5" s="6"/>
      <c r="E5" s="6"/>
      <c r="F5" s="6"/>
      <c r="G5" s="6"/>
    </row>
    <row r="6" spans="1:9" ht="11.25" customHeight="1">
      <c r="A6" s="6" t="s">
        <v>8</v>
      </c>
      <c r="B6" s="6"/>
      <c r="C6" s="6" t="s">
        <v>105</v>
      </c>
      <c r="D6" s="6"/>
      <c r="E6" s="6"/>
      <c r="F6" s="6"/>
      <c r="G6" s="6"/>
    </row>
    <row r="7" spans="1:9" ht="11.25" customHeight="1">
      <c r="A7" s="6" t="s">
        <v>42</v>
      </c>
      <c r="B7" s="6"/>
      <c r="C7" s="6" t="s">
        <v>106</v>
      </c>
      <c r="D7" s="6"/>
      <c r="E7" s="6"/>
      <c r="F7" s="6"/>
      <c r="G7" s="6"/>
    </row>
    <row r="8" spans="1:9" ht="11.25" customHeight="1">
      <c r="A8" s="6" t="s">
        <v>10</v>
      </c>
      <c r="B8" s="37"/>
      <c r="C8" s="51" t="s">
        <v>703</v>
      </c>
      <c r="D8" s="6"/>
      <c r="E8" s="6"/>
      <c r="F8" s="6"/>
      <c r="G8" s="6"/>
    </row>
    <row r="9" spans="1:9" ht="13.2">
      <c r="A9" s="29"/>
      <c r="B9" s="29"/>
      <c r="C9" s="29"/>
      <c r="D9" s="29"/>
      <c r="E9" s="29"/>
      <c r="F9" s="29"/>
      <c r="G9" s="29"/>
    </row>
    <row r="10" spans="1:9" ht="21.75" customHeight="1">
      <c r="A10" s="10" t="s">
        <v>17</v>
      </c>
      <c r="B10" s="11"/>
      <c r="C10" s="11" t="s">
        <v>12</v>
      </c>
      <c r="D10" s="11" t="s">
        <v>18</v>
      </c>
      <c r="E10" s="11" t="s">
        <v>19</v>
      </c>
      <c r="F10" s="11" t="s">
        <v>20</v>
      </c>
      <c r="G10" s="11" t="s">
        <v>13</v>
      </c>
    </row>
    <row r="11" spans="1:9" ht="11.25" customHeight="1">
      <c r="A11" s="14">
        <v>1</v>
      </c>
      <c r="B11" s="15"/>
      <c r="C11" s="15">
        <v>2</v>
      </c>
      <c r="D11" s="15">
        <v>3</v>
      </c>
      <c r="E11" s="15">
        <v>4</v>
      </c>
      <c r="F11" s="15">
        <v>5</v>
      </c>
      <c r="G11" s="15">
        <v>6</v>
      </c>
    </row>
    <row r="12" spans="1:9" ht="13.2">
      <c r="A12" s="29"/>
      <c r="B12" s="29"/>
      <c r="C12" s="29"/>
      <c r="D12" s="29"/>
      <c r="E12" s="29"/>
      <c r="F12" s="29"/>
      <c r="G12" s="29"/>
    </row>
    <row r="13" spans="1:9" s="19" customFormat="1" ht="12.75" customHeight="1">
      <c r="A13" s="30"/>
      <c r="B13" s="30"/>
      <c r="C13" s="30"/>
      <c r="D13" s="30"/>
      <c r="E13" s="205"/>
      <c r="F13" s="205"/>
      <c r="G13" s="206"/>
      <c r="H13" s="117"/>
      <c r="I13" s="117"/>
    </row>
    <row r="14" spans="1:9" s="19" customFormat="1" ht="12.75" customHeight="1">
      <c r="C14" s="24" t="s">
        <v>21</v>
      </c>
      <c r="E14" s="117"/>
      <c r="F14" s="117"/>
      <c r="G14" s="118"/>
      <c r="H14" s="117"/>
      <c r="I14" s="117"/>
    </row>
    <row r="15" spans="1:9" s="2" customFormat="1" ht="10.199999999999999">
      <c r="A15" s="32">
        <v>1</v>
      </c>
      <c r="B15" s="19"/>
      <c r="C15" s="40" t="s">
        <v>120</v>
      </c>
      <c r="D15" s="32" t="s">
        <v>24</v>
      </c>
      <c r="E15" s="119">
        <v>11.5</v>
      </c>
      <c r="F15" s="119"/>
      <c r="G15" s="119"/>
      <c r="H15" s="198"/>
      <c r="I15" s="198"/>
    </row>
    <row r="16" spans="1:9" s="2" customFormat="1" ht="30.6">
      <c r="A16" s="32">
        <v>2</v>
      </c>
      <c r="B16" s="19"/>
      <c r="C16" s="40" t="s">
        <v>306</v>
      </c>
      <c r="D16" s="32" t="s">
        <v>24</v>
      </c>
      <c r="E16" s="119">
        <v>11.5</v>
      </c>
      <c r="F16" s="119"/>
      <c r="G16" s="119"/>
      <c r="H16" s="198"/>
      <c r="I16" s="198"/>
    </row>
    <row r="17" spans="1:9" s="2" customFormat="1" ht="10.199999999999999">
      <c r="A17" s="32"/>
      <c r="B17" s="32"/>
      <c r="C17" s="33"/>
      <c r="D17" s="32"/>
      <c r="E17" s="120"/>
      <c r="F17" s="119"/>
      <c r="G17" s="119"/>
      <c r="H17" s="198"/>
      <c r="I17" s="198"/>
    </row>
    <row r="18" spans="1:9" s="2" customFormat="1" ht="10.199999999999999">
      <c r="A18" s="32"/>
      <c r="B18" s="32"/>
      <c r="C18" s="24" t="s">
        <v>31</v>
      </c>
      <c r="D18" s="19"/>
      <c r="E18" s="117"/>
      <c r="F18" s="119"/>
      <c r="G18" s="118"/>
      <c r="H18" s="198"/>
      <c r="I18" s="198"/>
    </row>
    <row r="19" spans="1:9" s="19" customFormat="1" ht="10.199999999999999">
      <c r="A19" s="32">
        <v>3</v>
      </c>
      <c r="C19" s="40" t="s">
        <v>276</v>
      </c>
      <c r="D19" s="32" t="s">
        <v>24</v>
      </c>
      <c r="E19" s="119">
        <v>11.5</v>
      </c>
      <c r="F19" s="119"/>
      <c r="G19" s="119"/>
      <c r="H19" s="117"/>
      <c r="I19" s="117"/>
    </row>
    <row r="20" spans="1:9" s="2" customFormat="1" ht="10.199999999999999">
      <c r="A20" s="32">
        <v>4</v>
      </c>
      <c r="B20" s="19"/>
      <c r="C20" s="40" t="s">
        <v>277</v>
      </c>
      <c r="D20" s="32" t="s">
        <v>132</v>
      </c>
      <c r="E20" s="119">
        <v>46</v>
      </c>
      <c r="F20" s="119"/>
      <c r="G20" s="119"/>
      <c r="H20" s="198"/>
      <c r="I20" s="198"/>
    </row>
    <row r="21" spans="1:9" s="19" customFormat="1" ht="12.75" customHeight="1">
      <c r="A21" s="32"/>
      <c r="B21" s="35"/>
      <c r="C21" s="50"/>
      <c r="D21" s="35"/>
      <c r="E21" s="203"/>
      <c r="F21" s="203"/>
      <c r="G21" s="119"/>
      <c r="H21" s="117"/>
      <c r="I21" s="117"/>
    </row>
    <row r="22" spans="1:9" s="19" customFormat="1" ht="12.75" customHeight="1">
      <c r="A22" s="32"/>
      <c r="B22" s="35"/>
      <c r="C22" s="24" t="s">
        <v>691</v>
      </c>
      <c r="E22" s="119"/>
      <c r="F22" s="119"/>
      <c r="G22" s="118"/>
      <c r="H22" s="117"/>
      <c r="I22" s="117"/>
    </row>
    <row r="23" spans="1:9" s="19" customFormat="1" ht="12.75" customHeight="1">
      <c r="A23" s="32">
        <v>5</v>
      </c>
      <c r="B23" s="35"/>
      <c r="C23" s="54" t="s">
        <v>298</v>
      </c>
      <c r="D23" s="55" t="s">
        <v>158</v>
      </c>
      <c r="E23" s="119">
        <v>1</v>
      </c>
      <c r="F23" s="119"/>
      <c r="G23" s="119"/>
      <c r="H23" s="117"/>
      <c r="I23" s="117"/>
    </row>
    <row r="24" spans="1:9" s="19" customFormat="1" ht="12.75" customHeight="1">
      <c r="A24" s="32">
        <v>6</v>
      </c>
      <c r="B24" s="35"/>
      <c r="C24" s="54" t="s">
        <v>299</v>
      </c>
      <c r="D24" s="55" t="s">
        <v>158</v>
      </c>
      <c r="E24" s="119">
        <v>8</v>
      </c>
      <c r="F24" s="119"/>
      <c r="G24" s="119"/>
      <c r="H24" s="117"/>
      <c r="I24" s="117"/>
    </row>
    <row r="25" spans="1:9" s="19" customFormat="1" ht="12.75" customHeight="1">
      <c r="A25" s="32">
        <v>7</v>
      </c>
      <c r="B25" s="35"/>
      <c r="C25" s="54" t="s">
        <v>300</v>
      </c>
      <c r="D25" s="55" t="s">
        <v>158</v>
      </c>
      <c r="E25" s="119">
        <v>6</v>
      </c>
      <c r="F25" s="119"/>
      <c r="G25" s="119"/>
      <c r="H25" s="117"/>
      <c r="I25" s="117"/>
    </row>
    <row r="26" spans="1:9" s="19" customFormat="1" ht="11.4">
      <c r="A26" s="32">
        <v>8</v>
      </c>
      <c r="B26" s="35"/>
      <c r="C26" s="54" t="s">
        <v>302</v>
      </c>
      <c r="D26" s="55" t="s">
        <v>287</v>
      </c>
      <c r="E26" s="119">
        <v>1</v>
      </c>
      <c r="F26" s="119"/>
      <c r="G26" s="119"/>
      <c r="H26" s="117"/>
      <c r="I26" s="117"/>
    </row>
    <row r="27" spans="1:9" s="19" customFormat="1" ht="11.4">
      <c r="A27" s="32">
        <v>9</v>
      </c>
      <c r="B27" s="35"/>
      <c r="C27" s="54" t="s">
        <v>303</v>
      </c>
      <c r="D27" s="55" t="s">
        <v>287</v>
      </c>
      <c r="E27" s="119">
        <v>2</v>
      </c>
      <c r="F27" s="119"/>
      <c r="G27" s="119"/>
      <c r="H27" s="117"/>
      <c r="I27" s="117"/>
    </row>
    <row r="28" spans="1:9" s="41" customFormat="1" ht="11.4">
      <c r="A28" s="32"/>
      <c r="B28" s="35"/>
      <c r="C28" s="33"/>
      <c r="D28" s="32"/>
      <c r="E28" s="119"/>
      <c r="F28" s="119"/>
      <c r="G28" s="119"/>
      <c r="H28" s="124"/>
      <c r="I28" s="199"/>
    </row>
    <row r="29" spans="1:9" s="41" customFormat="1" ht="11.4">
      <c r="B29" s="35"/>
      <c r="C29" s="24" t="s">
        <v>35</v>
      </c>
      <c r="D29" s="19"/>
      <c r="E29" s="117"/>
      <c r="F29" s="117"/>
      <c r="G29" s="118"/>
      <c r="H29" s="124"/>
      <c r="I29" s="199"/>
    </row>
    <row r="30" spans="1:9" s="41" customFormat="1" ht="11.4">
      <c r="A30" s="32">
        <v>10</v>
      </c>
      <c r="B30" s="35"/>
      <c r="C30" s="33" t="s">
        <v>37</v>
      </c>
      <c r="D30" s="32" t="s">
        <v>36</v>
      </c>
      <c r="E30" s="119">
        <v>1</v>
      </c>
      <c r="F30" s="119"/>
      <c r="G30" s="119"/>
      <c r="H30" s="124"/>
      <c r="I30" s="199"/>
    </row>
    <row r="31" spans="1:9" s="41" customFormat="1" ht="11.4">
      <c r="A31" s="32">
        <v>11</v>
      </c>
      <c r="B31" s="35"/>
      <c r="C31" s="33" t="s">
        <v>304</v>
      </c>
      <c r="D31" s="32" t="s">
        <v>36</v>
      </c>
      <c r="E31" s="119">
        <v>1</v>
      </c>
      <c r="F31" s="119"/>
      <c r="G31" s="119"/>
      <c r="H31" s="124"/>
      <c r="I31" s="199"/>
    </row>
    <row r="32" spans="1:9" s="41" customFormat="1" ht="11.4">
      <c r="A32" s="32"/>
      <c r="B32" s="35"/>
      <c r="C32" s="33"/>
      <c r="D32" s="32"/>
      <c r="E32" s="119"/>
      <c r="F32" s="119"/>
      <c r="G32" s="119"/>
      <c r="H32" s="124"/>
      <c r="I32" s="199"/>
    </row>
    <row r="33" spans="1:9" s="41" customFormat="1" ht="12">
      <c r="A33" s="32"/>
      <c r="B33" s="35"/>
      <c r="C33" s="27" t="s">
        <v>16</v>
      </c>
      <c r="D33" s="26"/>
      <c r="E33" s="204"/>
      <c r="F33" s="204"/>
      <c r="G33" s="127"/>
      <c r="H33" s="124"/>
      <c r="I33" s="200"/>
    </row>
    <row r="34" spans="1:9" s="2" customFormat="1" ht="13.5" customHeight="1">
      <c r="A34" s="32"/>
      <c r="B34" s="32"/>
      <c r="C34" s="33"/>
      <c r="D34" s="32"/>
      <c r="E34" s="119"/>
      <c r="F34" s="119"/>
      <c r="G34" s="119"/>
      <c r="H34" s="198"/>
      <c r="I34" s="198"/>
    </row>
    <row r="35" spans="1:9" ht="11.25" customHeight="1">
      <c r="E35" s="202"/>
      <c r="F35" s="202"/>
      <c r="G35" s="202"/>
      <c r="H35" s="202"/>
      <c r="I35" s="202"/>
    </row>
    <row r="36" spans="1:9" ht="11.25" customHeight="1">
      <c r="E36" s="202"/>
      <c r="F36" s="202"/>
      <c r="G36" s="202"/>
      <c r="H36" s="202"/>
      <c r="I36" s="202"/>
    </row>
  </sheetData>
  <mergeCells count="1">
    <mergeCell ref="A1:G1"/>
  </mergeCells>
  <pageMargins left="0.78740155696868896" right="0.78740155696868896" top="0.59055119752883911" bottom="0.59055119752883911" header="0" footer="0"/>
  <pageSetup scale="78" fitToHeight="999" orientation="portrait" r:id="rId1"/>
  <headerFooter alignWithMargins="0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Vykaz Vymer_GLS_Zvolen" edit="true"/>
    <f:field ref="objsubject" par="" text="" edit="true"/>
    <f:field ref="objcreatedby" par="" text="Sedliaková, Katarína, Ing."/>
    <f:field ref="objcreatedat" par="" date="2023-03-23T13:02:35" text="23. 3. 2023 13:02:35"/>
    <f:field ref="objchangedby" par="" text="Sedliaková, Katarína, Ing."/>
    <f:field ref="objmodifiedat" par="" date="2023-03-23T13:02:36" text="23. 3. 2023 13:02:36"/>
    <f:field ref="doc_FSCFOLIO_1_1001_FieldDocumentNumber" par="" text=""/>
    <f:field ref="doc_FSCFOLIO_1_1001_FieldSubject" par="" text=""/>
    <f:field ref="FSCFOLIO_1_1001_FieldCurrentUser" par="" text="JUDr. Kristína Priečková"/>
    <f:field ref="CCAPRECONFIG_15_1001_Objektname" par="" text="Vykaz Vymer_GLS_Zvolen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5</vt:i4>
      </vt:variant>
    </vt:vector>
  </HeadingPairs>
  <TitlesOfParts>
    <vt:vector size="20" baseType="lpstr">
      <vt:lpstr>Rekapitulácia</vt:lpstr>
      <vt:lpstr>Rozpočet SO 01 </vt:lpstr>
      <vt:lpstr>Rozpocet SO 02</vt:lpstr>
      <vt:lpstr>Rozpocet SO 03</vt:lpstr>
      <vt:lpstr>Rozpocet SO 04</vt:lpstr>
      <vt:lpstr>Rozpocet 05</vt:lpstr>
      <vt:lpstr>Rozpocet 06</vt:lpstr>
      <vt:lpstr>Rozpocet 07</vt:lpstr>
      <vt:lpstr>Rozpocet 08</vt:lpstr>
      <vt:lpstr>Rozpocet 09</vt:lpstr>
      <vt:lpstr>Rozpocet 10</vt:lpstr>
      <vt:lpstr>Rozpocet 11</vt:lpstr>
      <vt:lpstr>Rozpocet 12</vt:lpstr>
      <vt:lpstr>Rozpocet 13</vt:lpstr>
      <vt:lpstr>Rozpocet 14</vt:lpstr>
      <vt:lpstr>'Rozpocet 13'!Print_Area</vt:lpstr>
      <vt:lpstr>'Rozpocet 14'!Print_Area</vt:lpstr>
      <vt:lpstr>'Rozpocet SO 03'!Print_Area</vt:lpstr>
      <vt:lpstr>'Rozpocet 13'!Print_Titles</vt:lpstr>
      <vt:lpstr>'Rozpocet 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Múčka</dc:creator>
  <cp:lastModifiedBy>JV</cp:lastModifiedBy>
  <cp:lastPrinted>2017-08-16T12:34:21Z</cp:lastPrinted>
  <dcterms:created xsi:type="dcterms:W3CDTF">2010-09-09T09:24:09Z</dcterms:created>
  <dcterms:modified xsi:type="dcterms:W3CDTF">2023-03-20T11:33:04Z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JUDr. Ivana Mesiariková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23. 3. 2023, 13:02</vt:lpwstr>
  </property>
  <property name="FSC#SKEDITIONREG@103.510:curruserrolegroup" pid="59" fmtid="{D5CDD505-2E9C-101B-9397-08002B2CF9AE}">
    <vt:lpwstr>Oddelenie verejného obstarávania</vt:lpwstr>
  </property>
  <property name="FSC#SKEDITIONREG@103.510:currusersubst" pid="60" fmtid="{D5CDD505-2E9C-101B-9397-08002B2CF9AE}">
    <vt:lpwstr>JUDr. Kristína Priečková</vt:lpwstr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>048/4325111</vt:lpwstr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2" pid="126" fmtid="{D5CDD505-2E9C-101B-9397-08002B2CF9AE}">
    <vt:lpwstr/>
  </property>
  <property name="FSC#SKEDITIONREG@103.510:zaznam_vnut_adresati_3" pid="127" fmtid="{D5CDD505-2E9C-101B-9397-08002B2CF9AE}">
    <vt:lpwstr/>
  </property>
  <property name="FSC#SKEDITIONREG@103.510:zaznam_vnut_adresati_4" pid="128" fmtid="{D5CDD505-2E9C-101B-9397-08002B2CF9AE}">
    <vt:lpwstr/>
  </property>
  <property name="FSC#SKEDITIONREG@103.510:zaznam_vnut_adresati_5" pid="129" fmtid="{D5CDD505-2E9C-101B-9397-08002B2CF9AE}">
    <vt:lpwstr/>
  </property>
  <property name="FSC#SKEDITIONREG@103.510:zaznam_vnut_adresati_6" pid="130" fmtid="{D5CDD505-2E9C-101B-9397-08002B2CF9AE}">
    <vt:lpwstr/>
  </property>
  <property name="FSC#SKEDITIONREG@103.510:zaznam_vnut_adresati_7" pid="131" fmtid="{D5CDD505-2E9C-101B-9397-08002B2CF9AE}">
    <vt:lpwstr/>
  </property>
  <property name="FSC#SKEDITIONREG@103.510:zaznam_vnut_adresati_8" pid="132" fmtid="{D5CDD505-2E9C-101B-9397-08002B2CF9AE}">
    <vt:lpwstr/>
  </property>
  <property name="FSC#SKEDITIONREG@103.510:zaznam_vnut_adresati_9" pid="133" fmtid="{D5CDD505-2E9C-101B-9397-08002B2CF9AE}">
    <vt:lpwstr/>
  </property>
  <property name="FSC#SKEDITIONREG@103.510:zaznam_vnut_adresati_10" pid="134" fmtid="{D5CDD505-2E9C-101B-9397-08002B2CF9AE}">
    <vt:lpwstr/>
  </property>
  <property name="FSC#SKEDITIONREG@103.510:zaznam_vnut_adresati_11" pid="135" fmtid="{D5CDD505-2E9C-101B-9397-08002B2CF9AE}">
    <vt:lpwstr/>
  </property>
  <property name="FSC#SKEDITIONREG@103.510:zaznam_vnut_adresati_12" pid="136" fmtid="{D5CDD505-2E9C-101B-9397-08002B2CF9AE}">
    <vt:lpwstr/>
  </property>
  <property name="FSC#SKEDITIONREG@103.510:zaznam_vnut_adresati_13" pid="137" fmtid="{D5CDD505-2E9C-101B-9397-08002B2CF9AE}">
    <vt:lpwstr/>
  </property>
  <property name="FSC#SKEDITIONREG@103.510:zaznam_vnut_adresati_14" pid="138" fmtid="{D5CDD505-2E9C-101B-9397-08002B2CF9AE}">
    <vt:lpwstr/>
  </property>
  <property name="FSC#SKEDITIONREG@103.510:zaznam_vnut_adresati_15" pid="139" fmtid="{D5CDD505-2E9C-101B-9397-08002B2CF9AE}">
    <vt:lpwstr/>
  </property>
  <property name="FSC#SKEDITIONREG@103.510:zaznam_vnut_adresati_16" pid="140" fmtid="{D5CDD505-2E9C-101B-9397-08002B2CF9AE}">
    <vt:lpwstr/>
  </property>
  <property name="FSC#SKEDITIONREG@103.510:zaznam_vnut_adresati_17" pid="141" fmtid="{D5CDD505-2E9C-101B-9397-08002B2CF9AE}">
    <vt:lpwstr/>
  </property>
  <property name="FSC#SKEDITIONREG@103.510:zaznam_vnut_adresati_18" pid="142" fmtid="{D5CDD505-2E9C-101B-9397-08002B2CF9AE}">
    <vt:lpwstr/>
  </property>
  <property name="FSC#SKEDITIONREG@103.510:zaznam_vnut_adresati_19" pid="143" fmtid="{D5CDD505-2E9C-101B-9397-08002B2CF9AE}">
    <vt:lpwstr/>
  </property>
  <property name="FSC#SKEDITIONREG@103.510:zaznam_vnut_adresati_20" pid="144" fmtid="{D5CDD505-2E9C-101B-9397-08002B2CF9AE}">
    <vt:lpwstr/>
  </property>
  <property name="FSC#SKEDITIONREG@103.510:zaznam_vnut_adresati_21" pid="145" fmtid="{D5CDD505-2E9C-101B-9397-08002B2CF9AE}">
    <vt:lpwstr/>
  </property>
  <property name="FSC#SKEDITIONREG@103.510:zaznam_vnut_adresati_22" pid="146" fmtid="{D5CDD505-2E9C-101B-9397-08002B2CF9AE}">
    <vt:lpwstr/>
  </property>
  <property name="FSC#SKEDITIONREG@103.510:zaznam_vnut_adresati_23" pid="147" fmtid="{D5CDD505-2E9C-101B-9397-08002B2CF9AE}">
    <vt:lpwstr/>
  </property>
  <property name="FSC#SKEDITIONREG@103.510:zaznam_vnut_adresati_24" pid="148" fmtid="{D5CDD505-2E9C-101B-9397-08002B2CF9AE}">
    <vt:lpwstr/>
  </property>
  <property name="FSC#SKEDITIONREG@103.510:zaznam_vnut_adresati_25" pid="149" fmtid="{D5CDD505-2E9C-101B-9397-08002B2CF9AE}">
    <vt:lpwstr/>
  </property>
  <property name="FSC#SKEDITIONREG@103.510:zaznam_vnut_adresati_26" pid="150" fmtid="{D5CDD505-2E9C-101B-9397-08002B2CF9AE}">
    <vt:lpwstr/>
  </property>
  <property name="FSC#SKEDITIONREG@103.510:zaznam_vnut_adresati_27" pid="151" fmtid="{D5CDD505-2E9C-101B-9397-08002B2CF9AE}">
    <vt:lpwstr/>
  </property>
  <property name="FSC#SKEDITIONREG@103.510:zaznam_vnut_adresati_28" pid="152" fmtid="{D5CDD505-2E9C-101B-9397-08002B2CF9AE}">
    <vt:lpwstr/>
  </property>
  <property name="FSC#SKEDITIONREG@103.510:zaznam_vnut_adresati_29" pid="153" fmtid="{D5CDD505-2E9C-101B-9397-08002B2CF9AE}">
    <vt:lpwstr/>
  </property>
  <property name="FSC#SKEDITIONREG@103.510:zaznam_vnut_adresati_30" pid="154" fmtid="{D5CDD505-2E9C-101B-9397-08002B2CF9AE}">
    <vt:lpwstr/>
  </property>
  <property name="FSC#SKEDITIONREG@103.510:zaznam_vnut_adresati_31" pid="155" fmtid="{D5CDD505-2E9C-101B-9397-08002B2CF9AE}">
    <vt:lpwstr/>
  </property>
  <property name="FSC#SKEDITIONREG@103.510:zaznam_vnut_adresati_32" pid="156" fmtid="{D5CDD505-2E9C-101B-9397-08002B2CF9AE}">
    <vt:lpwstr/>
  </property>
  <property name="FSC#SKEDITIONREG@103.510:zaznam_vnut_adresati_33" pid="157" fmtid="{D5CDD505-2E9C-101B-9397-08002B2CF9AE}">
    <vt:lpwstr/>
  </property>
  <property name="FSC#SKEDITIONREG@103.510:zaznam_vnut_adresati_34" pid="158" fmtid="{D5CDD505-2E9C-101B-9397-08002B2CF9AE}">
    <vt:lpwstr/>
  </property>
  <property name="FSC#SKEDITIONREG@103.510:zaznam_vnut_adresati_35" pid="159" fmtid="{D5CDD505-2E9C-101B-9397-08002B2CF9AE}">
    <vt:lpwstr/>
  </property>
  <property name="FSC#SKEDITIONREG@103.510:zaznam_vnut_adresati_36" pid="160" fmtid="{D5CDD505-2E9C-101B-9397-08002B2CF9AE}">
    <vt:lpwstr/>
  </property>
  <property name="FSC#SKEDITIONREG@103.510:zaznam_vnut_adresati_37" pid="161" fmtid="{D5CDD505-2E9C-101B-9397-08002B2CF9AE}">
    <vt:lpwstr/>
  </property>
  <property name="FSC#SKEDITIONREG@103.510:zaznam_vnut_adresati_38" pid="162" fmtid="{D5CDD505-2E9C-101B-9397-08002B2CF9AE}">
    <vt:lpwstr/>
  </property>
  <property name="FSC#SKEDITIONREG@103.510:zaznam_vnut_adresati_39" pid="163" fmtid="{D5CDD505-2E9C-101B-9397-08002B2CF9AE}">
    <vt:lpwstr/>
  </property>
  <property name="FSC#SKEDITIONREG@103.510:zaznam_vnut_adresati_40" pid="164" fmtid="{D5CDD505-2E9C-101B-9397-08002B2CF9AE}">
    <vt:lpwstr/>
  </property>
  <property name="FSC#SKEDITIONREG@103.510:zaznam_vnut_adresati_41" pid="165" fmtid="{D5CDD505-2E9C-101B-9397-08002B2CF9AE}">
    <vt:lpwstr/>
  </property>
  <property name="FSC#SKEDITIONREG@103.510:zaznam_vnut_adresati_42" pid="166" fmtid="{D5CDD505-2E9C-101B-9397-08002B2CF9AE}">
    <vt:lpwstr/>
  </property>
  <property name="FSC#SKEDITIONREG@103.510:zaznam_vnut_adresati_43" pid="167" fmtid="{D5CDD505-2E9C-101B-9397-08002B2CF9AE}">
    <vt:lpwstr/>
  </property>
  <property name="FSC#SKEDITIONREG@103.510:zaznam_vnut_adresati_44" pid="168" fmtid="{D5CDD505-2E9C-101B-9397-08002B2CF9AE}">
    <vt:lpwstr/>
  </property>
  <property name="FSC#SKEDITIONREG@103.510:zaznam_vnut_adresati_45" pid="169" fmtid="{D5CDD505-2E9C-101B-9397-08002B2CF9AE}">
    <vt:lpwstr/>
  </property>
  <property name="FSC#SKEDITIONREG@103.510:zaznam_vnut_adresati_46" pid="170" fmtid="{D5CDD505-2E9C-101B-9397-08002B2CF9AE}">
    <vt:lpwstr/>
  </property>
  <property name="FSC#SKEDITIONREG@103.510:zaznam_vnut_adresati_47" pid="171" fmtid="{D5CDD505-2E9C-101B-9397-08002B2CF9AE}">
    <vt:lpwstr/>
  </property>
  <property name="FSC#SKEDITIONREG@103.510:zaznam_vnut_adresati_48" pid="172" fmtid="{D5CDD505-2E9C-101B-9397-08002B2CF9AE}">
    <vt:lpwstr/>
  </property>
  <property name="FSC#SKEDITIONREG@103.510:zaznam_vnut_adresati_49" pid="173" fmtid="{D5CDD505-2E9C-101B-9397-08002B2CF9AE}">
    <vt:lpwstr/>
  </property>
  <property name="FSC#SKEDITIONREG@103.510:zaznam_vnut_adresati_50" pid="174" fmtid="{D5CDD505-2E9C-101B-9397-08002B2CF9AE}">
    <vt:lpwstr/>
  </property>
  <property name="FSC#SKEDITIONREG@103.510:zaznam_vnut_adresati_51" pid="175" fmtid="{D5CDD505-2E9C-101B-9397-08002B2CF9AE}">
    <vt:lpwstr/>
  </property>
  <property name="FSC#SKEDITIONREG@103.510:zaznam_vnut_adresati_52" pid="176" fmtid="{D5CDD505-2E9C-101B-9397-08002B2CF9AE}">
    <vt:lpwstr/>
  </property>
  <property name="FSC#SKEDITIONREG@103.510:zaznam_vnut_adresati_53" pid="177" fmtid="{D5CDD505-2E9C-101B-9397-08002B2CF9AE}">
    <vt:lpwstr/>
  </property>
  <property name="FSC#SKEDITIONREG@103.510:zaznam_vnut_adresati_54" pid="178" fmtid="{D5CDD505-2E9C-101B-9397-08002B2CF9AE}">
    <vt:lpwstr/>
  </property>
  <property name="FSC#SKEDITIONREG@103.510:zaznam_vnut_adresati_55" pid="179" fmtid="{D5CDD505-2E9C-101B-9397-08002B2CF9AE}">
    <vt:lpwstr/>
  </property>
  <property name="FSC#SKEDITIONREG@103.510:zaznam_vnut_adresati_56" pid="180" fmtid="{D5CDD505-2E9C-101B-9397-08002B2CF9AE}">
    <vt:lpwstr/>
  </property>
  <property name="FSC#SKEDITIONREG@103.510:zaznam_vnut_adresati_57" pid="181" fmtid="{D5CDD505-2E9C-101B-9397-08002B2CF9AE}">
    <vt:lpwstr/>
  </property>
  <property name="FSC#SKEDITIONREG@103.510:zaznam_vnut_adresati_58" pid="182" fmtid="{D5CDD505-2E9C-101B-9397-08002B2CF9AE}">
    <vt:lpwstr/>
  </property>
  <property name="FSC#SKEDITIONREG@103.510:zaznam_vnut_adresati_59" pid="183" fmtid="{D5CDD505-2E9C-101B-9397-08002B2CF9AE}">
    <vt:lpwstr/>
  </property>
  <property name="FSC#SKEDITIONREG@103.510:zaznam_vnut_adresati_60" pid="184" fmtid="{D5CDD505-2E9C-101B-9397-08002B2CF9AE}">
    <vt:lpwstr/>
  </property>
  <property name="FSC#SKEDITIONREG@103.510:zaznam_vnut_adresati_61" pid="185" fmtid="{D5CDD505-2E9C-101B-9397-08002B2CF9AE}">
    <vt:lpwstr/>
  </property>
  <property name="FSC#SKEDITIONREG@103.510:zaznam_vnut_adresati_62" pid="186" fmtid="{D5CDD505-2E9C-101B-9397-08002B2CF9AE}">
    <vt:lpwstr/>
  </property>
  <property name="FSC#SKEDITIONREG@103.510:zaznam_vnut_adresati_63" pid="187" fmtid="{D5CDD505-2E9C-101B-9397-08002B2CF9AE}">
    <vt:lpwstr/>
  </property>
  <property name="FSC#SKEDITIONREG@103.510:zaznam_vnut_adresati_64" pid="188" fmtid="{D5CDD505-2E9C-101B-9397-08002B2CF9AE}">
    <vt:lpwstr/>
  </property>
  <property name="FSC#SKEDITIONREG@103.510:zaznam_vnut_adresati_65" pid="189" fmtid="{D5CDD505-2E9C-101B-9397-08002B2CF9AE}">
    <vt:lpwstr/>
  </property>
  <property name="FSC#SKEDITIONREG@103.510:zaznam_vnut_adresati_66" pid="190" fmtid="{D5CDD505-2E9C-101B-9397-08002B2CF9AE}">
    <vt:lpwstr/>
  </property>
  <property name="FSC#SKEDITIONREG@103.510:zaznam_vnut_adresati_67" pid="191" fmtid="{D5CDD505-2E9C-101B-9397-08002B2CF9AE}">
    <vt:lpwstr/>
  </property>
  <property name="FSC#SKEDITIONREG@103.510:zaznam_vnut_adresati_68" pid="192" fmtid="{D5CDD505-2E9C-101B-9397-08002B2CF9AE}">
    <vt:lpwstr/>
  </property>
  <property name="FSC#SKEDITIONREG@103.510:zaznam_vnut_adresati_69" pid="193" fmtid="{D5CDD505-2E9C-101B-9397-08002B2CF9AE}">
    <vt:lpwstr/>
  </property>
  <property name="FSC#SKEDITIONREG@103.510:zaznam_vnut_adresati_70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23. 3. 2023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23.3.2023, 13:02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Mesiariková, Ivana, JUDr.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 (Oddelenie verejného obstarávania)</vt:lpwstr>
  </property>
  <property name="FSC#COOELAK@1.1001:CreatedAt" pid="339" fmtid="{D5CDD505-2E9C-101B-9397-08002B2CF9AE}">
    <vt:lpwstr>23.03.2023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*COO.2090.100.9.6065300*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IX</vt:lpwstr>
  </property>
  <property name="FSC#COOELAK@1.1001:CurrentUserEmail" pid="359" fmtid="{D5CDD505-2E9C-101B-9397-08002B2CF9AE}">
    <vt:lpwstr>kristina.prieckova@bbsk.sk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SKCONV@103.510:docname" pid="389" fmtid="{D5CDD505-2E9C-101B-9397-08002B2CF9AE}">
    <vt:lpwstr/>
  </property>
  <property name="FSC#COOSYSTEM@1.1:Container" pid="390" fmtid="{D5CDD505-2E9C-101B-9397-08002B2CF9AE}">
    <vt:lpwstr>COO.2090.100.9.6065300</vt:lpwstr>
  </property>
  <property name="FSC#FSCFOLIO@1.1001:docpropproject" pid="391" fmtid="{D5CDD505-2E9C-101B-9397-08002B2CF9AE}">
    <vt:lpwstr/>
  </property>
</Properties>
</file>