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4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esy SR - zaloha\VO 2023 - OpravaNakladacichZeriavovStlpy OZLT_NLZ\"/>
    </mc:Choice>
  </mc:AlternateContent>
  <xr:revisionPtr revIDLastSave="0" documentId="13_ncr:81_{726587D4-D480-46C3-A26D-F9B93098EEF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árok1" sheetId="1" r:id="rId1"/>
  </sheets>
  <definedNames>
    <definedName name="_xlnm.Print_Area" localSheetId="0">Hárok1!$A$1:$G$38</definedName>
    <definedName name="Z_62C65EDC_C15C_4B3B_9482_D15D9E21C744_.wvu.PrintArea" localSheetId="0" hidden="1">Hárok1!$A$1:$G$38</definedName>
    <definedName name="Z_9AAF5D2E_F35D_4E7E_99C1_41BAD1C024DA_.wvu.PrintArea" localSheetId="0" hidden="1">Hárok1!$A$1:$G$38</definedName>
    <definedName name="Z_CF54AF49_0AC8_4C31_B214_C1C1114558B8_.wvu.PrintArea" localSheetId="0" hidden="1">Hárok1!$A$1:$G$38</definedName>
  </definedNames>
  <calcPr calcId="191029"/>
  <customWorkbookViews>
    <customWorkbookView name="Dell - osobné zobrazenie" guid="{9AAF5D2E-F35D-4E7E-99C1-41BAD1C024DA}" mergeInterval="0" personalView="1" maximized="1" xWindow="-9" yWindow="-9" windowWidth="1938" windowHeight="1048" activeSheetId="1"/>
    <customWorkbookView name="bohuslav.chudik - osobné zobrazenie" guid="{CF54AF49-0AC8-4C31-B214-C1C1114558B8}" mergeInterval="0" personalView="1" maximized="1" xWindow="-8" yWindow="-8" windowWidth="1936" windowHeight="1056" activeSheetId="1"/>
    <customWorkbookView name="Frantisek.Fodor - osobné zobrazenie" guid="{62C65EDC-C15C-4B3B-9482-D15D9E21C744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4" i="1" l="1"/>
  <c r="F6" i="1"/>
  <c r="F7" i="1"/>
  <c r="F8" i="1"/>
  <c r="F9" i="1"/>
  <c r="F10" i="1"/>
  <c r="F11" i="1"/>
  <c r="F13" i="1"/>
  <c r="F14" i="1"/>
  <c r="F15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5" i="1"/>
  <c r="F34" i="1" l="1"/>
  <c r="F36" i="1"/>
  <c r="F37" i="1" s="1"/>
</calcChain>
</file>

<file path=xl/sharedStrings.xml><?xml version="1.0" encoding="utf-8"?>
<sst xmlns="http://schemas.openxmlformats.org/spreadsheetml/2006/main" count="68" uniqueCount="43">
  <si>
    <t>P.č.</t>
  </si>
  <si>
    <t>Popis položky</t>
  </si>
  <si>
    <t>Nevyhnutná výmena:</t>
  </si>
  <si>
    <t>Otočný stĺp 17715-020-010 v inovatívnom prevedení</t>
  </si>
  <si>
    <t>Klzné puzdro 17715-1-073</t>
  </si>
  <si>
    <t>Ložisko 23034 ...3161727</t>
  </si>
  <si>
    <t>Púzdro B90 70x70 ...N03295</t>
  </si>
  <si>
    <t xml:space="preserve">Púzdro B90 90x90 N03302 </t>
  </si>
  <si>
    <t xml:space="preserve">0-krúžok 279,2x5,7...3161727 </t>
  </si>
  <si>
    <t xml:space="preserve">Diagram nosnosti </t>
  </si>
  <si>
    <t>Vynútená výmena opotrebovaním:</t>
  </si>
  <si>
    <t xml:space="preserve">Čap 17715-020-050 </t>
  </si>
  <si>
    <t xml:space="preserve">Čap 17715-020-030 </t>
  </si>
  <si>
    <t xml:space="preserve">Čap 17715-015-063 </t>
  </si>
  <si>
    <t>Materiál vynútený opotrebením - ak povaha a stav veci umožní šetrenie finančných prostriedkov a existujúce diely nebudú opotrebované, tieto nebudú menené a fakturované.</t>
  </si>
  <si>
    <t>Kontrola stavu uloženia otočného stĺpa na nakladacom žeriave - typ EC185Z96.</t>
  </si>
  <si>
    <t>Montáž inovovaného otočného stĺpa na nakladacom žeriave - typ EC185Z96.</t>
  </si>
  <si>
    <t>Nastavenie zníženia výkonu o 15% na zdvíhacom technickom zariadení. Na obmedzovačoch menovitej nosnosti s definovaním presnosti obmedzovačov menovitej nosnosti nastavením tak, aby sa aktivovali v medziach platnej legislatívy na základe konštrukčnej dokumentácie výrobcu, vrátane zablombovania bezpečnostných prvkov proti neoprávnenému zásahu.</t>
  </si>
  <si>
    <t>Kontrola stavu bezpečnosti technického zariadenia u výrobcu (podľa §11 vyhlášky 508/2009). Z vykonania kontroly bude vyhotovený písomný záznam.</t>
  </si>
  <si>
    <t>Vykonanie revíznej správy po oprave revíznym technikom.</t>
  </si>
  <si>
    <t>Úprava návodu na montáž, obsluhu a údržbu s popisom a zmeny diagramu nosnosti.</t>
  </si>
  <si>
    <t>Výrobný štítok, príp. doplnkový výrobný štítok výrobcu s vyznačením roku opravy.</t>
  </si>
  <si>
    <t>Preškolenie – oboznámenie a informácia o spôsobe používania (prezenčnou formou), poskytnutie inovovaného návodu na montáž údržbu a opravy.</t>
  </si>
  <si>
    <t>Aktualizácia vyhlásenia o začlenení.</t>
  </si>
  <si>
    <t>Výjazd servisného vozidla</t>
  </si>
  <si>
    <t>Hlavné rameno 17715-015-010</t>
  </si>
  <si>
    <t>Dodávka inovovaných dielov zhotovených na základe schválenej konštrukčnej dokumentácie výrobcu</t>
  </si>
  <si>
    <t>Počet jednotiek</t>
  </si>
  <si>
    <t>Jednotková cena v EUR bez DPH</t>
  </si>
  <si>
    <t>Popis mernej jednotky</t>
  </si>
  <si>
    <t>km</t>
  </si>
  <si>
    <t>kus</t>
  </si>
  <si>
    <t>Rameno 1 (17715-018-010-10)</t>
  </si>
  <si>
    <t>Rameno 2 (17715-018-020-10)</t>
  </si>
  <si>
    <t>Rameno 3 (17715-018-030-10)</t>
  </si>
  <si>
    <t>Skriňa zvarok (17715-11-075)</t>
  </si>
  <si>
    <t>Esseltronic ovládanie (ECZ185100)</t>
  </si>
  <si>
    <t>SPOLU</t>
  </si>
  <si>
    <t>Cena spolu v EUR bez DPH</t>
  </si>
  <si>
    <t>DPH</t>
  </si>
  <si>
    <t>SPOLU s DPH</t>
  </si>
  <si>
    <t>Príloha č. 5: Podrobný rozpočet položiek</t>
  </si>
  <si>
    <t>Demontáž otočného stĺpa na nakladacom žeriave - typ EC185Z96, vrátane dopravy pôvodného otočného stĺpu do prevádzky objednávateľa na adrese Mičinská cesta 33, Banská Bystrica, ktoré budú dodávané priebežne po výmene v počte max. 10 ks.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</si>
</sst>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4"/>
      <color theme="1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6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left" vertical="top" wrapText="1" indent="3"/>
    </xf>
    <xf numFmtId="0" fontId="2" fillId="0" borderId="6" xfId="0" applyFont="1" applyBorder="1" applyAlignment="1">
      <alignment horizontal="left" vertical="top" wrapText="1" indent="4"/>
    </xf>
    <xf numFmtId="0" fontId="2" fillId="0" borderId="6" xfId="0" applyFont="1" applyBorder="1" applyAlignment="1">
      <alignment horizontal="left" vertical="top" wrapText="1" indent="5"/>
    </xf>
    <xf numFmtId="0" fontId="2" fillId="0" borderId="6" xfId="0" applyFont="1" applyBorder="1" applyAlignment="1">
      <alignment horizontal="left" vertical="top" wrapText="1"/>
    </xf>
    <xf numFmtId="0" fontId="2" fillId="0" borderId="10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0" borderId="8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4" fontId="2" fillId="0" borderId="7" xfId="0" applyNumberFormat="1" applyFont="1" applyBorder="1" applyAlignment="1">
      <alignment vertical="top" wrapText="1"/>
    </xf>
    <xf numFmtId="0" fontId="3" fillId="0" borderId="15" xfId="0" applyFont="1" applyBorder="1" applyAlignment="1">
      <alignment horizontal="center" vertical="top" wrapText="1"/>
    </xf>
    <xf numFmtId="49" fontId="4" fillId="2" borderId="1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Border="1" applyAlignment="1">
      <alignment vertical="top" wrapText="1"/>
    </xf>
    <xf numFmtId="4" fontId="2" fillId="0" borderId="12" xfId="0" applyNumberFormat="1" applyFont="1" applyBorder="1" applyAlignment="1">
      <alignment vertical="top" wrapText="1"/>
    </xf>
    <xf numFmtId="4" fontId="2" fillId="3" borderId="6" xfId="0" applyNumberFormat="1" applyFont="1" applyFill="1" applyBorder="1" applyAlignment="1">
      <alignment vertical="top" wrapText="1"/>
    </xf>
    <xf numFmtId="0" fontId="2" fillId="0" borderId="17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2" fillId="0" borderId="22" xfId="0" applyFont="1" applyBorder="1" applyAlignment="1">
      <alignment vertical="top" wrapText="1"/>
    </xf>
    <xf numFmtId="0" fontId="2" fillId="0" borderId="22" xfId="0" applyFont="1" applyBorder="1" applyAlignment="1">
      <alignment horizontal="center" vertical="top" wrapText="1"/>
    </xf>
    <xf numFmtId="4" fontId="2" fillId="3" borderId="22" xfId="0" applyNumberFormat="1" applyFont="1" applyFill="1" applyBorder="1" applyAlignment="1">
      <alignment vertical="top" wrapText="1"/>
    </xf>
    <xf numFmtId="4" fontId="2" fillId="0" borderId="14" xfId="0" applyNumberFormat="1" applyFont="1" applyBorder="1" applyAlignment="1">
      <alignment vertical="top" wrapText="1"/>
    </xf>
    <xf numFmtId="0" fontId="1" fillId="0" borderId="24" xfId="0" applyFont="1" applyBorder="1" applyAlignment="1">
      <alignment horizontal="center" vertical="top" wrapText="1"/>
    </xf>
    <xf numFmtId="4" fontId="1" fillId="0" borderId="25" xfId="0" applyNumberFormat="1" applyFont="1" applyBorder="1" applyAlignment="1">
      <alignment vertical="top" wrapText="1"/>
    </xf>
    <xf numFmtId="4" fontId="1" fillId="0" borderId="26" xfId="0" applyNumberFormat="1" applyFont="1" applyBorder="1" applyAlignment="1">
      <alignment vertical="top" wrapText="1"/>
    </xf>
    <xf numFmtId="4" fontId="1" fillId="0" borderId="27" xfId="0" applyNumberFormat="1" applyFont="1" applyBorder="1" applyAlignment="1">
      <alignment vertical="top" wrapText="1"/>
    </xf>
    <xf numFmtId="4" fontId="1" fillId="0" borderId="24" xfId="0" applyNumberFormat="1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" fillId="0" borderId="23" xfId="0" applyFont="1" applyBorder="1" applyAlignment="1">
      <alignment vertical="top" wrapText="1"/>
    </xf>
    <xf numFmtId="0" fontId="1" fillId="0" borderId="28" xfId="0" applyFont="1" applyBorder="1" applyAlignment="1">
      <alignment horizontal="center" vertical="top" wrapText="1"/>
    </xf>
    <xf numFmtId="0" fontId="1" fillId="0" borderId="29" xfId="0" applyFont="1" applyBorder="1" applyAlignment="1">
      <alignment vertical="top" wrapText="1"/>
    </xf>
    <xf numFmtId="0" fontId="1" fillId="0" borderId="30" xfId="0" applyFont="1" applyBorder="1" applyAlignment="1">
      <alignment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1" xfId="0" applyFont="1" applyBorder="1" applyAlignment="1">
      <alignment vertical="top" wrapText="1"/>
    </xf>
    <xf numFmtId="0" fontId="1" fillId="0" borderId="31" xfId="0" applyFont="1" applyBorder="1" applyAlignment="1">
      <alignment vertical="top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3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Relationship Id="rId4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75A3189C-E4BD-4991-AFE9-6DC7C8AF1A0E}" diskRevisions="1" revisionId="3" version="3">
  <header guid="{35601DA2-0786-4B81-A866-7E6DE0A1AF17}" dateTime="2023-03-17T10:07:44" maxSheetId="2" userName="Frantisek.Fodor" r:id="rId1">
    <sheetIdMap count="1">
      <sheetId val="1"/>
    </sheetIdMap>
  </header>
  <header guid="{4D02F4E6-C4AF-4B58-B4CC-2B524B18C305}" dateTime="2023-03-17T10:08:38" maxSheetId="2" userName="Frantisek.Fodor" r:id="rId2" minRId="1">
    <sheetIdMap count="1">
      <sheetId val="1"/>
    </sheetIdMap>
  </header>
  <header guid="{EA21511E-2EDB-4402-8C9A-C9FD9F3EC2CF}" dateTime="2023-03-20T14:38:24" maxSheetId="2" userName="bohuslav.chudik" r:id="rId3">
    <sheetIdMap count="1">
      <sheetId val="1"/>
    </sheetIdMap>
  </header>
  <header guid="{75A3189C-E4BD-4991-AFE9-6DC7C8AF1A0E}" dateTime="2023-03-30T13:45:26" maxSheetId="2" userName="Dell" r:id="rId4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oc r="B17" t="inlineStr">
      <is>
        <t>Demontáž otočného stĺpa na nakladacom žeriave - typ EC185Z96, vrátane dopravy pôvodného otočného stĺpu do prevádzky kupujúceho na adrese Mičinská cesta 33, Banská Bystrica, ktoré budú dodávané priebežne po výmene v počte max. 10 ks.</t>
      </is>
    </oc>
    <nc r="B17" t="inlineStr">
      <is>
        <r>
          <t xml:space="preserve">Demontáž otočného stĺpa na nakladacom žeriave - typ EC185Z96, vrátane dopravy pôvodného otočného stĺpu do prevádzky </t>
        </r>
        <r>
          <rPr>
            <sz val="10"/>
            <color rgb="FFFF0000"/>
            <rFont val="Arial"/>
            <family val="2"/>
            <charset val="238"/>
          </rPr>
          <t>objednávateľa</t>
        </r>
        <r>
          <rPr>
            <sz val="10"/>
            <color rgb="FF000000"/>
            <rFont val="Arial"/>
            <family val="2"/>
            <charset val="238"/>
          </rPr>
          <t xml:space="preserve"> na adrese Mičinská cesta 33, Banská Bystrica, ktoré budú dodávané priebežne po výmene v počte max. 10 ks.</t>
        </r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17" start="0" length="2147483647">
    <dxf>
      <font>
        <color auto="1"/>
      </font>
    </dxf>
  </rfmt>
  <rdn rId="0" localSheetId="1" customView="1" name="Z_CF54AF49_0AC8_4C31_B214_C1C1114558B8_.wvu.PrintArea" hidden="1" oldHidden="1">
    <formula>Hárok1!$A$1:$G$38</formula>
  </rdn>
  <rcv guid="{CF54AF49-0AC8-4C31-B214-C1C1114558B8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1" customView="1" name="Z_9AAF5D2E_F35D_4E7E_99C1_41BAD1C024DA_.wvu.PrintArea" hidden="1" oldHidden="1">
    <formula>Hárok1!$A$1:$G$38</formula>
  </rdn>
  <rcv guid="{9AAF5D2E-F35D-4E7E-99C1-41BAD1C024DA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7"/>
  <sheetViews>
    <sheetView tabSelected="1" view="pageBreakPreview" topLeftCell="A22" zoomScaleNormal="100" zoomScaleSheetLayoutView="100" workbookViewId="0">
      <selection activeCell="D29" sqref="D29"/>
    </sheetView>
  </sheetViews>
  <sheetFormatPr defaultRowHeight="14.4" x14ac:dyDescent="0.3"/>
  <cols>
    <col min="1" max="1" width="4.44140625" style="12" customWidth="1"/>
    <col min="2" max="2" width="86.6640625" customWidth="1"/>
    <col min="3" max="3" width="11.109375" style="12" customWidth="1"/>
    <col min="4" max="4" width="11.109375" bestFit="1" customWidth="1"/>
    <col min="5" max="5" width="11" style="12" customWidth="1"/>
    <col min="6" max="6" width="10.6640625" bestFit="1" customWidth="1"/>
    <col min="7" max="7" width="2.109375" customWidth="1"/>
  </cols>
  <sheetData>
    <row r="1" spans="1:6" ht="30" customHeight="1" thickBot="1" x14ac:dyDescent="0.35">
      <c r="A1" s="45" t="s">
        <v>41</v>
      </c>
      <c r="B1" s="46"/>
      <c r="C1" s="46"/>
      <c r="D1" s="46"/>
      <c r="E1" s="46"/>
      <c r="F1" s="46"/>
    </row>
    <row r="2" spans="1:6" ht="43.2" x14ac:dyDescent="0.3">
      <c r="A2" s="2" t="s">
        <v>0</v>
      </c>
      <c r="B2" s="3" t="s">
        <v>1</v>
      </c>
      <c r="C2" s="18" t="s">
        <v>29</v>
      </c>
      <c r="D2" s="18" t="s">
        <v>28</v>
      </c>
      <c r="E2" s="18" t="s">
        <v>27</v>
      </c>
      <c r="F2" s="19" t="s">
        <v>38</v>
      </c>
    </row>
    <row r="3" spans="1:6" x14ac:dyDescent="0.3">
      <c r="A3" s="11">
        <v>1</v>
      </c>
      <c r="B3" s="1" t="s">
        <v>26</v>
      </c>
      <c r="C3" s="13"/>
      <c r="D3" s="20"/>
      <c r="E3" s="15"/>
      <c r="F3" s="8"/>
    </row>
    <row r="4" spans="1:6" x14ac:dyDescent="0.3">
      <c r="A4" s="23"/>
      <c r="B4" s="4" t="s">
        <v>2</v>
      </c>
      <c r="C4" s="14"/>
      <c r="D4" s="21"/>
      <c r="E4" s="16"/>
      <c r="F4" s="9"/>
    </row>
    <row r="5" spans="1:6" x14ac:dyDescent="0.3">
      <c r="A5" s="24"/>
      <c r="B5" s="6" t="s">
        <v>3</v>
      </c>
      <c r="C5" s="10" t="s">
        <v>31</v>
      </c>
      <c r="D5" s="22"/>
      <c r="E5" s="10">
        <v>52</v>
      </c>
      <c r="F5" s="17">
        <f>D5*E5</f>
        <v>0</v>
      </c>
    </row>
    <row r="6" spans="1:6" x14ac:dyDescent="0.3">
      <c r="A6" s="24"/>
      <c r="B6" s="6" t="s">
        <v>4</v>
      </c>
      <c r="C6" s="10" t="s">
        <v>31</v>
      </c>
      <c r="D6" s="22"/>
      <c r="E6" s="10">
        <v>52</v>
      </c>
      <c r="F6" s="17">
        <f t="shared" ref="F6:F33" si="0">D6*E6</f>
        <v>0</v>
      </c>
    </row>
    <row r="7" spans="1:6" x14ac:dyDescent="0.3">
      <c r="A7" s="24"/>
      <c r="B7" s="6" t="s">
        <v>5</v>
      </c>
      <c r="C7" s="10" t="s">
        <v>31</v>
      </c>
      <c r="D7" s="22"/>
      <c r="E7" s="10">
        <v>52</v>
      </c>
      <c r="F7" s="17">
        <f t="shared" si="0"/>
        <v>0</v>
      </c>
    </row>
    <row r="8" spans="1:6" x14ac:dyDescent="0.3">
      <c r="A8" s="24"/>
      <c r="B8" s="6" t="s">
        <v>6</v>
      </c>
      <c r="C8" s="10" t="s">
        <v>31</v>
      </c>
      <c r="D8" s="22"/>
      <c r="E8" s="10">
        <v>104</v>
      </c>
      <c r="F8" s="17">
        <f t="shared" si="0"/>
        <v>0</v>
      </c>
    </row>
    <row r="9" spans="1:6" x14ac:dyDescent="0.3">
      <c r="A9" s="24"/>
      <c r="B9" s="6" t="s">
        <v>7</v>
      </c>
      <c r="C9" s="10" t="s">
        <v>31</v>
      </c>
      <c r="D9" s="22"/>
      <c r="E9" s="10">
        <v>104</v>
      </c>
      <c r="F9" s="17">
        <f t="shared" si="0"/>
        <v>0</v>
      </c>
    </row>
    <row r="10" spans="1:6" x14ac:dyDescent="0.3">
      <c r="A10" s="24"/>
      <c r="B10" s="6" t="s">
        <v>8</v>
      </c>
      <c r="C10" s="10" t="s">
        <v>31</v>
      </c>
      <c r="D10" s="22"/>
      <c r="E10" s="10">
        <v>52</v>
      </c>
      <c r="F10" s="17">
        <f t="shared" si="0"/>
        <v>0</v>
      </c>
    </row>
    <row r="11" spans="1:6" x14ac:dyDescent="0.3">
      <c r="A11" s="24"/>
      <c r="B11" s="6" t="s">
        <v>9</v>
      </c>
      <c r="C11" s="10" t="s">
        <v>31</v>
      </c>
      <c r="D11" s="22"/>
      <c r="E11" s="10">
        <v>52</v>
      </c>
      <c r="F11" s="17">
        <f t="shared" si="0"/>
        <v>0</v>
      </c>
    </row>
    <row r="12" spans="1:6" x14ac:dyDescent="0.3">
      <c r="A12" s="24"/>
      <c r="B12" s="4" t="s">
        <v>10</v>
      </c>
      <c r="C12" s="13"/>
      <c r="D12" s="20"/>
      <c r="E12" s="15"/>
      <c r="F12" s="8"/>
    </row>
    <row r="13" spans="1:6" x14ac:dyDescent="0.3">
      <c r="A13" s="24"/>
      <c r="B13" s="5" t="s">
        <v>11</v>
      </c>
      <c r="C13" s="10" t="s">
        <v>31</v>
      </c>
      <c r="D13" s="22"/>
      <c r="E13" s="10">
        <v>52</v>
      </c>
      <c r="F13" s="17">
        <f t="shared" si="0"/>
        <v>0</v>
      </c>
    </row>
    <row r="14" spans="1:6" x14ac:dyDescent="0.3">
      <c r="A14" s="24"/>
      <c r="B14" s="5" t="s">
        <v>12</v>
      </c>
      <c r="C14" s="10" t="s">
        <v>31</v>
      </c>
      <c r="D14" s="22"/>
      <c r="E14" s="10">
        <v>52</v>
      </c>
      <c r="F14" s="17">
        <f t="shared" si="0"/>
        <v>0</v>
      </c>
    </row>
    <row r="15" spans="1:6" x14ac:dyDescent="0.3">
      <c r="A15" s="24"/>
      <c r="B15" s="5" t="s">
        <v>13</v>
      </c>
      <c r="C15" s="10" t="s">
        <v>31</v>
      </c>
      <c r="D15" s="22"/>
      <c r="E15" s="10">
        <v>52</v>
      </c>
      <c r="F15" s="17">
        <f t="shared" si="0"/>
        <v>0</v>
      </c>
    </row>
    <row r="16" spans="1:6" ht="26.4" x14ac:dyDescent="0.3">
      <c r="A16" s="25"/>
      <c r="B16" s="7" t="s">
        <v>14</v>
      </c>
      <c r="C16" s="13"/>
      <c r="D16" s="20"/>
      <c r="E16" s="15"/>
      <c r="F16" s="8"/>
    </row>
    <row r="17" spans="1:6" ht="39.6" x14ac:dyDescent="0.3">
      <c r="A17" s="11">
        <v>2</v>
      </c>
      <c r="B17" s="35" t="s">
        <v>42</v>
      </c>
      <c r="C17" s="10" t="s">
        <v>31</v>
      </c>
      <c r="D17" s="22"/>
      <c r="E17" s="10">
        <v>52</v>
      </c>
      <c r="F17" s="17">
        <f t="shared" si="0"/>
        <v>0</v>
      </c>
    </row>
    <row r="18" spans="1:6" x14ac:dyDescent="0.3">
      <c r="A18" s="11">
        <v>3</v>
      </c>
      <c r="B18" s="1" t="s">
        <v>15</v>
      </c>
      <c r="C18" s="10" t="s">
        <v>31</v>
      </c>
      <c r="D18" s="22"/>
      <c r="E18" s="10">
        <v>52</v>
      </c>
      <c r="F18" s="17">
        <f t="shared" si="0"/>
        <v>0</v>
      </c>
    </row>
    <row r="19" spans="1:6" x14ac:dyDescent="0.3">
      <c r="A19" s="11">
        <v>4</v>
      </c>
      <c r="B19" s="1" t="s">
        <v>16</v>
      </c>
      <c r="C19" s="10" t="s">
        <v>31</v>
      </c>
      <c r="D19" s="22"/>
      <c r="E19" s="10">
        <v>52</v>
      </c>
      <c r="F19" s="17">
        <f t="shared" si="0"/>
        <v>0</v>
      </c>
    </row>
    <row r="20" spans="1:6" ht="52.8" x14ac:dyDescent="0.3">
      <c r="A20" s="11">
        <v>5</v>
      </c>
      <c r="B20" s="1" t="s">
        <v>17</v>
      </c>
      <c r="C20" s="10" t="s">
        <v>31</v>
      </c>
      <c r="D20" s="22"/>
      <c r="E20" s="10">
        <v>52</v>
      </c>
      <c r="F20" s="17">
        <f t="shared" si="0"/>
        <v>0</v>
      </c>
    </row>
    <row r="21" spans="1:6" ht="26.4" x14ac:dyDescent="0.3">
      <c r="A21" s="11">
        <v>6</v>
      </c>
      <c r="B21" s="1" t="s">
        <v>18</v>
      </c>
      <c r="C21" s="10" t="s">
        <v>31</v>
      </c>
      <c r="D21" s="22"/>
      <c r="E21" s="10">
        <v>52</v>
      </c>
      <c r="F21" s="17">
        <f t="shared" si="0"/>
        <v>0</v>
      </c>
    </row>
    <row r="22" spans="1:6" x14ac:dyDescent="0.3">
      <c r="A22" s="11">
        <v>7</v>
      </c>
      <c r="B22" s="1" t="s">
        <v>19</v>
      </c>
      <c r="C22" s="10" t="s">
        <v>31</v>
      </c>
      <c r="D22" s="22"/>
      <c r="E22" s="10">
        <v>52</v>
      </c>
      <c r="F22" s="17">
        <f t="shared" si="0"/>
        <v>0</v>
      </c>
    </row>
    <row r="23" spans="1:6" x14ac:dyDescent="0.3">
      <c r="A23" s="11">
        <v>8</v>
      </c>
      <c r="B23" s="1" t="s">
        <v>20</v>
      </c>
      <c r="C23" s="10" t="s">
        <v>31</v>
      </c>
      <c r="D23" s="22"/>
      <c r="E23" s="10">
        <v>52</v>
      </c>
      <c r="F23" s="17">
        <f t="shared" si="0"/>
        <v>0</v>
      </c>
    </row>
    <row r="24" spans="1:6" x14ac:dyDescent="0.3">
      <c r="A24" s="11">
        <v>9</v>
      </c>
      <c r="B24" s="1" t="s">
        <v>21</v>
      </c>
      <c r="C24" s="10" t="s">
        <v>31</v>
      </c>
      <c r="D24" s="22"/>
      <c r="E24" s="10">
        <v>52</v>
      </c>
      <c r="F24" s="17">
        <f t="shared" si="0"/>
        <v>0</v>
      </c>
    </row>
    <row r="25" spans="1:6" ht="26.4" x14ac:dyDescent="0.3">
      <c r="A25" s="11">
        <v>10</v>
      </c>
      <c r="B25" s="1" t="s">
        <v>22</v>
      </c>
      <c r="C25" s="10" t="s">
        <v>31</v>
      </c>
      <c r="D25" s="22"/>
      <c r="E25" s="10">
        <v>52</v>
      </c>
      <c r="F25" s="17">
        <f t="shared" si="0"/>
        <v>0</v>
      </c>
    </row>
    <row r="26" spans="1:6" x14ac:dyDescent="0.3">
      <c r="A26" s="11">
        <v>11</v>
      </c>
      <c r="B26" s="1" t="s">
        <v>23</v>
      </c>
      <c r="C26" s="10" t="s">
        <v>31</v>
      </c>
      <c r="D26" s="22"/>
      <c r="E26" s="10">
        <v>52</v>
      </c>
      <c r="F26" s="17">
        <f t="shared" si="0"/>
        <v>0</v>
      </c>
    </row>
    <row r="27" spans="1:6" x14ac:dyDescent="0.3">
      <c r="A27" s="11">
        <v>12</v>
      </c>
      <c r="B27" s="1" t="s">
        <v>24</v>
      </c>
      <c r="C27" s="10" t="s">
        <v>30</v>
      </c>
      <c r="D27" s="22"/>
      <c r="E27" s="10">
        <v>4500</v>
      </c>
      <c r="F27" s="17">
        <f t="shared" si="0"/>
        <v>0</v>
      </c>
    </row>
    <row r="28" spans="1:6" x14ac:dyDescent="0.3">
      <c r="A28" s="11">
        <v>13</v>
      </c>
      <c r="B28" s="1" t="s">
        <v>25</v>
      </c>
      <c r="C28" s="10" t="s">
        <v>31</v>
      </c>
      <c r="D28" s="22"/>
      <c r="E28" s="10">
        <v>3</v>
      </c>
      <c r="F28" s="17">
        <f t="shared" si="0"/>
        <v>0</v>
      </c>
    </row>
    <row r="29" spans="1:6" x14ac:dyDescent="0.3">
      <c r="A29" s="11">
        <v>14</v>
      </c>
      <c r="B29" s="1" t="s">
        <v>32</v>
      </c>
      <c r="C29" s="10" t="s">
        <v>31</v>
      </c>
      <c r="D29" s="22"/>
      <c r="E29" s="10">
        <v>1</v>
      </c>
      <c r="F29" s="17">
        <f t="shared" si="0"/>
        <v>0</v>
      </c>
    </row>
    <row r="30" spans="1:6" x14ac:dyDescent="0.3">
      <c r="A30" s="11">
        <v>15</v>
      </c>
      <c r="B30" s="1" t="s">
        <v>33</v>
      </c>
      <c r="C30" s="10" t="s">
        <v>31</v>
      </c>
      <c r="D30" s="22"/>
      <c r="E30" s="10">
        <v>1</v>
      </c>
      <c r="F30" s="17">
        <f t="shared" si="0"/>
        <v>0</v>
      </c>
    </row>
    <row r="31" spans="1:6" x14ac:dyDescent="0.3">
      <c r="A31" s="11">
        <v>16</v>
      </c>
      <c r="B31" s="1" t="s">
        <v>34</v>
      </c>
      <c r="C31" s="10" t="s">
        <v>31</v>
      </c>
      <c r="D31" s="22"/>
      <c r="E31" s="10">
        <v>1</v>
      </c>
      <c r="F31" s="17">
        <f t="shared" si="0"/>
        <v>0</v>
      </c>
    </row>
    <row r="32" spans="1:6" x14ac:dyDescent="0.3">
      <c r="A32" s="11">
        <v>17</v>
      </c>
      <c r="B32" s="1" t="s">
        <v>36</v>
      </c>
      <c r="C32" s="10" t="s">
        <v>31</v>
      </c>
      <c r="D32" s="22"/>
      <c r="E32" s="10">
        <v>5</v>
      </c>
      <c r="F32" s="17">
        <f t="shared" si="0"/>
        <v>0</v>
      </c>
    </row>
    <row r="33" spans="1:6" ht="15" thickBot="1" x14ac:dyDescent="0.35">
      <c r="A33" s="23">
        <v>18</v>
      </c>
      <c r="B33" s="26" t="s">
        <v>35</v>
      </c>
      <c r="C33" s="27" t="s">
        <v>31</v>
      </c>
      <c r="D33" s="28"/>
      <c r="E33" s="27">
        <v>2</v>
      </c>
      <c r="F33" s="29">
        <f t="shared" si="0"/>
        <v>0</v>
      </c>
    </row>
    <row r="34" spans="1:6" ht="15" thickBot="1" x14ac:dyDescent="0.35">
      <c r="A34" s="36" t="s">
        <v>37</v>
      </c>
      <c r="B34" s="37"/>
      <c r="C34" s="38"/>
      <c r="D34" s="34">
        <f>SUM(D5:D33)</f>
        <v>0</v>
      </c>
      <c r="E34" s="30"/>
      <c r="F34" s="31">
        <f>SUM(F5:F33)</f>
        <v>0</v>
      </c>
    </row>
    <row r="35" spans="1:6" ht="15" thickBot="1" x14ac:dyDescent="0.35"/>
    <row r="36" spans="1:6" x14ac:dyDescent="0.3">
      <c r="A36" s="39" t="s">
        <v>39</v>
      </c>
      <c r="B36" s="40"/>
      <c r="C36" s="41"/>
      <c r="F36" s="32">
        <f>F34*0.2</f>
        <v>0</v>
      </c>
    </row>
    <row r="37" spans="1:6" ht="15" thickBot="1" x14ac:dyDescent="0.35">
      <c r="A37" s="42" t="s">
        <v>40</v>
      </c>
      <c r="B37" s="43"/>
      <c r="C37" s="44"/>
      <c r="F37" s="33">
        <f>F34+F36</f>
        <v>0</v>
      </c>
    </row>
  </sheetData>
  <customSheetViews>
    <customSheetView guid="{9AAF5D2E-F35D-4E7E-99C1-41BAD1C024DA}" showPageBreaks="1" fitToPage="1" printArea="1" view="pageBreakPreview" topLeftCell="A22">
      <selection activeCell="D29" sqref="D29"/>
      <pageMargins left="0.7" right="0.7" top="0.75" bottom="0.75" header="0.3" footer="0.3"/>
      <pageSetup paperSize="9" scale="95" fitToHeight="0" orientation="landscape" r:id="rId1"/>
    </customSheetView>
    <customSheetView guid="{CF54AF49-0AC8-4C31-B214-C1C1114558B8}" showPageBreaks="1" fitToPage="1" printArea="1" view="pageBreakPreview" topLeftCell="A16">
      <selection activeCell="B15" sqref="B15"/>
      <pageMargins left="0.7" right="0.7" top="0.75" bottom="0.75" header="0.3" footer="0.3"/>
      <pageSetup paperSize="9" scale="95" fitToHeight="0" orientation="landscape" r:id="rId2"/>
    </customSheetView>
    <customSheetView guid="{62C65EDC-C15C-4B3B-9482-D15D9E21C744}" showPageBreaks="1" fitToPage="1" printArea="1" view="pageBreakPreview" topLeftCell="A4">
      <selection activeCell="B17" sqref="B17"/>
      <pageMargins left="0.7" right="0.7" top="0.75" bottom="0.75" header="0.3" footer="0.3"/>
      <pageSetup paperSize="9" scale="95" fitToHeight="0" orientation="landscape" r:id="rId3"/>
    </customSheetView>
  </customSheetViews>
  <mergeCells count="4">
    <mergeCell ref="A34:C34"/>
    <mergeCell ref="A36:C36"/>
    <mergeCell ref="A37:C37"/>
    <mergeCell ref="A1:F1"/>
  </mergeCells>
  <pageMargins left="0.7" right="0.7" top="0.75" bottom="0.75" header="0.3" footer="0.3"/>
  <pageSetup paperSize="9" scale="95" fitToHeight="0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2023-03-16T20:15:09Z</dcterms:created>
  <dcterms:modified xsi:type="dcterms:W3CDTF">2023-03-30T11:45:26Z</dcterms:modified>
</cp:coreProperties>
</file>