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codeName="Tento_zošit"/>
  <mc:AlternateContent xmlns:mc="http://schemas.openxmlformats.org/markup-compatibility/2006">
    <mc:Choice Requires="x15">
      <x15ac:absPath xmlns:x15ac="http://schemas.microsoft.com/office/spreadsheetml/2010/11/ac" url="https://magistratba.sharepoint.com/sites/RVO2/Shared Documents/Stavebný dozor Saratovská II/"/>
    </mc:Choice>
  </mc:AlternateContent>
  <xr:revisionPtr revIDLastSave="38" documentId="8_{1AFBE33A-D806-4085-93C2-13FF41F2D532}" xr6:coauthVersionLast="47" xr6:coauthVersionMax="47" xr10:uidLastSave="{D0DC4196-CE99-4445-95F1-D43541823766}"/>
  <bookViews>
    <workbookView xWindow="-120" yWindow="-120" windowWidth="29040" windowHeight="15840" activeTab="1" xr2:uid="{00000000-000D-0000-FFFF-FFFF00000000}"/>
  </bookViews>
  <sheets>
    <sheet name="Kritéria a Zmluvná cena" sheetId="2" r:id="rId1"/>
    <sheet name="Denné sadzby" sheetId="3" r:id="rId2"/>
  </sheets>
  <definedNames>
    <definedName name="_xlnm.Print_Area" localSheetId="1">'Denné sadzby'!$B$1:$K$43</definedName>
    <definedName name="_xlnm.Print_Area" localSheetId="0">'Kritéria a Zmluvná cena'!$A$1:$O$32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9" i="3" l="1"/>
  <c r="AW10" i="3"/>
  <c r="AW11" i="3"/>
  <c r="AW12" i="3"/>
  <c r="AW13" i="3"/>
  <c r="AW14" i="3"/>
  <c r="AW15" i="3"/>
  <c r="AW16" i="3"/>
  <c r="AW17" i="3"/>
  <c r="AW18" i="3"/>
  <c r="AT9" i="3"/>
  <c r="AT10" i="3"/>
  <c r="AU10" i="3"/>
  <c r="AV10" i="3"/>
  <c r="AT11" i="3"/>
  <c r="AU11" i="3"/>
  <c r="AV11" i="3"/>
  <c r="AT12" i="3"/>
  <c r="AU12" i="3"/>
  <c r="AV12" i="3"/>
  <c r="AT13" i="3"/>
  <c r="AU13" i="3"/>
  <c r="AV13" i="3"/>
  <c r="AT14" i="3"/>
  <c r="AU14" i="3"/>
  <c r="AV14" i="3"/>
  <c r="AT15" i="3"/>
  <c r="AU15" i="3"/>
  <c r="AV15" i="3"/>
  <c r="AT16" i="3"/>
  <c r="AU16" i="3"/>
  <c r="AV16" i="3"/>
  <c r="AT17" i="3"/>
  <c r="AU17" i="3"/>
  <c r="AV17" i="3"/>
  <c r="AT18" i="3"/>
  <c r="AU18" i="3"/>
  <c r="AV18" i="3"/>
  <c r="AN9" i="3"/>
  <c r="AN10" i="3"/>
  <c r="AN11" i="3"/>
  <c r="AN12" i="3"/>
  <c r="AN13" i="3"/>
  <c r="AN14" i="3"/>
  <c r="AN15" i="3"/>
  <c r="AN16" i="3"/>
  <c r="AN17" i="3"/>
  <c r="AN18" i="3"/>
  <c r="Z9" i="3"/>
  <c r="Z10" i="3"/>
  <c r="Z11" i="3"/>
  <c r="Z12" i="3"/>
  <c r="Z13" i="3"/>
  <c r="Z14" i="3"/>
  <c r="Z15" i="3"/>
  <c r="Z16" i="3"/>
  <c r="Z17" i="3"/>
  <c r="Z18" i="3"/>
  <c r="Z8" i="3"/>
  <c r="AP13" i="3" l="1"/>
  <c r="AP14" i="3"/>
  <c r="AP15" i="3"/>
  <c r="AP16" i="3"/>
  <c r="AP17" i="3"/>
  <c r="AP18" i="3"/>
  <c r="AM9" i="3"/>
  <c r="AU9" i="3" s="1"/>
  <c r="AM10" i="3"/>
  <c r="AM11" i="3"/>
  <c r="AM12" i="3"/>
  <c r="AM13" i="3"/>
  <c r="AM14" i="3"/>
  <c r="AM15" i="3"/>
  <c r="AM16" i="3"/>
  <c r="AM17" i="3"/>
  <c r="AM18" i="3"/>
  <c r="AP8" i="3"/>
  <c r="AH9" i="3"/>
  <c r="AH10" i="3"/>
  <c r="AH11" i="3"/>
  <c r="AH12" i="3"/>
  <c r="AH13" i="3"/>
  <c r="AH14" i="3"/>
  <c r="AH15" i="3"/>
  <c r="AH16" i="3"/>
  <c r="AH17" i="3"/>
  <c r="AH18" i="3"/>
  <c r="AH8" i="3"/>
  <c r="AN8" i="3" s="1"/>
  <c r="AV8" i="3" s="1"/>
  <c r="AM8" i="3"/>
  <c r="AU8" i="3" s="1"/>
  <c r="AA12" i="3"/>
  <c r="AP12" i="3" s="1"/>
  <c r="AA11" i="3"/>
  <c r="AP11" i="3" s="1"/>
  <c r="AA10" i="3"/>
  <c r="AP10" i="3" s="1"/>
  <c r="AA9" i="3"/>
  <c r="AP9" i="3" s="1"/>
  <c r="AL12" i="3"/>
  <c r="AL13" i="3"/>
  <c r="AL14" i="3"/>
  <c r="AL15" i="3"/>
  <c r="AL16" i="3"/>
  <c r="AL17" i="3"/>
  <c r="AL18" i="3"/>
  <c r="AL9" i="3"/>
  <c r="AL10" i="3"/>
  <c r="AL11" i="3"/>
  <c r="AL8" i="3"/>
  <c r="AT8" i="3" s="1"/>
  <c r="AV20" i="3" l="1"/>
  <c r="C23" i="2" s="1"/>
  <c r="AU20" i="3"/>
  <c r="C22" i="2" s="1"/>
  <c r="AO8" i="3"/>
  <c r="AW8" i="3" s="1"/>
  <c r="AT20" i="3"/>
  <c r="C21" i="2" s="1"/>
  <c r="AO14" i="3"/>
  <c r="AO13" i="3"/>
  <c r="AO15" i="3"/>
  <c r="AO12" i="3"/>
  <c r="AO10" i="3"/>
  <c r="AO11" i="3"/>
  <c r="AO16" i="3"/>
  <c r="AO18" i="3"/>
  <c r="AO17" i="3"/>
  <c r="AO9" i="3"/>
  <c r="AW9" i="3" s="1"/>
  <c r="AW20" i="3" l="1"/>
  <c r="D22" i="2"/>
  <c r="E22" i="2" s="1"/>
  <c r="D21" i="2"/>
  <c r="E21" i="2" s="1"/>
  <c r="D23" i="2"/>
  <c r="E23" i="2" l="1"/>
  <c r="D24" i="2"/>
  <c r="E24" i="2" l="1"/>
  <c r="B26" i="2" s="1"/>
</calcChain>
</file>

<file path=xl/sharedStrings.xml><?xml version="1.0" encoding="utf-8"?>
<sst xmlns="http://schemas.openxmlformats.org/spreadsheetml/2006/main" count="134" uniqueCount="97">
  <si>
    <t xml:space="preserve">Príloha č. 3 Kritéria a Zmluvná cena </t>
  </si>
  <si>
    <t>Identifikačné údaje uchádzača</t>
  </si>
  <si>
    <t xml:space="preserve">Obchodné meno uchádzača: </t>
  </si>
  <si>
    <t>Platiteľ DPH (áno/nie)</t>
  </si>
  <si>
    <t>áno</t>
  </si>
  <si>
    <t xml:space="preserve">Sídlo uchádzača: </t>
  </si>
  <si>
    <t>Štatutárny zástupca:</t>
  </si>
  <si>
    <t>IČO:</t>
  </si>
  <si>
    <t>IČ DPH:</t>
  </si>
  <si>
    <t>Telefónne číslo:</t>
  </si>
  <si>
    <t>E-mailová adresa:</t>
  </si>
  <si>
    <t>Názov položky</t>
  </si>
  <si>
    <t>Paušálna cena v EUR bez DPH</t>
  </si>
  <si>
    <t>DPH 20%</t>
  </si>
  <si>
    <t>Zmluvná cena v EUR vrátane DPH</t>
  </si>
  <si>
    <t>Služby stavebného dozoru počas lehoty trvania Etapy č. 1</t>
  </si>
  <si>
    <t>Služby stavebného dozoru počas lehoty trvania Etapy č. 2</t>
  </si>
  <si>
    <t>Služby stavebného dozoru počas lehoty trvania Etapy č. 3</t>
  </si>
  <si>
    <t>Kritérium č. 1 Navrhovaná ponuková/zmluvná cena celkom s DPH</t>
  </si>
  <si>
    <t>Počet bodov za kritérium č. 1</t>
  </si>
  <si>
    <t>Kritérium č. 2 - Skúsenosti odborníka</t>
  </si>
  <si>
    <t xml:space="preserve">(Body navyše za kvalitu možno získať za skúsenosti č. 1 až 5) </t>
  </si>
  <si>
    <t xml:space="preserve">Stavbyvedúci (meno, priezvisko): </t>
  </si>
  <si>
    <t xml:space="preserve">Kumulatívne splnenie podmienok uvedených v bode 2.4 písm. a) až d). Uchádzač uvedie Áno/Nie. V prípade uvedenie nie nebude projekt hodnotení </t>
  </si>
  <si>
    <t>Splnenie podmienok uvedených v bode 2.5 písm. e) až i)</t>
  </si>
  <si>
    <t>Uchádzač uvedie Áno/Nie</t>
  </si>
  <si>
    <t xml:space="preserve">1. skúsenosť </t>
  </si>
  <si>
    <t xml:space="preserve">Názov realizácie: </t>
  </si>
  <si>
    <t>e)</t>
  </si>
  <si>
    <t>Lehota uskutočnenia:</t>
  </si>
  <si>
    <t>f)</t>
  </si>
  <si>
    <t xml:space="preserve">Cena v EUR s DPH: </t>
  </si>
  <si>
    <t>g)</t>
  </si>
  <si>
    <t>h)</t>
  </si>
  <si>
    <t>Meno, priezvisko, tel.:</t>
  </si>
  <si>
    <t>i)</t>
  </si>
  <si>
    <t xml:space="preserve">2. skúsenosť </t>
  </si>
  <si>
    <t>Názov realizácie:</t>
  </si>
  <si>
    <t xml:space="preserve">3. skúsenosť </t>
  </si>
  <si>
    <t xml:space="preserve">4. skúsenosť </t>
  </si>
  <si>
    <t xml:space="preserve">Cena v EUR s DPH </t>
  </si>
  <si>
    <t xml:space="preserve">5. skúsenosť </t>
  </si>
  <si>
    <t>Príloha č. 3 - Denné sadzby a nasadenie odborníkov</t>
  </si>
  <si>
    <t>Denné sadzby</t>
  </si>
  <si>
    <t>Počet dní - nasadenie odborníkov</t>
  </si>
  <si>
    <t>Cena celkom (EUR bez DPH)</t>
  </si>
  <si>
    <t>I. ETAPA</t>
  </si>
  <si>
    <t>II.ETAPA</t>
  </si>
  <si>
    <t>III.ETAPA</t>
  </si>
  <si>
    <t>VŠETKY ETAPY  SPOLU</t>
  </si>
  <si>
    <t>Kategória odborníkov</t>
  </si>
  <si>
    <t>Denná sadzba / deň v EUR bez DPH</t>
  </si>
  <si>
    <t>Minimálne nasadenie I. ETAPA</t>
  </si>
  <si>
    <t>08/23</t>
  </si>
  <si>
    <t>09/23</t>
  </si>
  <si>
    <t>10/23</t>
  </si>
  <si>
    <t>11/23</t>
  </si>
  <si>
    <t>12/23</t>
  </si>
  <si>
    <t>01/24</t>
  </si>
  <si>
    <t>02/24</t>
  </si>
  <si>
    <t>03/24</t>
  </si>
  <si>
    <t>04/24</t>
  </si>
  <si>
    <t>05/24</t>
  </si>
  <si>
    <t>06/24</t>
  </si>
  <si>
    <t>Spolu</t>
  </si>
  <si>
    <t>Minimálne nasadenie II. ETAPA</t>
  </si>
  <si>
    <t>08/24</t>
  </si>
  <si>
    <t>09/24</t>
  </si>
  <si>
    <t>10/24</t>
  </si>
  <si>
    <t>11/24</t>
  </si>
  <si>
    <t>Minimálne nasadenie III. ETAPA</t>
  </si>
  <si>
    <t>II. ETAPA</t>
  </si>
  <si>
    <t>III. ETAPA</t>
  </si>
  <si>
    <t>VŠETKY ETAPY</t>
  </si>
  <si>
    <t>Minimálne nasadenie VŠETKY ETAPY</t>
  </si>
  <si>
    <t>Cena celkom I. ETAPA</t>
  </si>
  <si>
    <t>Cena celkom II. ETAPA</t>
  </si>
  <si>
    <t>Cena celkom III. ETAPA</t>
  </si>
  <si>
    <t>Cena celkom VŠETKY ETAPY</t>
  </si>
  <si>
    <t>Kľúčový odborník č. 1 Stavebný dozor (vedúci tímu)</t>
  </si>
  <si>
    <t>Kľúčový odborník č. 2 Odborník pre koľajový spodok a zvršok</t>
  </si>
  <si>
    <t>Kľúčový odborník č. 3 Odborník pre inžinierske/dopravné stavby</t>
  </si>
  <si>
    <t>Kľúčový odborník č. 4 Odborník pre inžinierske siete</t>
  </si>
  <si>
    <t>Kľúčový odborník č. 5 Odborník pre prevádzkové súbory, trakčné vedenia a rozvody VN</t>
  </si>
  <si>
    <t>Odborník č. 1: Osoba zodpovedná za kontrolu kvality</t>
  </si>
  <si>
    <t>Odborník č. 2: Geodet</t>
  </si>
  <si>
    <t>Odborník č. 3: Osoba zodpovedná za geotechniku</t>
  </si>
  <si>
    <t>Odborník č. 4: Osoba zodpovedná za životné prostredie</t>
  </si>
  <si>
    <t>Odborník č. 5: Koordinátor BOZP</t>
  </si>
  <si>
    <t>Podporný personál</t>
  </si>
  <si>
    <r>
      <rPr>
        <b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 xml:space="preserve">: </t>
    </r>
    <r>
      <rPr>
        <b/>
        <sz val="11"/>
        <color theme="1"/>
        <rFont val="Calibri"/>
        <family val="2"/>
        <charset val="238"/>
        <scheme val="minor"/>
      </rPr>
      <t>Denná sadzba na jednotlivých odborníkov je suma pokrývajúca všetky náklady na činnosť daného odborníka počas jednej, min. 8 hodinovej pracovnej zmeny vrátane všetkých rizík a nákladov súvisiacich s poskytnutím tejto Služby.</t>
    </r>
  </si>
  <si>
    <t>Poznámka: Požadované nasadenie jednotlivých odborníkov tímu STD uvedené v stĺpci Minimálne nasadenie  počas jednotlivých etáp je stanovené Verejným obstarávateľom ako minimálne pre výpočet ponukovej ceny a uchádzač nesmie v jednotlivých etapách uvažovať s počtom dní nasadenia menším, ako požaduje Verejný obstarávateľ</t>
  </si>
  <si>
    <t>Uchádzač je však povinný pri návrhu nasadenia jednotlivých odborníkov pre účely vypracovania ponuky uvažovať s takým počtom dní, ktoré budú zodpovedať skutočnej potrebe uchádzača potrebnej na poskytnutie kompletnej Služby SD počas celej doby trvania ZMLUVY v závislosti od odbornosti a schopností svojho personálu a so zohľadnením predpokladanej organizácie prác.</t>
  </si>
  <si>
    <t>Nekľúčový odborníci - podporný personál  verejný obstarávateľ nestanovuje žiadne miminálne požadované nasadenie a dané nasadenie si stanový uchádzač na základe vyhodnotenia svojich potrieb a požiadaviek.</t>
  </si>
  <si>
    <t>07/24</t>
  </si>
  <si>
    <t>12/24</t>
  </si>
  <si>
    <t>07/23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</si>
</sst>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0"/>
      <name val="Times New Roman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/>
      <top/>
      <bottom/>
      <diagonal/>
    </border>
  </borders>
  <cellStyleXfs count="4">
    <xf numFmtId="0" fontId="0" fillId="0" borderId="0"/>
    <xf numFmtId="0" fontId="3" fillId="0" borderId="0"/>
    <xf numFmtId="44" fontId="3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205">
    <xf numFmtId="0" fontId="0" fillId="0" borderId="0" xfId="0"/>
    <xf numFmtId="0" fontId="12" fillId="0" borderId="47" xfId="0" applyFont="1" applyBorder="1" applyAlignment="1" applyProtection="1">
      <alignment horizontal="center"/>
      <protection locked="0"/>
    </xf>
    <xf numFmtId="0" fontId="12" fillId="0" borderId="45" xfId="0" applyFont="1" applyBorder="1" applyAlignment="1" applyProtection="1">
      <alignment horizontal="center"/>
      <protection locked="0"/>
    </xf>
    <xf numFmtId="0" fontId="12" fillId="0" borderId="48" xfId="0" applyFont="1" applyBorder="1" applyAlignment="1" applyProtection="1">
      <alignment horizontal="center"/>
      <protection locked="0"/>
    </xf>
    <xf numFmtId="0" fontId="3" fillId="0" borderId="0" xfId="1" applyProtection="1">
      <protection locked="0"/>
    </xf>
    <xf numFmtId="0" fontId="0" fillId="0" borderId="0" xfId="0" applyProtection="1">
      <protection locked="0"/>
    </xf>
    <xf numFmtId="0" fontId="12" fillId="4" borderId="8" xfId="0" applyFont="1" applyFill="1" applyBorder="1" applyProtection="1">
      <protection locked="0"/>
    </xf>
    <xf numFmtId="0" fontId="12" fillId="4" borderId="21" xfId="0" applyFont="1" applyFill="1" applyBorder="1" applyProtection="1">
      <protection locked="0"/>
    </xf>
    <xf numFmtId="0" fontId="12" fillId="4" borderId="38" xfId="0" applyFont="1" applyFill="1" applyBorder="1" applyProtection="1">
      <protection locked="0"/>
    </xf>
    <xf numFmtId="0" fontId="3" fillId="0" borderId="0" xfId="1" applyAlignment="1" applyProtection="1">
      <alignment vertical="center"/>
      <protection locked="0"/>
    </xf>
    <xf numFmtId="0" fontId="8" fillId="9" borderId="16" xfId="1" applyFont="1" applyFill="1" applyBorder="1" applyAlignment="1" applyProtection="1">
      <alignment horizontal="center" vertical="center"/>
      <protection locked="0"/>
    </xf>
    <xf numFmtId="0" fontId="8" fillId="9" borderId="17" xfId="1" applyFont="1" applyFill="1" applyBorder="1" applyAlignment="1" applyProtection="1">
      <alignment horizontal="center" vertical="center"/>
      <protection locked="0"/>
    </xf>
    <xf numFmtId="0" fontId="3" fillId="8" borderId="7" xfId="1" applyFill="1" applyBorder="1" applyAlignment="1" applyProtection="1">
      <alignment vertical="center"/>
      <protection locked="0"/>
    </xf>
    <xf numFmtId="0" fontId="3" fillId="8" borderId="19" xfId="1" applyFill="1" applyBorder="1" applyAlignment="1" applyProtection="1">
      <alignment vertical="center"/>
      <protection locked="0"/>
    </xf>
    <xf numFmtId="0" fontId="4" fillId="8" borderId="19" xfId="1" applyFont="1" applyFill="1" applyBorder="1" applyAlignment="1" applyProtection="1">
      <alignment vertical="center" wrapText="1"/>
      <protection locked="0"/>
    </xf>
    <xf numFmtId="0" fontId="4" fillId="8" borderId="0" xfId="1" applyFont="1" applyFill="1" applyAlignment="1" applyProtection="1">
      <alignment horizontal="center" vertical="center" wrapText="1"/>
      <protection locked="0"/>
    </xf>
    <xf numFmtId="0" fontId="4" fillId="11" borderId="0" xfId="1" applyFont="1" applyFill="1" applyAlignment="1" applyProtection="1">
      <alignment horizontal="center" vertical="center" wrapText="1"/>
      <protection locked="0"/>
    </xf>
    <xf numFmtId="0" fontId="4" fillId="5" borderId="0" xfId="1" applyFont="1" applyFill="1" applyAlignment="1" applyProtection="1">
      <alignment horizontal="center" vertical="center" wrapText="1"/>
      <protection locked="0"/>
    </xf>
    <xf numFmtId="0" fontId="4" fillId="10" borderId="0" xfId="1" applyFont="1" applyFill="1" applyAlignment="1" applyProtection="1">
      <alignment horizontal="center" vertical="center" wrapText="1"/>
      <protection locked="0"/>
    </xf>
    <xf numFmtId="0" fontId="4" fillId="13" borderId="0" xfId="1" applyFont="1" applyFill="1" applyAlignment="1" applyProtection="1">
      <alignment vertical="center" wrapText="1"/>
      <protection locked="0"/>
    </xf>
    <xf numFmtId="0" fontId="14" fillId="14" borderId="0" xfId="1" applyFont="1" applyFill="1" applyAlignment="1" applyProtection="1">
      <alignment horizontal="center" vertical="center"/>
      <protection locked="0"/>
    </xf>
    <xf numFmtId="0" fontId="14" fillId="11" borderId="0" xfId="1" applyFont="1" applyFill="1" applyAlignment="1" applyProtection="1">
      <alignment horizontal="center" vertical="center"/>
      <protection locked="0"/>
    </xf>
    <xf numFmtId="1" fontId="14" fillId="14" borderId="0" xfId="2" applyNumberFormat="1" applyFont="1" applyFill="1" applyBorder="1" applyAlignment="1" applyProtection="1">
      <alignment horizontal="center" vertical="center" wrapText="1"/>
      <protection locked="0"/>
    </xf>
    <xf numFmtId="1" fontId="14" fillId="11" borderId="0" xfId="2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4" fillId="8" borderId="0" xfId="1" applyFont="1" applyFill="1" applyAlignment="1" applyProtection="1">
      <alignment vertical="center" wrapText="1"/>
      <protection locked="0"/>
    </xf>
    <xf numFmtId="0" fontId="4" fillId="11" borderId="0" xfId="1" applyFont="1" applyFill="1" applyAlignment="1" applyProtection="1">
      <alignment vertical="center" wrapText="1"/>
      <protection locked="0"/>
    </xf>
    <xf numFmtId="0" fontId="4" fillId="5" borderId="0" xfId="1" applyFont="1" applyFill="1" applyAlignment="1" applyProtection="1">
      <alignment vertical="center" wrapText="1"/>
      <protection locked="0"/>
    </xf>
    <xf numFmtId="0" fontId="3" fillId="2" borderId="2" xfId="1" applyFill="1" applyBorder="1" applyAlignment="1" applyProtection="1">
      <alignment horizontal="center" vertical="center"/>
      <protection locked="0"/>
    </xf>
    <xf numFmtId="0" fontId="4" fillId="10" borderId="2" xfId="1" applyFont="1" applyFill="1" applyBorder="1" applyAlignment="1" applyProtection="1">
      <alignment horizontal="center" vertical="center"/>
      <protection locked="0"/>
    </xf>
    <xf numFmtId="0" fontId="4" fillId="10" borderId="46" xfId="1" applyFont="1" applyFill="1" applyBorder="1" applyAlignment="1" applyProtection="1">
      <alignment horizontal="center" vertical="center"/>
      <protection locked="0"/>
    </xf>
    <xf numFmtId="0" fontId="4" fillId="13" borderId="22" xfId="1" applyFont="1" applyFill="1" applyBorder="1" applyAlignment="1" applyProtection="1">
      <alignment horizontal="center" vertical="center"/>
      <protection locked="0"/>
    </xf>
    <xf numFmtId="0" fontId="4" fillId="13" borderId="2" xfId="1" applyFont="1" applyFill="1" applyBorder="1" applyAlignment="1" applyProtection="1">
      <alignment horizontal="center" vertical="center"/>
      <protection locked="0"/>
    </xf>
    <xf numFmtId="0" fontId="4" fillId="13" borderId="46" xfId="1" applyFont="1" applyFill="1" applyBorder="1" applyAlignment="1" applyProtection="1">
      <alignment horizontal="center" vertical="center"/>
      <protection locked="0"/>
    </xf>
    <xf numFmtId="0" fontId="4" fillId="14" borderId="22" xfId="1" applyFont="1" applyFill="1" applyBorder="1" applyAlignment="1" applyProtection="1">
      <alignment horizontal="center" vertical="center"/>
      <protection locked="0"/>
    </xf>
    <xf numFmtId="0" fontId="4" fillId="5" borderId="0" xfId="1" applyFont="1" applyFill="1" applyAlignment="1" applyProtection="1">
      <alignment horizontal="center" vertical="center"/>
      <protection locked="0"/>
    </xf>
    <xf numFmtId="0" fontId="4" fillId="10" borderId="0" xfId="1" applyFont="1" applyFill="1" applyAlignment="1" applyProtection="1">
      <alignment horizontal="center" vertical="center"/>
      <protection locked="0"/>
    </xf>
    <xf numFmtId="0" fontId="3" fillId="5" borderId="0" xfId="1" applyFill="1" applyAlignment="1" applyProtection="1">
      <alignment horizontal="center" vertical="center"/>
      <protection locked="0"/>
    </xf>
    <xf numFmtId="0" fontId="3" fillId="10" borderId="0" xfId="1" applyFill="1" applyAlignment="1" applyProtection="1">
      <alignment horizontal="center" vertical="center"/>
      <protection locked="0"/>
    </xf>
    <xf numFmtId="0" fontId="3" fillId="13" borderId="2" xfId="1" applyFill="1" applyBorder="1" applyAlignment="1" applyProtection="1">
      <alignment horizontal="center" vertical="center"/>
      <protection locked="0"/>
    </xf>
    <xf numFmtId="0" fontId="3" fillId="13" borderId="46" xfId="1" applyFill="1" applyBorder="1" applyAlignment="1" applyProtection="1">
      <alignment horizontal="center" vertical="center"/>
      <protection locked="0"/>
    </xf>
    <xf numFmtId="0" fontId="3" fillId="14" borderId="22" xfId="1" applyFill="1" applyBorder="1" applyAlignment="1" applyProtection="1">
      <alignment horizontal="center" vertical="center"/>
      <protection locked="0"/>
    </xf>
    <xf numFmtId="0" fontId="3" fillId="8" borderId="0" xfId="1" applyFill="1" applyAlignment="1" applyProtection="1">
      <alignment vertical="center"/>
      <protection locked="0"/>
    </xf>
    <xf numFmtId="0" fontId="3" fillId="11" borderId="0" xfId="1" applyFill="1" applyAlignment="1" applyProtection="1">
      <alignment vertical="center"/>
      <protection locked="0"/>
    </xf>
    <xf numFmtId="0" fontId="3" fillId="5" borderId="0" xfId="1" applyFill="1" applyAlignment="1" applyProtection="1">
      <alignment vertical="center"/>
      <protection locked="0"/>
    </xf>
    <xf numFmtId="0" fontId="3" fillId="10" borderId="0" xfId="1" applyFill="1" applyAlignment="1" applyProtection="1">
      <alignment vertical="center"/>
      <protection locked="0"/>
    </xf>
    <xf numFmtId="0" fontId="3" fillId="10" borderId="19" xfId="1" applyFill="1" applyBorder="1" applyAlignment="1" applyProtection="1">
      <alignment vertical="center"/>
      <protection locked="0"/>
    </xf>
    <xf numFmtId="0" fontId="3" fillId="13" borderId="19" xfId="1" applyFill="1" applyBorder="1" applyAlignment="1" applyProtection="1">
      <alignment vertical="center"/>
      <protection locked="0"/>
    </xf>
    <xf numFmtId="0" fontId="3" fillId="13" borderId="0" xfId="1" applyFill="1" applyAlignment="1" applyProtection="1">
      <alignment vertical="center"/>
      <protection locked="0"/>
    </xf>
    <xf numFmtId="0" fontId="3" fillId="14" borderId="19" xfId="1" applyFill="1" applyBorder="1" applyAlignment="1" applyProtection="1">
      <alignment vertical="center"/>
      <protection locked="0"/>
    </xf>
    <xf numFmtId="0" fontId="3" fillId="11" borderId="0" xfId="1" applyFill="1" applyAlignment="1" applyProtection="1">
      <alignment horizontal="center" vertical="center"/>
      <protection locked="0"/>
    </xf>
    <xf numFmtId="0" fontId="8" fillId="3" borderId="0" xfId="1" applyFont="1" applyFill="1" applyAlignment="1" applyProtection="1">
      <alignment vertical="center"/>
      <protection locked="0"/>
    </xf>
    <xf numFmtId="2" fontId="11" fillId="3" borderId="0" xfId="3" applyNumberFormat="1" applyFont="1" applyFill="1" applyBorder="1" applyAlignment="1" applyProtection="1">
      <alignment vertical="center"/>
      <protection locked="0"/>
    </xf>
    <xf numFmtId="0" fontId="8" fillId="3" borderId="17" xfId="1" applyFont="1" applyFill="1" applyBorder="1" applyAlignment="1" applyProtection="1">
      <alignment vertical="center"/>
      <protection locked="0"/>
    </xf>
    <xf numFmtId="0" fontId="4" fillId="3" borderId="0" xfId="1" applyFont="1" applyFill="1" applyAlignment="1" applyProtection="1">
      <alignment vertical="center"/>
      <protection locked="0"/>
    </xf>
    <xf numFmtId="0" fontId="3" fillId="8" borderId="11" xfId="1" applyFill="1" applyBorder="1" applyAlignment="1" applyProtection="1">
      <alignment vertical="center"/>
      <protection locked="0"/>
    </xf>
    <xf numFmtId="0" fontId="3" fillId="8" borderId="12" xfId="1" applyFill="1" applyBorder="1" applyAlignment="1" applyProtection="1">
      <alignment vertical="center"/>
      <protection locked="0"/>
    </xf>
    <xf numFmtId="0" fontId="3" fillId="11" borderId="12" xfId="1" applyFill="1" applyBorder="1" applyAlignment="1" applyProtection="1">
      <alignment vertical="center"/>
      <protection locked="0"/>
    </xf>
    <xf numFmtId="0" fontId="8" fillId="3" borderId="12" xfId="1" applyFont="1" applyFill="1" applyBorder="1" applyAlignment="1" applyProtection="1">
      <alignment vertical="center"/>
      <protection locked="0"/>
    </xf>
    <xf numFmtId="0" fontId="8" fillId="3" borderId="49" xfId="1" applyFont="1" applyFill="1" applyBorder="1" applyAlignment="1" applyProtection="1">
      <alignment horizontal="center" vertical="center"/>
      <protection locked="0"/>
    </xf>
    <xf numFmtId="1" fontId="4" fillId="13" borderId="2" xfId="2" applyNumberFormat="1" applyFont="1" applyFill="1" applyBorder="1" applyAlignment="1" applyProtection="1">
      <alignment horizontal="center" vertical="center" wrapText="1"/>
    </xf>
    <xf numFmtId="0" fontId="2" fillId="8" borderId="12" xfId="1" applyFont="1" applyFill="1" applyBorder="1" applyAlignment="1" applyProtection="1">
      <alignment vertical="center" wrapText="1"/>
      <protection locked="0"/>
    </xf>
    <xf numFmtId="0" fontId="3" fillId="0" borderId="0" xfId="1" applyAlignment="1" applyProtection="1">
      <alignment horizontal="left"/>
      <protection locked="0"/>
    </xf>
    <xf numFmtId="0" fontId="5" fillId="0" borderId="0" xfId="1" applyFont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11" fillId="6" borderId="39" xfId="0" applyFont="1" applyFill="1" applyBorder="1" applyAlignment="1" applyProtection="1">
      <alignment horizontal="center" vertical="center" wrapText="1"/>
      <protection locked="0"/>
    </xf>
    <xf numFmtId="0" fontId="11" fillId="6" borderId="40" xfId="0" applyFont="1" applyFill="1" applyBorder="1" applyAlignment="1" applyProtection="1">
      <alignment horizontal="center" vertical="center" wrapText="1"/>
      <protection locked="0"/>
    </xf>
    <xf numFmtId="0" fontId="11" fillId="6" borderId="41" xfId="0" applyFont="1" applyFill="1" applyBorder="1" applyAlignment="1" applyProtection="1">
      <alignment horizontal="center" vertical="center" wrapText="1"/>
      <protection locked="0"/>
    </xf>
    <xf numFmtId="0" fontId="12" fillId="0" borderId="58" xfId="0" applyFont="1" applyBorder="1" applyAlignment="1" applyProtection="1">
      <alignment horizontal="center"/>
      <protection locked="0"/>
    </xf>
    <xf numFmtId="0" fontId="12" fillId="0" borderId="59" xfId="0" applyFont="1" applyBorder="1" applyAlignment="1" applyProtection="1">
      <alignment horizontal="center"/>
      <protection locked="0"/>
    </xf>
    <xf numFmtId="0" fontId="12" fillId="0" borderId="60" xfId="0" applyFont="1" applyBorder="1" applyAlignment="1" applyProtection="1">
      <alignment horizontal="center"/>
      <protection locked="0"/>
    </xf>
    <xf numFmtId="0" fontId="3" fillId="0" borderId="0" xfId="1" applyAlignment="1" applyProtection="1">
      <alignment horizontal="left" vertical="center"/>
      <protection locked="0"/>
    </xf>
    <xf numFmtId="0" fontId="2" fillId="8" borderId="54" xfId="1" applyFont="1" applyFill="1" applyBorder="1" applyAlignment="1" applyProtection="1">
      <alignment horizontal="left" vertical="center" wrapText="1"/>
      <protection locked="0"/>
    </xf>
    <xf numFmtId="0" fontId="2" fillId="8" borderId="51" xfId="1" applyFont="1" applyFill="1" applyBorder="1" applyAlignment="1" applyProtection="1">
      <alignment horizontal="left" vertical="center" wrapText="1"/>
      <protection locked="0"/>
    </xf>
    <xf numFmtId="0" fontId="2" fillId="8" borderId="55" xfId="1" applyFont="1" applyFill="1" applyBorder="1" applyAlignment="1" applyProtection="1">
      <alignment horizontal="left" vertical="center" wrapText="1"/>
      <protection locked="0"/>
    </xf>
    <xf numFmtId="0" fontId="2" fillId="8" borderId="46" xfId="1" applyFont="1" applyFill="1" applyBorder="1" applyAlignment="1" applyProtection="1">
      <alignment horizontal="left" vertical="center" wrapText="1"/>
      <protection locked="0"/>
    </xf>
    <xf numFmtId="0" fontId="2" fillId="8" borderId="0" xfId="1" applyFont="1" applyFill="1" applyAlignment="1" applyProtection="1">
      <alignment horizontal="left" vertical="center" wrapText="1"/>
      <protection locked="0"/>
    </xf>
    <xf numFmtId="0" fontId="2" fillId="8" borderId="22" xfId="1" applyFont="1" applyFill="1" applyBorder="1" applyAlignment="1" applyProtection="1">
      <alignment horizontal="left" vertical="center" wrapText="1"/>
      <protection locked="0"/>
    </xf>
    <xf numFmtId="0" fontId="2" fillId="8" borderId="18" xfId="1" applyFont="1" applyFill="1" applyBorder="1" applyAlignment="1" applyProtection="1">
      <alignment horizontal="left" vertical="center" wrapText="1"/>
      <protection locked="0"/>
    </xf>
    <xf numFmtId="0" fontId="2" fillId="8" borderId="19" xfId="1" applyFont="1" applyFill="1" applyBorder="1" applyAlignment="1" applyProtection="1">
      <alignment horizontal="left" vertical="center" wrapText="1"/>
      <protection locked="0"/>
    </xf>
    <xf numFmtId="0" fontId="2" fillId="8" borderId="53" xfId="1" applyFont="1" applyFill="1" applyBorder="1" applyAlignment="1" applyProtection="1">
      <alignment horizontal="left" vertical="center" wrapText="1"/>
      <protection locked="0"/>
    </xf>
    <xf numFmtId="0" fontId="2" fillId="5" borderId="54" xfId="1" applyFont="1" applyFill="1" applyBorder="1" applyAlignment="1" applyProtection="1">
      <alignment horizontal="left" vertical="center"/>
      <protection locked="0"/>
    </xf>
    <xf numFmtId="0" fontId="2" fillId="5" borderId="51" xfId="1" applyFont="1" applyFill="1" applyBorder="1" applyAlignment="1" applyProtection="1">
      <alignment horizontal="left" vertical="center"/>
      <protection locked="0"/>
    </xf>
    <xf numFmtId="0" fontId="2" fillId="5" borderId="55" xfId="1" applyFont="1" applyFill="1" applyBorder="1" applyAlignment="1" applyProtection="1">
      <alignment horizontal="left" vertical="center"/>
      <protection locked="0"/>
    </xf>
    <xf numFmtId="0" fontId="2" fillId="5" borderId="46" xfId="1" applyFont="1" applyFill="1" applyBorder="1" applyAlignment="1" applyProtection="1">
      <alignment horizontal="left" vertical="center" wrapText="1"/>
      <protection locked="0"/>
    </xf>
    <xf numFmtId="0" fontId="2" fillId="5" borderId="0" xfId="1" applyFont="1" applyFill="1" applyAlignment="1" applyProtection="1">
      <alignment horizontal="left" vertical="center" wrapText="1"/>
      <protection locked="0"/>
    </xf>
    <xf numFmtId="0" fontId="2" fillId="5" borderId="22" xfId="1" applyFont="1" applyFill="1" applyBorder="1" applyAlignment="1" applyProtection="1">
      <alignment horizontal="left" vertical="center" wrapText="1"/>
      <protection locked="0"/>
    </xf>
    <xf numFmtId="0" fontId="2" fillId="5" borderId="18" xfId="1" applyFont="1" applyFill="1" applyBorder="1" applyAlignment="1" applyProtection="1">
      <alignment horizontal="left" vertical="center"/>
      <protection locked="0"/>
    </xf>
    <xf numFmtId="0" fontId="2" fillId="5" borderId="19" xfId="1" applyFont="1" applyFill="1" applyBorder="1" applyAlignment="1" applyProtection="1">
      <alignment horizontal="left" vertical="center"/>
      <protection locked="0"/>
    </xf>
    <xf numFmtId="0" fontId="2" fillId="5" borderId="53" xfId="1" applyFont="1" applyFill="1" applyBorder="1" applyAlignment="1" applyProtection="1">
      <alignment horizontal="left" vertical="center"/>
      <protection locked="0"/>
    </xf>
    <xf numFmtId="0" fontId="8" fillId="9" borderId="6" xfId="1" applyFont="1" applyFill="1" applyBorder="1" applyAlignment="1" applyProtection="1">
      <alignment horizontal="center" vertical="center"/>
      <protection locked="0"/>
    </xf>
    <xf numFmtId="0" fontId="8" fillId="9" borderId="0" xfId="1" applyFont="1" applyFill="1" applyAlignment="1" applyProtection="1">
      <alignment horizontal="center" vertical="center"/>
      <protection locked="0"/>
    </xf>
    <xf numFmtId="0" fontId="2" fillId="3" borderId="0" xfId="1" applyFont="1" applyFill="1" applyAlignment="1" applyProtection="1">
      <alignment horizontal="center" vertical="center"/>
      <protection locked="0"/>
    </xf>
    <xf numFmtId="0" fontId="3" fillId="3" borderId="0" xfId="1" applyFill="1" applyAlignment="1" applyProtection="1">
      <alignment horizontal="center" vertical="center"/>
      <protection locked="0"/>
    </xf>
    <xf numFmtId="0" fontId="15" fillId="11" borderId="10" xfId="1" applyFont="1" applyFill="1" applyBorder="1" applyAlignment="1" applyProtection="1">
      <alignment horizontal="center" vertical="center"/>
      <protection locked="0"/>
    </xf>
    <xf numFmtId="0" fontId="15" fillId="11" borderId="6" xfId="1" applyFont="1" applyFill="1" applyBorder="1" applyAlignment="1" applyProtection="1">
      <alignment horizontal="center" vertical="center"/>
      <protection locked="0"/>
    </xf>
    <xf numFmtId="0" fontId="15" fillId="11" borderId="46" xfId="1" applyFont="1" applyFill="1" applyBorder="1" applyAlignment="1" applyProtection="1">
      <alignment horizontal="center" vertical="center"/>
      <protection locked="0"/>
    </xf>
    <xf numFmtId="0" fontId="15" fillId="11" borderId="0" xfId="1" applyFont="1" applyFill="1" applyAlignment="1" applyProtection="1">
      <alignment horizontal="center" vertical="center"/>
      <protection locked="0"/>
    </xf>
    <xf numFmtId="1" fontId="4" fillId="13" borderId="2" xfId="2" applyNumberFormat="1" applyFont="1" applyFill="1" applyBorder="1" applyAlignment="1" applyProtection="1">
      <alignment horizontal="center" vertical="center" wrapText="1"/>
    </xf>
    <xf numFmtId="1" fontId="4" fillId="3" borderId="2" xfId="2" applyNumberFormat="1" applyFont="1" applyFill="1" applyBorder="1" applyAlignment="1" applyProtection="1">
      <alignment horizontal="center" vertical="center" wrapText="1"/>
    </xf>
    <xf numFmtId="1" fontId="14" fillId="14" borderId="2" xfId="2" applyNumberFormat="1" applyFont="1" applyFill="1" applyBorder="1" applyAlignment="1" applyProtection="1">
      <alignment horizontal="center" vertical="center" wrapText="1"/>
    </xf>
    <xf numFmtId="0" fontId="4" fillId="13" borderId="0" xfId="1" applyFont="1" applyFill="1" applyAlignment="1" applyProtection="1">
      <alignment horizontal="center" vertical="center" wrapText="1"/>
      <protection locked="0"/>
    </xf>
    <xf numFmtId="0" fontId="14" fillId="14" borderId="0" xfId="1" applyFont="1" applyFill="1" applyAlignment="1" applyProtection="1">
      <alignment horizontal="center" vertical="center"/>
      <protection locked="0"/>
    </xf>
    <xf numFmtId="0" fontId="4" fillId="10" borderId="0" xfId="1" applyFont="1" applyFill="1" applyAlignment="1" applyProtection="1">
      <alignment horizontal="center" vertical="center" wrapText="1"/>
      <protection locked="0"/>
    </xf>
    <xf numFmtId="0" fontId="3" fillId="8" borderId="7" xfId="1" applyFill="1" applyBorder="1" applyAlignment="1" applyProtection="1">
      <alignment horizontal="center" vertical="center"/>
      <protection locked="0"/>
    </xf>
    <xf numFmtId="0" fontId="15" fillId="12" borderId="5" xfId="1" applyFont="1" applyFill="1" applyBorder="1" applyAlignment="1" applyProtection="1">
      <alignment horizontal="center" vertical="center"/>
      <protection locked="0"/>
    </xf>
    <xf numFmtId="0" fontId="15" fillId="12" borderId="6" xfId="1" applyFont="1" applyFill="1" applyBorder="1" applyAlignment="1" applyProtection="1">
      <alignment horizontal="center" vertical="center"/>
      <protection locked="0"/>
    </xf>
    <xf numFmtId="0" fontId="15" fillId="12" borderId="52" xfId="1" applyFont="1" applyFill="1" applyBorder="1" applyAlignment="1" applyProtection="1">
      <alignment horizontal="center" vertical="center"/>
      <protection locked="0"/>
    </xf>
    <xf numFmtId="0" fontId="15" fillId="12" borderId="7" xfId="1" applyFont="1" applyFill="1" applyBorder="1" applyAlignment="1" applyProtection="1">
      <alignment horizontal="center" vertical="center"/>
      <protection locked="0"/>
    </xf>
    <xf numFmtId="0" fontId="15" fillId="12" borderId="0" xfId="1" applyFont="1" applyFill="1" applyAlignment="1" applyProtection="1">
      <alignment horizontal="center" vertical="center"/>
      <protection locked="0"/>
    </xf>
    <xf numFmtId="0" fontId="15" fillId="12" borderId="22" xfId="1" applyFont="1" applyFill="1" applyBorder="1" applyAlignment="1" applyProtection="1">
      <alignment horizontal="center" vertical="center"/>
      <protection locked="0"/>
    </xf>
    <xf numFmtId="0" fontId="4" fillId="5" borderId="0" xfId="1" applyFont="1" applyFill="1" applyAlignment="1" applyProtection="1">
      <alignment horizontal="center" vertical="center" wrapText="1"/>
      <protection locked="0"/>
    </xf>
    <xf numFmtId="0" fontId="2" fillId="3" borderId="17" xfId="1" applyFont="1" applyFill="1" applyBorder="1" applyAlignment="1" applyProtection="1">
      <alignment horizontal="center" vertical="center"/>
      <protection locked="0"/>
    </xf>
    <xf numFmtId="0" fontId="8" fillId="15" borderId="26" xfId="0" applyFont="1" applyFill="1" applyBorder="1" applyAlignment="1" applyProtection="1">
      <alignment horizontal="center" vertical="center"/>
      <protection locked="0"/>
    </xf>
    <xf numFmtId="0" fontId="8" fillId="15" borderId="27" xfId="0" applyFont="1" applyFill="1" applyBorder="1" applyAlignment="1" applyProtection="1">
      <alignment horizontal="center" vertical="center"/>
      <protection locked="0"/>
    </xf>
    <xf numFmtId="0" fontId="8" fillId="15" borderId="28" xfId="0" applyFont="1" applyFill="1" applyBorder="1" applyAlignment="1" applyProtection="1">
      <alignment horizontal="center" vertical="center"/>
      <protection locked="0"/>
    </xf>
    <xf numFmtId="0" fontId="8" fillId="15" borderId="29" xfId="0" applyFont="1" applyFill="1" applyBorder="1" applyAlignment="1" applyProtection="1">
      <alignment horizontal="center" vertical="center"/>
      <protection locked="0"/>
    </xf>
    <xf numFmtId="0" fontId="8" fillId="15" borderId="23" xfId="0" applyFont="1" applyFill="1" applyBorder="1" applyAlignment="1" applyProtection="1">
      <alignment horizontal="center" vertical="center"/>
      <protection locked="0"/>
    </xf>
    <xf numFmtId="0" fontId="8" fillId="15" borderId="30" xfId="0" applyFont="1" applyFill="1" applyBorder="1" applyAlignment="1" applyProtection="1">
      <alignment horizontal="center" vertical="center"/>
      <protection locked="0"/>
    </xf>
    <xf numFmtId="0" fontId="10" fillId="6" borderId="62" xfId="0" applyFont="1" applyFill="1" applyBorder="1" applyAlignment="1" applyProtection="1">
      <alignment horizontal="center" vertical="center" wrapText="1"/>
      <protection locked="0"/>
    </xf>
    <xf numFmtId="0" fontId="10" fillId="6" borderId="0" xfId="0" applyFont="1" applyFill="1" applyAlignment="1" applyProtection="1">
      <alignment horizontal="center" vertical="center" wrapText="1"/>
      <protection locked="0"/>
    </xf>
    <xf numFmtId="0" fontId="10" fillId="6" borderId="47" xfId="0" applyFont="1" applyFill="1" applyBorder="1" applyAlignment="1" applyProtection="1">
      <alignment horizontal="center" vertical="center" wrapText="1"/>
      <protection locked="0"/>
    </xf>
    <xf numFmtId="0" fontId="6" fillId="6" borderId="61" xfId="0" applyFont="1" applyFill="1" applyBorder="1" applyAlignment="1" applyProtection="1">
      <alignment horizontal="center" vertical="center" wrapText="1"/>
      <protection locked="0"/>
    </xf>
    <xf numFmtId="164" fontId="16" fillId="6" borderId="61" xfId="0" applyNumberFormat="1" applyFont="1" applyFill="1" applyBorder="1" applyAlignment="1" applyProtection="1">
      <alignment horizontal="center" vertical="center" wrapText="1"/>
      <protection locked="0"/>
    </xf>
    <xf numFmtId="0" fontId="12" fillId="7" borderId="42" xfId="0" applyFont="1" applyFill="1" applyBorder="1" applyAlignment="1" applyProtection="1">
      <alignment horizontal="center" vertical="center" wrapText="1"/>
      <protection locked="0"/>
    </xf>
    <xf numFmtId="0" fontId="12" fillId="7" borderId="43" xfId="0" applyFont="1" applyFill="1" applyBorder="1" applyAlignment="1" applyProtection="1">
      <alignment horizontal="center" vertical="center" wrapText="1"/>
      <protection locked="0"/>
    </xf>
    <xf numFmtId="0" fontId="12" fillId="7" borderId="44" xfId="0" applyFont="1" applyFill="1" applyBorder="1" applyAlignment="1" applyProtection="1">
      <alignment horizontal="center" vertical="center" wrapText="1"/>
      <protection locked="0"/>
    </xf>
    <xf numFmtId="0" fontId="3" fillId="0" borderId="0" xfId="1" applyProtection="1"/>
    <xf numFmtId="0" fontId="9" fillId="4" borderId="31" xfId="0" applyFont="1" applyFill="1" applyBorder="1" applyAlignment="1" applyProtection="1">
      <alignment horizontal="center" vertical="center"/>
    </xf>
    <xf numFmtId="0" fontId="9" fillId="4" borderId="2" xfId="0" applyFont="1" applyFill="1" applyBorder="1" applyAlignment="1" applyProtection="1">
      <alignment horizontal="center" vertical="center"/>
    </xf>
    <xf numFmtId="0" fontId="9" fillId="4" borderId="29" xfId="0" applyFont="1" applyFill="1" applyBorder="1" applyAlignment="1" applyProtection="1">
      <alignment horizontal="center" vertical="center"/>
    </xf>
    <xf numFmtId="0" fontId="9" fillId="4" borderId="25" xfId="0" applyFont="1" applyFill="1" applyBorder="1" applyAlignment="1" applyProtection="1">
      <alignment horizontal="center" vertical="center"/>
    </xf>
    <xf numFmtId="0" fontId="9" fillId="4" borderId="33" xfId="0" applyFont="1" applyFill="1" applyBorder="1" applyAlignment="1" applyProtection="1">
      <alignment horizontal="center" vertical="center"/>
    </xf>
    <xf numFmtId="0" fontId="9" fillId="4" borderId="34" xfId="0" applyFont="1" applyFill="1" applyBorder="1" applyAlignment="1" applyProtection="1">
      <alignment horizontal="center" vertical="center"/>
    </xf>
    <xf numFmtId="0" fontId="6" fillId="6" borderId="8" xfId="1" applyFont="1" applyFill="1" applyBorder="1" applyAlignment="1" applyProtection="1">
      <alignment horizontal="center" vertical="center" wrapText="1"/>
    </xf>
    <xf numFmtId="0" fontId="6" fillId="6" borderId="9" xfId="1" applyFont="1" applyFill="1" applyBorder="1" applyAlignment="1" applyProtection="1">
      <alignment horizontal="center" vertical="center" wrapText="1"/>
    </xf>
    <xf numFmtId="0" fontId="6" fillId="6" borderId="9" xfId="1" applyFont="1" applyFill="1" applyBorder="1" applyAlignment="1" applyProtection="1">
      <alignment horizontal="center" vertical="center"/>
    </xf>
    <xf numFmtId="0" fontId="6" fillId="6" borderId="10" xfId="1" applyFont="1" applyFill="1" applyBorder="1" applyAlignment="1" applyProtection="1">
      <alignment horizontal="center" vertical="center" wrapText="1"/>
    </xf>
    <xf numFmtId="0" fontId="6" fillId="6" borderId="16" xfId="1" applyFont="1" applyFill="1" applyBorder="1" applyAlignment="1" applyProtection="1">
      <alignment horizontal="center" vertical="center" wrapText="1"/>
    </xf>
    <xf numFmtId="0" fontId="6" fillId="6" borderId="21" xfId="1" applyFont="1" applyFill="1" applyBorder="1" applyAlignment="1" applyProtection="1">
      <alignment horizontal="center" vertical="center" wrapText="1"/>
    </xf>
    <xf numFmtId="0" fontId="6" fillId="6" borderId="36" xfId="1" applyFont="1" applyFill="1" applyBorder="1" applyAlignment="1" applyProtection="1">
      <alignment horizontal="center" vertical="center" wrapText="1"/>
    </xf>
    <xf numFmtId="0" fontId="6" fillId="6" borderId="36" xfId="1" applyFont="1" applyFill="1" applyBorder="1" applyAlignment="1" applyProtection="1">
      <alignment horizontal="center" vertical="center"/>
    </xf>
    <xf numFmtId="0" fontId="6" fillId="6" borderId="46" xfId="1" applyFont="1" applyFill="1" applyBorder="1" applyAlignment="1" applyProtection="1">
      <alignment horizontal="center" vertical="center" wrapText="1"/>
    </xf>
    <xf numFmtId="0" fontId="6" fillId="6" borderId="17" xfId="1" applyFont="1" applyFill="1" applyBorder="1" applyAlignment="1" applyProtection="1">
      <alignment horizontal="center" vertical="center" wrapText="1"/>
    </xf>
    <xf numFmtId="0" fontId="6" fillId="6" borderId="38" xfId="1" applyFont="1" applyFill="1" applyBorder="1" applyAlignment="1" applyProtection="1">
      <alignment horizontal="center" vertical="center" wrapText="1"/>
    </xf>
    <xf numFmtId="0" fontId="6" fillId="6" borderId="37" xfId="1" applyFont="1" applyFill="1" applyBorder="1" applyAlignment="1" applyProtection="1">
      <alignment horizontal="center" vertical="center" wrapText="1"/>
    </xf>
    <xf numFmtId="0" fontId="6" fillId="6" borderId="37" xfId="1" applyFont="1" applyFill="1" applyBorder="1" applyAlignment="1" applyProtection="1">
      <alignment horizontal="center" vertical="center"/>
    </xf>
    <xf numFmtId="0" fontId="7" fillId="4" borderId="3" xfId="1" applyFont="1" applyFill="1" applyBorder="1" applyAlignment="1" applyProtection="1">
      <alignment vertical="center" wrapText="1"/>
    </xf>
    <xf numFmtId="0" fontId="7" fillId="0" borderId="4" xfId="1" applyFont="1" applyBorder="1" applyAlignment="1" applyProtection="1">
      <alignment horizontal="center" vertical="center"/>
    </xf>
    <xf numFmtId="0" fontId="7" fillId="0" borderId="14" xfId="1" applyFont="1" applyBorder="1" applyAlignment="1" applyProtection="1">
      <alignment horizontal="center" vertical="center"/>
    </xf>
    <xf numFmtId="0" fontId="7" fillId="0" borderId="24" xfId="1" applyFont="1" applyBorder="1" applyAlignment="1" applyProtection="1">
      <alignment horizontal="center" vertical="center"/>
    </xf>
    <xf numFmtId="0" fontId="7" fillId="4" borderId="1" xfId="1" applyFont="1" applyFill="1" applyBorder="1" applyAlignment="1" applyProtection="1">
      <alignment vertical="center" wrapText="1"/>
    </xf>
    <xf numFmtId="0" fontId="7" fillId="0" borderId="2" xfId="1" applyFont="1" applyBorder="1" applyAlignment="1" applyProtection="1">
      <alignment horizontal="center" vertical="center"/>
    </xf>
    <xf numFmtId="0" fontId="7" fillId="0" borderId="15" xfId="1" applyFont="1" applyBorder="1" applyAlignment="1" applyProtection="1">
      <alignment horizontal="center" vertical="center"/>
    </xf>
    <xf numFmtId="0" fontId="7" fillId="0" borderId="56" xfId="1" applyFont="1" applyBorder="1" applyAlignment="1" applyProtection="1">
      <alignment horizontal="center" vertical="center"/>
    </xf>
    <xf numFmtId="0" fontId="7" fillId="4" borderId="20" xfId="1" applyFont="1" applyFill="1" applyBorder="1" applyAlignment="1" applyProtection="1">
      <alignment vertical="center" wrapText="1"/>
    </xf>
    <xf numFmtId="0" fontId="7" fillId="0" borderId="50" xfId="1" applyFont="1" applyBorder="1" applyAlignment="1" applyProtection="1">
      <alignment horizontal="center" vertical="center"/>
    </xf>
    <xf numFmtId="0" fontId="7" fillId="0" borderId="36" xfId="1" applyFont="1" applyBorder="1" applyAlignment="1" applyProtection="1">
      <alignment horizontal="center" vertical="center"/>
    </xf>
    <xf numFmtId="0" fontId="7" fillId="0" borderId="13" xfId="1" applyFont="1" applyBorder="1" applyAlignment="1" applyProtection="1">
      <alignment horizontal="center" vertical="center"/>
    </xf>
    <xf numFmtId="0" fontId="7" fillId="0" borderId="57" xfId="1" applyFont="1" applyBorder="1" applyAlignment="1" applyProtection="1">
      <alignment horizontal="center" vertical="center"/>
    </xf>
    <xf numFmtId="0" fontId="6" fillId="0" borderId="5" xfId="1" applyFont="1" applyBorder="1" applyAlignment="1" applyProtection="1">
      <alignment horizontal="left" vertical="center"/>
    </xf>
    <xf numFmtId="0" fontId="6" fillId="0" borderId="6" xfId="1" applyFont="1" applyBorder="1" applyAlignment="1" applyProtection="1">
      <alignment horizontal="left" vertical="center"/>
    </xf>
    <xf numFmtId="0" fontId="6" fillId="0" borderId="8" xfId="1" applyFont="1" applyBorder="1" applyAlignment="1" applyProtection="1">
      <alignment horizontal="center"/>
    </xf>
    <xf numFmtId="0" fontId="7" fillId="0" borderId="5" xfId="1" applyFont="1" applyBorder="1" applyAlignment="1" applyProtection="1">
      <alignment horizontal="center"/>
    </xf>
    <xf numFmtId="0" fontId="7" fillId="0" borderId="16" xfId="1" applyFont="1" applyBorder="1" applyAlignment="1" applyProtection="1">
      <alignment horizontal="center"/>
    </xf>
    <xf numFmtId="0" fontId="2" fillId="6" borderId="7" xfId="1" applyFont="1" applyFill="1" applyBorder="1" applyAlignment="1" applyProtection="1">
      <alignment horizontal="center"/>
    </xf>
    <xf numFmtId="0" fontId="2" fillId="6" borderId="0" xfId="1" applyFont="1" applyFill="1" applyAlignment="1" applyProtection="1">
      <alignment horizontal="center"/>
    </xf>
    <xf numFmtId="0" fontId="2" fillId="6" borderId="17" xfId="1" applyFont="1" applyFill="1" applyBorder="1" applyAlignment="1" applyProtection="1">
      <alignment horizontal="center"/>
    </xf>
    <xf numFmtId="2" fontId="3" fillId="4" borderId="11" xfId="1" applyNumberFormat="1" applyFill="1" applyBorder="1" applyAlignment="1" applyProtection="1">
      <alignment horizontal="center"/>
    </xf>
    <xf numFmtId="2" fontId="3" fillId="4" borderId="12" xfId="1" applyNumberFormat="1" applyFill="1" applyBorder="1" applyAlignment="1" applyProtection="1">
      <alignment horizontal="center"/>
    </xf>
    <xf numFmtId="2" fontId="3" fillId="4" borderId="49" xfId="1" applyNumberFormat="1" applyFill="1" applyBorder="1" applyAlignment="1" applyProtection="1">
      <alignment horizontal="center"/>
    </xf>
    <xf numFmtId="0" fontId="4" fillId="8" borderId="15" xfId="1" applyFont="1" applyFill="1" applyBorder="1" applyAlignment="1" applyProtection="1">
      <alignment horizontal="center" vertical="center" wrapText="1"/>
      <protection locked="0"/>
    </xf>
    <xf numFmtId="0" fontId="4" fillId="8" borderId="23" xfId="1" applyFont="1" applyFill="1" applyBorder="1" applyAlignment="1" applyProtection="1">
      <alignment horizontal="center" vertical="center" wrapText="1"/>
      <protection locked="0"/>
    </xf>
    <xf numFmtId="0" fontId="4" fillId="8" borderId="2" xfId="1" applyFont="1" applyFill="1" applyBorder="1" applyAlignment="1" applyProtection="1">
      <alignment horizontal="center" vertical="center" wrapText="1"/>
      <protection locked="0"/>
    </xf>
    <xf numFmtId="0" fontId="4" fillId="8" borderId="0" xfId="1" applyFont="1" applyFill="1" applyAlignment="1" applyProtection="1">
      <alignment horizontal="center" vertical="center" wrapText="1"/>
      <protection locked="0"/>
    </xf>
    <xf numFmtId="49" fontId="4" fillId="5" borderId="2" xfId="1" applyNumberFormat="1" applyFont="1" applyFill="1" applyBorder="1" applyAlignment="1" applyProtection="1">
      <alignment horizontal="center" vertical="center" wrapText="1"/>
      <protection locked="0"/>
    </xf>
    <xf numFmtId="1" fontId="4" fillId="5" borderId="0" xfId="2" applyNumberFormat="1" applyFont="1" applyFill="1" applyBorder="1" applyAlignment="1" applyProtection="1">
      <alignment horizontal="center" vertical="center" wrapText="1"/>
      <protection locked="0"/>
    </xf>
    <xf numFmtId="1" fontId="4" fillId="10" borderId="0" xfId="2" applyNumberFormat="1" applyFont="1" applyFill="1" applyBorder="1" applyAlignment="1" applyProtection="1">
      <alignment horizontal="center" vertical="center" wrapText="1"/>
      <protection locked="0"/>
    </xf>
    <xf numFmtId="49" fontId="4" fillId="10" borderId="2" xfId="1" applyNumberFormat="1" applyFont="1" applyFill="1" applyBorder="1" applyAlignment="1" applyProtection="1">
      <alignment horizontal="center" vertical="center" wrapText="1"/>
      <protection locked="0"/>
    </xf>
    <xf numFmtId="14" fontId="4" fillId="10" borderId="2" xfId="1" applyNumberFormat="1" applyFont="1" applyFill="1" applyBorder="1" applyAlignment="1" applyProtection="1">
      <alignment horizontal="center" vertical="center" wrapText="1"/>
      <protection locked="0"/>
    </xf>
    <xf numFmtId="1" fontId="4" fillId="10" borderId="2" xfId="2" applyNumberFormat="1" applyFont="1" applyFill="1" applyBorder="1" applyAlignment="1" applyProtection="1">
      <alignment horizontal="center" vertical="center" wrapText="1"/>
      <protection locked="0"/>
    </xf>
    <xf numFmtId="1" fontId="4" fillId="10" borderId="46" xfId="2" applyNumberFormat="1" applyFont="1" applyFill="1" applyBorder="1" applyAlignment="1" applyProtection="1">
      <alignment horizontal="center" vertical="center" wrapText="1"/>
      <protection locked="0"/>
    </xf>
    <xf numFmtId="1" fontId="4" fillId="13" borderId="22" xfId="2" applyNumberFormat="1" applyFont="1" applyFill="1" applyBorder="1" applyAlignment="1" applyProtection="1">
      <alignment horizontal="center" vertical="center" wrapText="1"/>
      <protection locked="0"/>
    </xf>
    <xf numFmtId="1" fontId="4" fillId="13" borderId="46" xfId="2" applyNumberFormat="1" applyFont="1" applyFill="1" applyBorder="1" applyAlignment="1" applyProtection="1">
      <alignment horizontal="center" vertical="center" wrapText="1"/>
      <protection locked="0"/>
    </xf>
    <xf numFmtId="1" fontId="4" fillId="14" borderId="22" xfId="2" applyNumberFormat="1" applyFont="1" applyFill="1" applyBorder="1" applyAlignment="1" applyProtection="1">
      <alignment horizontal="center" vertical="center" wrapText="1"/>
      <protection locked="0"/>
    </xf>
    <xf numFmtId="1" fontId="4" fillId="5" borderId="2" xfId="2" applyNumberFormat="1" applyFont="1" applyFill="1" applyBorder="1" applyAlignment="1" applyProtection="1">
      <alignment horizontal="center" vertical="center" wrapText="1"/>
      <protection locked="0"/>
    </xf>
    <xf numFmtId="1" fontId="4" fillId="10" borderId="2" xfId="2" applyNumberFormat="1" applyFont="1" applyFill="1" applyBorder="1" applyAlignment="1" applyProtection="1">
      <alignment horizontal="center" vertical="center" wrapText="1"/>
      <protection locked="0"/>
    </xf>
    <xf numFmtId="0" fontId="4" fillId="10" borderId="2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1" applyAlignment="1" applyProtection="1">
      <alignment vertical="center"/>
    </xf>
    <xf numFmtId="0" fontId="3" fillId="8" borderId="15" xfId="1" applyFill="1" applyBorder="1" applyAlignment="1" applyProtection="1">
      <alignment horizontal="left" vertical="center" wrapText="1"/>
    </xf>
    <xf numFmtId="0" fontId="3" fillId="8" borderId="23" xfId="1" applyFill="1" applyBorder="1" applyAlignment="1" applyProtection="1">
      <alignment horizontal="left" vertical="center" wrapText="1"/>
    </xf>
    <xf numFmtId="0" fontId="4" fillId="3" borderId="2" xfId="1" applyFont="1" applyFill="1" applyBorder="1" applyAlignment="1" applyProtection="1">
      <alignment horizontal="center" vertical="center" wrapText="1"/>
    </xf>
    <xf numFmtId="0" fontId="4" fillId="3" borderId="2" xfId="1" applyFont="1" applyFill="1" applyBorder="1" applyAlignment="1" applyProtection="1">
      <alignment horizontal="center" vertical="center"/>
    </xf>
    <xf numFmtId="49" fontId="4" fillId="13" borderId="2" xfId="1" applyNumberFormat="1" applyFont="1" applyFill="1" applyBorder="1" applyAlignment="1" applyProtection="1">
      <alignment horizontal="center" vertical="center" wrapText="1"/>
    </xf>
    <xf numFmtId="0" fontId="3" fillId="3" borderId="2" xfId="1" applyFill="1" applyBorder="1" applyAlignment="1" applyProtection="1">
      <alignment horizontal="center" vertical="center"/>
    </xf>
    <xf numFmtId="0" fontId="14" fillId="14" borderId="2" xfId="1" applyFont="1" applyFill="1" applyBorder="1" applyAlignment="1" applyProtection="1">
      <alignment horizontal="center" vertical="center" wrapText="1"/>
    </xf>
    <xf numFmtId="0" fontId="14" fillId="14" borderId="2" xfId="1" applyFont="1" applyFill="1" applyBorder="1" applyAlignment="1" applyProtection="1">
      <alignment horizontal="center" vertical="center"/>
    </xf>
    <xf numFmtId="0" fontId="2" fillId="3" borderId="50" xfId="1" applyFont="1" applyFill="1" applyBorder="1" applyAlignment="1" applyProtection="1">
      <alignment horizontal="center" vertical="center" wrapText="1"/>
    </xf>
    <xf numFmtId="0" fontId="2" fillId="3" borderId="4" xfId="1" applyFont="1" applyFill="1" applyBorder="1" applyAlignment="1" applyProtection="1">
      <alignment horizontal="center" vertical="center" wrapText="1"/>
    </xf>
  </cellXfs>
  <cellStyles count="4">
    <cellStyle name="Čiarka" xfId="3" builtinId="3"/>
    <cellStyle name="Mena 2" xfId="2" xr:uid="{9ADCE832-670E-4EB8-9F05-6FBDC6053C67}"/>
    <cellStyle name="Normálna" xfId="0" builtinId="0"/>
    <cellStyle name="Normálna 2" xfId="1" xr:uid="{F5F87318-75C7-42D9-9DD2-DB76CEAA47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AEC86-F345-47C3-83EB-D9A7F5FD60E1}">
  <sheetPr codeName="Hárok1"/>
  <dimension ref="A1:L56"/>
  <sheetViews>
    <sheetView topLeftCell="A6" zoomScaleNormal="100" zoomScaleSheetLayoutView="115" workbookViewId="0">
      <selection activeCell="B3" sqref="B3:F4"/>
    </sheetView>
  </sheetViews>
  <sheetFormatPr defaultColWidth="9.140625" defaultRowHeight="15" x14ac:dyDescent="0.25"/>
  <cols>
    <col min="1" max="1" width="9.140625" style="4"/>
    <col min="2" max="2" width="31.28515625" style="4" customWidth="1"/>
    <col min="3" max="3" width="23.7109375" style="4" bestFit="1" customWidth="1"/>
    <col min="4" max="4" width="20.42578125" style="4" bestFit="1" customWidth="1"/>
    <col min="5" max="5" width="15.85546875" style="4" bestFit="1" customWidth="1"/>
    <col min="6" max="8" width="9.140625" style="4"/>
    <col min="9" max="9" width="21" style="4" bestFit="1" customWidth="1"/>
    <col min="10" max="11" width="9.140625" style="4"/>
    <col min="12" max="12" width="19.42578125" style="4" customWidth="1"/>
    <col min="13" max="16384" width="9.140625" style="4"/>
  </cols>
  <sheetData>
    <row r="1" spans="1:11" ht="15.75" x14ac:dyDescent="0.25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1" ht="15.75" thickBot="1" x14ac:dyDescent="0.3"/>
    <row r="3" spans="1:11" ht="15.75" thickTop="1" x14ac:dyDescent="0.25">
      <c r="B3" s="119" t="s">
        <v>1</v>
      </c>
      <c r="C3" s="120"/>
      <c r="D3" s="120"/>
      <c r="E3" s="120"/>
      <c r="F3" s="121"/>
    </row>
    <row r="4" spans="1:11" x14ac:dyDescent="0.25">
      <c r="B4" s="122"/>
      <c r="C4" s="123"/>
      <c r="D4" s="123"/>
      <c r="E4" s="123"/>
      <c r="F4" s="124"/>
    </row>
    <row r="5" spans="1:11" x14ac:dyDescent="0.25">
      <c r="B5" s="134" t="s">
        <v>2</v>
      </c>
      <c r="C5" s="135"/>
      <c r="D5" s="64"/>
      <c r="E5" s="64"/>
      <c r="F5" s="65"/>
    </row>
    <row r="6" spans="1:11" x14ac:dyDescent="0.25">
      <c r="B6" s="136" t="s">
        <v>3</v>
      </c>
      <c r="C6" s="137"/>
      <c r="D6" s="66" t="s">
        <v>4</v>
      </c>
      <c r="E6" s="67"/>
      <c r="F6" s="68"/>
    </row>
    <row r="7" spans="1:11" x14ac:dyDescent="0.25">
      <c r="B7" s="134" t="s">
        <v>5</v>
      </c>
      <c r="C7" s="135"/>
      <c r="D7" s="64"/>
      <c r="E7" s="64"/>
      <c r="F7" s="65"/>
    </row>
    <row r="8" spans="1:11" x14ac:dyDescent="0.25">
      <c r="B8" s="134" t="s">
        <v>6</v>
      </c>
      <c r="C8" s="135"/>
      <c r="D8" s="64"/>
      <c r="E8" s="64"/>
      <c r="F8" s="65"/>
    </row>
    <row r="9" spans="1:11" x14ac:dyDescent="0.25">
      <c r="B9" s="134" t="s">
        <v>7</v>
      </c>
      <c r="C9" s="135"/>
      <c r="D9" s="64"/>
      <c r="E9" s="64"/>
      <c r="F9" s="65"/>
    </row>
    <row r="10" spans="1:11" x14ac:dyDescent="0.25">
      <c r="B10" s="134" t="s">
        <v>8</v>
      </c>
      <c r="C10" s="135"/>
      <c r="D10" s="64"/>
      <c r="E10" s="64"/>
      <c r="F10" s="65"/>
    </row>
    <row r="11" spans="1:11" x14ac:dyDescent="0.25">
      <c r="B11" s="134" t="s">
        <v>9</v>
      </c>
      <c r="C11" s="135"/>
      <c r="D11" s="64"/>
      <c r="E11" s="64"/>
      <c r="F11" s="65"/>
    </row>
    <row r="12" spans="1:11" ht="15.75" thickBot="1" x14ac:dyDescent="0.3">
      <c r="B12" s="138" t="s">
        <v>10</v>
      </c>
      <c r="C12" s="139"/>
      <c r="D12" s="69"/>
      <c r="E12" s="69"/>
      <c r="F12" s="70"/>
    </row>
    <row r="13" spans="1:11" ht="15.75" thickTop="1" x14ac:dyDescent="0.25"/>
    <row r="15" spans="1:11" ht="15.75" thickBot="1" x14ac:dyDescent="0.3">
      <c r="I15" s="133"/>
    </row>
    <row r="16" spans="1:11" ht="15" customHeight="1" x14ac:dyDescent="0.25">
      <c r="B16" s="140" t="s">
        <v>11</v>
      </c>
      <c r="C16" s="141" t="s">
        <v>12</v>
      </c>
      <c r="D16" s="142" t="s">
        <v>13</v>
      </c>
      <c r="E16" s="143" t="s">
        <v>14</v>
      </c>
      <c r="F16" s="144"/>
    </row>
    <row r="17" spans="2:12" x14ac:dyDescent="0.25">
      <c r="B17" s="145"/>
      <c r="C17" s="146"/>
      <c r="D17" s="147"/>
      <c r="E17" s="148"/>
      <c r="F17" s="149"/>
    </row>
    <row r="18" spans="2:12" x14ac:dyDescent="0.25">
      <c r="B18" s="145"/>
      <c r="C18" s="146"/>
      <c r="D18" s="147"/>
      <c r="E18" s="148"/>
      <c r="F18" s="149"/>
    </row>
    <row r="19" spans="2:12" x14ac:dyDescent="0.25">
      <c r="B19" s="145"/>
      <c r="C19" s="146"/>
      <c r="D19" s="147"/>
      <c r="E19" s="148"/>
      <c r="F19" s="149"/>
    </row>
    <row r="20" spans="2:12" ht="15.75" thickBot="1" x14ac:dyDescent="0.3">
      <c r="B20" s="150"/>
      <c r="C20" s="151"/>
      <c r="D20" s="152"/>
      <c r="E20" s="148"/>
      <c r="F20" s="149"/>
    </row>
    <row r="21" spans="2:12" ht="25.5" x14ac:dyDescent="0.25">
      <c r="B21" s="153" t="s">
        <v>15</v>
      </c>
      <c r="C21" s="154">
        <f>'Denné sadzby'!AT20</f>
        <v>0</v>
      </c>
      <c r="D21" s="154">
        <f>C21*0.2</f>
        <v>0</v>
      </c>
      <c r="E21" s="155">
        <f>C21+D21</f>
        <v>0</v>
      </c>
      <c r="F21" s="156"/>
    </row>
    <row r="22" spans="2:12" ht="25.5" x14ac:dyDescent="0.25">
      <c r="B22" s="157" t="s">
        <v>16</v>
      </c>
      <c r="C22" s="158">
        <f>'Denné sadzby'!AU20</f>
        <v>0</v>
      </c>
      <c r="D22" s="154">
        <f t="shared" ref="D22:D23" si="0">C22*0.2</f>
        <v>0</v>
      </c>
      <c r="E22" s="159">
        <f t="shared" ref="E22:E23" si="1">C22+D22</f>
        <v>0</v>
      </c>
      <c r="F22" s="160"/>
    </row>
    <row r="23" spans="2:12" ht="27" customHeight="1" thickBot="1" x14ac:dyDescent="0.3">
      <c r="B23" s="161" t="s">
        <v>17</v>
      </c>
      <c r="C23" s="162">
        <f>'Denné sadzby'!AV20</f>
        <v>0</v>
      </c>
      <c r="D23" s="163">
        <f t="shared" si="0"/>
        <v>0</v>
      </c>
      <c r="E23" s="164">
        <f t="shared" si="1"/>
        <v>0</v>
      </c>
      <c r="F23" s="165"/>
    </row>
    <row r="24" spans="2:12" x14ac:dyDescent="0.25">
      <c r="B24" s="166" t="s">
        <v>18</v>
      </c>
      <c r="C24" s="167"/>
      <c r="D24" s="168">
        <f>SUM(D21:D23)</f>
        <v>0</v>
      </c>
      <c r="E24" s="169">
        <f>SUM(E21:E23)</f>
        <v>0</v>
      </c>
      <c r="F24" s="170"/>
    </row>
    <row r="25" spans="2:12" x14ac:dyDescent="0.25">
      <c r="B25" s="171" t="s">
        <v>19</v>
      </c>
      <c r="C25" s="172"/>
      <c r="D25" s="172"/>
      <c r="E25" s="172"/>
      <c r="F25" s="173"/>
      <c r="H25" s="5"/>
      <c r="I25" s="5"/>
      <c r="J25" s="5"/>
      <c r="K25" s="5"/>
      <c r="L25" s="5"/>
    </row>
    <row r="26" spans="2:12" ht="15.75" customHeight="1" thickBot="1" x14ac:dyDescent="0.3">
      <c r="B26" s="174">
        <f>94*((490111.2-E24)/490111.2)</f>
        <v>94</v>
      </c>
      <c r="C26" s="175"/>
      <c r="D26" s="175"/>
      <c r="E26" s="175"/>
      <c r="F26" s="176"/>
      <c r="H26" s="5"/>
      <c r="I26" s="5"/>
      <c r="J26" s="5"/>
      <c r="K26" s="5"/>
      <c r="L26" s="5"/>
    </row>
    <row r="27" spans="2:12" x14ac:dyDescent="0.25">
      <c r="H27" s="5"/>
      <c r="I27" s="5"/>
      <c r="J27" s="5"/>
      <c r="K27" s="5"/>
      <c r="L27" s="5"/>
    </row>
    <row r="28" spans="2:12" ht="15.75" thickBot="1" x14ac:dyDescent="0.3">
      <c r="B28" s="62"/>
      <c r="C28" s="62"/>
      <c r="D28" s="62"/>
      <c r="E28" s="62"/>
      <c r="F28" s="62"/>
      <c r="H28" s="5"/>
      <c r="I28" s="5"/>
      <c r="J28" s="5"/>
      <c r="K28" s="5"/>
      <c r="L28" s="5"/>
    </row>
    <row r="29" spans="2:12" ht="16.5" thickTop="1" x14ac:dyDescent="0.25">
      <c r="B29" s="71" t="s">
        <v>20</v>
      </c>
      <c r="C29" s="72"/>
      <c r="D29" s="72"/>
      <c r="E29" s="72"/>
      <c r="F29" s="73"/>
      <c r="H29" s="5"/>
      <c r="I29" s="5"/>
      <c r="J29" s="5"/>
      <c r="K29" s="5"/>
      <c r="L29" s="5"/>
    </row>
    <row r="30" spans="2:12" ht="31.5" customHeight="1" thickBot="1" x14ac:dyDescent="0.3">
      <c r="B30" s="125" t="s">
        <v>21</v>
      </c>
      <c r="C30" s="126"/>
      <c r="D30" s="126"/>
      <c r="E30" s="126"/>
      <c r="F30" s="127"/>
      <c r="H30" s="5"/>
    </row>
    <row r="31" spans="2:12" ht="90.75" thickTop="1" thickBot="1" x14ac:dyDescent="0.3">
      <c r="B31" s="128" t="s">
        <v>22</v>
      </c>
      <c r="C31" s="128"/>
      <c r="D31" s="129" t="s">
        <v>23</v>
      </c>
      <c r="E31" s="129" t="s">
        <v>24</v>
      </c>
      <c r="F31" s="129" t="s">
        <v>25</v>
      </c>
      <c r="H31" s="5"/>
    </row>
    <row r="32" spans="2:12" x14ac:dyDescent="0.25">
      <c r="B32" s="130" t="s">
        <v>26</v>
      </c>
      <c r="C32" s="6" t="s">
        <v>27</v>
      </c>
      <c r="D32" s="74"/>
      <c r="E32" s="3" t="s">
        <v>28</v>
      </c>
      <c r="F32" s="3"/>
      <c r="H32" s="5"/>
    </row>
    <row r="33" spans="2:6" x14ac:dyDescent="0.25">
      <c r="B33" s="131"/>
      <c r="C33" s="7" t="s">
        <v>29</v>
      </c>
      <c r="D33" s="75"/>
      <c r="E33" s="1" t="s">
        <v>30</v>
      </c>
      <c r="F33" s="1"/>
    </row>
    <row r="34" spans="2:6" x14ac:dyDescent="0.25">
      <c r="B34" s="131"/>
      <c r="C34" s="7" t="s">
        <v>31</v>
      </c>
      <c r="D34" s="75"/>
      <c r="E34" s="1" t="s">
        <v>32</v>
      </c>
      <c r="F34" s="1"/>
    </row>
    <row r="35" spans="2:6" x14ac:dyDescent="0.25">
      <c r="B35" s="131"/>
      <c r="C35" s="7"/>
      <c r="D35" s="75"/>
      <c r="E35" s="1" t="s">
        <v>33</v>
      </c>
      <c r="F35" s="1"/>
    </row>
    <row r="36" spans="2:6" ht="15.75" thickBot="1" x14ac:dyDescent="0.3">
      <c r="B36" s="132"/>
      <c r="C36" s="8" t="s">
        <v>34</v>
      </c>
      <c r="D36" s="76"/>
      <c r="E36" s="2" t="s">
        <v>35</v>
      </c>
      <c r="F36" s="2"/>
    </row>
    <row r="37" spans="2:6" x14ac:dyDescent="0.25">
      <c r="B37" s="130" t="s">
        <v>36</v>
      </c>
      <c r="C37" s="6" t="s">
        <v>37</v>
      </c>
      <c r="D37" s="74"/>
      <c r="E37" s="3" t="s">
        <v>28</v>
      </c>
      <c r="F37" s="3"/>
    </row>
    <row r="38" spans="2:6" x14ac:dyDescent="0.25">
      <c r="B38" s="131"/>
      <c r="C38" s="7" t="s">
        <v>29</v>
      </c>
      <c r="D38" s="75"/>
      <c r="E38" s="1" t="s">
        <v>30</v>
      </c>
      <c r="F38" s="1"/>
    </row>
    <row r="39" spans="2:6" x14ac:dyDescent="0.25">
      <c r="B39" s="131"/>
      <c r="C39" s="7" t="s">
        <v>31</v>
      </c>
      <c r="D39" s="75"/>
      <c r="E39" s="1" t="s">
        <v>32</v>
      </c>
      <c r="F39" s="1"/>
    </row>
    <row r="40" spans="2:6" x14ac:dyDescent="0.25">
      <c r="B40" s="131"/>
      <c r="C40" s="7"/>
      <c r="D40" s="75"/>
      <c r="E40" s="1" t="s">
        <v>33</v>
      </c>
      <c r="F40" s="1"/>
    </row>
    <row r="41" spans="2:6" ht="15.75" thickBot="1" x14ac:dyDescent="0.3">
      <c r="B41" s="132"/>
      <c r="C41" s="8" t="s">
        <v>34</v>
      </c>
      <c r="D41" s="76"/>
      <c r="E41" s="2" t="s">
        <v>35</v>
      </c>
      <c r="F41" s="2"/>
    </row>
    <row r="42" spans="2:6" x14ac:dyDescent="0.25">
      <c r="B42" s="130" t="s">
        <v>38</v>
      </c>
      <c r="C42" s="6" t="s">
        <v>37</v>
      </c>
      <c r="D42" s="74"/>
      <c r="E42" s="3" t="s">
        <v>28</v>
      </c>
      <c r="F42" s="3"/>
    </row>
    <row r="43" spans="2:6" x14ac:dyDescent="0.25">
      <c r="B43" s="131"/>
      <c r="C43" s="7" t="s">
        <v>29</v>
      </c>
      <c r="D43" s="75"/>
      <c r="E43" s="1" t="s">
        <v>30</v>
      </c>
      <c r="F43" s="1"/>
    </row>
    <row r="44" spans="2:6" x14ac:dyDescent="0.25">
      <c r="B44" s="131"/>
      <c r="C44" s="7" t="s">
        <v>31</v>
      </c>
      <c r="D44" s="75"/>
      <c r="E44" s="1" t="s">
        <v>32</v>
      </c>
      <c r="F44" s="1"/>
    </row>
    <row r="45" spans="2:6" x14ac:dyDescent="0.25">
      <c r="B45" s="131"/>
      <c r="C45" s="7"/>
      <c r="D45" s="75"/>
      <c r="E45" s="1" t="s">
        <v>33</v>
      </c>
      <c r="F45" s="1"/>
    </row>
    <row r="46" spans="2:6" ht="15.75" thickBot="1" x14ac:dyDescent="0.3">
      <c r="B46" s="132"/>
      <c r="C46" s="8" t="s">
        <v>34</v>
      </c>
      <c r="D46" s="76"/>
      <c r="E46" s="2" t="s">
        <v>35</v>
      </c>
      <c r="F46" s="2"/>
    </row>
    <row r="47" spans="2:6" x14ac:dyDescent="0.25">
      <c r="B47" s="130" t="s">
        <v>39</v>
      </c>
      <c r="C47" s="6" t="s">
        <v>37</v>
      </c>
      <c r="D47" s="74"/>
      <c r="E47" s="3" t="s">
        <v>28</v>
      </c>
      <c r="F47" s="3"/>
    </row>
    <row r="48" spans="2:6" x14ac:dyDescent="0.25">
      <c r="B48" s="131"/>
      <c r="C48" s="7" t="s">
        <v>29</v>
      </c>
      <c r="D48" s="75"/>
      <c r="E48" s="1" t="s">
        <v>30</v>
      </c>
      <c r="F48" s="1"/>
    </row>
    <row r="49" spans="2:6" x14ac:dyDescent="0.25">
      <c r="B49" s="131"/>
      <c r="C49" s="7" t="s">
        <v>40</v>
      </c>
      <c r="D49" s="75"/>
      <c r="E49" s="1" t="s">
        <v>32</v>
      </c>
      <c r="F49" s="1"/>
    </row>
    <row r="50" spans="2:6" x14ac:dyDescent="0.25">
      <c r="B50" s="131"/>
      <c r="C50" s="7"/>
      <c r="D50" s="75"/>
      <c r="E50" s="1" t="s">
        <v>33</v>
      </c>
      <c r="F50" s="1"/>
    </row>
    <row r="51" spans="2:6" ht="15.75" thickBot="1" x14ac:dyDescent="0.3">
      <c r="B51" s="132"/>
      <c r="C51" s="8" t="s">
        <v>34</v>
      </c>
      <c r="D51" s="76"/>
      <c r="E51" s="2" t="s">
        <v>35</v>
      </c>
      <c r="F51" s="2"/>
    </row>
    <row r="52" spans="2:6" x14ac:dyDescent="0.25">
      <c r="B52" s="130" t="s">
        <v>41</v>
      </c>
      <c r="C52" s="6" t="s">
        <v>37</v>
      </c>
      <c r="D52" s="74"/>
      <c r="E52" s="3" t="s">
        <v>28</v>
      </c>
      <c r="F52" s="3"/>
    </row>
    <row r="53" spans="2:6" x14ac:dyDescent="0.25">
      <c r="B53" s="131"/>
      <c r="C53" s="7" t="s">
        <v>29</v>
      </c>
      <c r="D53" s="75"/>
      <c r="E53" s="1" t="s">
        <v>30</v>
      </c>
      <c r="F53" s="1"/>
    </row>
    <row r="54" spans="2:6" x14ac:dyDescent="0.25">
      <c r="B54" s="131"/>
      <c r="C54" s="7" t="s">
        <v>31</v>
      </c>
      <c r="D54" s="75"/>
      <c r="E54" s="1" t="s">
        <v>32</v>
      </c>
      <c r="F54" s="1"/>
    </row>
    <row r="55" spans="2:6" x14ac:dyDescent="0.25">
      <c r="B55" s="131"/>
      <c r="C55" s="7"/>
      <c r="D55" s="75"/>
      <c r="E55" s="1" t="s">
        <v>33</v>
      </c>
      <c r="F55" s="1"/>
    </row>
    <row r="56" spans="2:6" ht="15.75" thickBot="1" x14ac:dyDescent="0.3">
      <c r="B56" s="132"/>
      <c r="C56" s="8" t="s">
        <v>34</v>
      </c>
      <c r="D56" s="76"/>
      <c r="E56" s="2" t="s">
        <v>35</v>
      </c>
      <c r="F56" s="2"/>
    </row>
  </sheetData>
  <sheetProtection algorithmName="SHA-512" hashValue="t2NYMbQspF16xQcTdrNeCyoB3dPSPJdcG4f/KadKsmRhVJCSEfayIdQO8z52oBSk4Y30wDCa3+cMeFAjFpnsFA==" saltValue="qdOyeEvyq9v7UsZ1Iv5L/Q==" spinCount="100000" sheet="1" objects="1" scenarios="1" selectLockedCells="1"/>
  <mergeCells count="43">
    <mergeCell ref="B52:B56"/>
    <mergeCell ref="D52:D56"/>
    <mergeCell ref="B37:B41"/>
    <mergeCell ref="D37:D41"/>
    <mergeCell ref="B42:B46"/>
    <mergeCell ref="D42:D46"/>
    <mergeCell ref="B47:B51"/>
    <mergeCell ref="D47:D51"/>
    <mergeCell ref="B29:F29"/>
    <mergeCell ref="B30:F30"/>
    <mergeCell ref="B31:C31"/>
    <mergeCell ref="B32:B36"/>
    <mergeCell ref="D32:D36"/>
    <mergeCell ref="D12:F12"/>
    <mergeCell ref="B9:C9"/>
    <mergeCell ref="D9:F9"/>
    <mergeCell ref="B10:C10"/>
    <mergeCell ref="D10:F10"/>
    <mergeCell ref="B11:C11"/>
    <mergeCell ref="B28:F28"/>
    <mergeCell ref="A1:K1"/>
    <mergeCell ref="B16:B20"/>
    <mergeCell ref="C16:C20"/>
    <mergeCell ref="D16:D20"/>
    <mergeCell ref="B3:F4"/>
    <mergeCell ref="B5:C5"/>
    <mergeCell ref="D5:F5"/>
    <mergeCell ref="D11:F11"/>
    <mergeCell ref="B6:C6"/>
    <mergeCell ref="D6:F6"/>
    <mergeCell ref="B7:C7"/>
    <mergeCell ref="D7:F7"/>
    <mergeCell ref="B8:C8"/>
    <mergeCell ref="D8:F8"/>
    <mergeCell ref="B12:C12"/>
    <mergeCell ref="B26:F26"/>
    <mergeCell ref="B25:F25"/>
    <mergeCell ref="E16:F20"/>
    <mergeCell ref="E21:F21"/>
    <mergeCell ref="E22:F22"/>
    <mergeCell ref="E23:F23"/>
    <mergeCell ref="E24:F24"/>
    <mergeCell ref="B24:C24"/>
  </mergeCells>
  <pageMargins left="0.7" right="0.7" top="0.75" bottom="0.75" header="0.3" footer="0.3"/>
  <pageSetup paperSize="9" scale="92" orientation="landscape" r:id="rId1"/>
  <colBreaks count="1" manualBreakCount="1">
    <brk id="6" max="3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3434D-76C7-4EE7-B26E-ADD0D7C72A2E}">
  <sheetPr codeName="Hárok2"/>
  <dimension ref="A1:AX28"/>
  <sheetViews>
    <sheetView tabSelected="1" zoomScaleNormal="100" zoomScaleSheetLayoutView="115" workbookViewId="0">
      <selection activeCell="S29" sqref="S29"/>
    </sheetView>
  </sheetViews>
  <sheetFormatPr defaultColWidth="9.140625" defaultRowHeight="15" x14ac:dyDescent="0.25"/>
  <cols>
    <col min="1" max="1" width="3.7109375" style="9" customWidth="1"/>
    <col min="2" max="2" width="9.140625" style="9"/>
    <col min="3" max="3" width="64.140625" style="9" customWidth="1"/>
    <col min="4" max="4" width="14.85546875" style="9" customWidth="1"/>
    <col min="5" max="7" width="1.42578125" style="9" customWidth="1"/>
    <col min="8" max="9" width="10.140625" style="9" customWidth="1"/>
    <col min="10" max="11" width="1.140625" style="9" customWidth="1"/>
    <col min="12" max="14" width="9.85546875" style="9" customWidth="1"/>
    <col min="15" max="23" width="9.140625" style="9"/>
    <col min="24" max="25" width="9.140625" style="9" customWidth="1"/>
    <col min="26" max="26" width="9.140625" style="9"/>
    <col min="27" max="27" width="10.85546875" style="9" customWidth="1"/>
    <col min="28" max="29" width="3.7109375" style="9" customWidth="1"/>
    <col min="30" max="34" width="9.140625" style="9"/>
    <col min="35" max="35" width="10.85546875" style="9" customWidth="1"/>
    <col min="36" max="37" width="3.7109375" style="9" customWidth="1"/>
    <col min="38" max="41" width="9.140625" style="9"/>
    <col min="42" max="42" width="12.7109375" style="9" customWidth="1"/>
    <col min="43" max="44" width="3.5703125" style="9" customWidth="1"/>
    <col min="45" max="45" width="3.28515625" style="9" customWidth="1"/>
    <col min="46" max="49" width="12.42578125" style="9" customWidth="1"/>
    <col min="50" max="50" width="3.28515625" style="9" customWidth="1"/>
    <col min="51" max="16384" width="9.140625" style="9"/>
  </cols>
  <sheetData>
    <row r="1" spans="1:50" ht="15.75" x14ac:dyDescent="0.25">
      <c r="B1" s="63" t="s">
        <v>42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</row>
    <row r="2" spans="1:50" ht="15.75" thickBot="1" x14ac:dyDescent="0.3"/>
    <row r="3" spans="1:50" ht="15" customHeight="1" x14ac:dyDescent="0.25">
      <c r="A3" s="111" t="s">
        <v>43</v>
      </c>
      <c r="B3" s="112"/>
      <c r="C3" s="112"/>
      <c r="D3" s="112"/>
      <c r="E3" s="113"/>
      <c r="F3" s="100" t="s">
        <v>44</v>
      </c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  <c r="AP3" s="101"/>
      <c r="AQ3" s="101"/>
      <c r="AR3" s="101"/>
      <c r="AS3" s="96" t="s">
        <v>45</v>
      </c>
      <c r="AT3" s="96"/>
      <c r="AU3" s="96"/>
      <c r="AV3" s="96"/>
      <c r="AW3" s="96"/>
      <c r="AX3" s="10"/>
    </row>
    <row r="4" spans="1:50" ht="15" customHeight="1" x14ac:dyDescent="0.25">
      <c r="A4" s="114"/>
      <c r="B4" s="115"/>
      <c r="C4" s="115"/>
      <c r="D4" s="115"/>
      <c r="E4" s="116"/>
      <c r="F4" s="102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97"/>
      <c r="AT4" s="97"/>
      <c r="AU4" s="97"/>
      <c r="AV4" s="97"/>
      <c r="AW4" s="97"/>
      <c r="AX4" s="11"/>
    </row>
    <row r="5" spans="1:50" ht="15.75" customHeight="1" x14ac:dyDescent="0.25">
      <c r="A5" s="12"/>
      <c r="B5" s="13"/>
      <c r="C5" s="14"/>
      <c r="D5" s="13"/>
      <c r="E5" s="15"/>
      <c r="F5" s="16"/>
      <c r="G5" s="117" t="s">
        <v>46</v>
      </c>
      <c r="H5" s="117"/>
      <c r="I5" s="117"/>
      <c r="J5" s="117"/>
      <c r="K5" s="109" t="s">
        <v>47</v>
      </c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7" t="s">
        <v>48</v>
      </c>
      <c r="AD5" s="107"/>
      <c r="AE5" s="107"/>
      <c r="AF5" s="107"/>
      <c r="AG5" s="107"/>
      <c r="AH5" s="107"/>
      <c r="AI5" s="107"/>
      <c r="AJ5" s="19"/>
      <c r="AK5" s="108" t="s">
        <v>49</v>
      </c>
      <c r="AL5" s="108"/>
      <c r="AM5" s="108"/>
      <c r="AN5" s="108"/>
      <c r="AO5" s="108"/>
      <c r="AP5" s="108"/>
      <c r="AQ5" s="108"/>
      <c r="AR5" s="21"/>
      <c r="AS5" s="98"/>
      <c r="AT5" s="99"/>
      <c r="AU5" s="99"/>
      <c r="AV5" s="99"/>
      <c r="AW5" s="99"/>
      <c r="AX5" s="118"/>
    </row>
    <row r="6" spans="1:50" ht="60.75" customHeight="1" x14ac:dyDescent="0.25">
      <c r="A6" s="110"/>
      <c r="B6" s="177" t="s">
        <v>50</v>
      </c>
      <c r="C6" s="178"/>
      <c r="D6" s="179" t="s">
        <v>51</v>
      </c>
      <c r="E6" s="180"/>
      <c r="F6" s="16"/>
      <c r="G6" s="17"/>
      <c r="H6" s="181" t="s">
        <v>96</v>
      </c>
      <c r="I6" s="105" t="s">
        <v>52</v>
      </c>
      <c r="J6" s="182"/>
      <c r="K6" s="183"/>
      <c r="L6" s="184" t="s">
        <v>96</v>
      </c>
      <c r="M6" s="185" t="s">
        <v>53</v>
      </c>
      <c r="N6" s="185" t="s">
        <v>54</v>
      </c>
      <c r="O6" s="185" t="s">
        <v>55</v>
      </c>
      <c r="P6" s="185" t="s">
        <v>56</v>
      </c>
      <c r="Q6" s="185" t="s">
        <v>57</v>
      </c>
      <c r="R6" s="185" t="s">
        <v>58</v>
      </c>
      <c r="S6" s="185" t="s">
        <v>59</v>
      </c>
      <c r="T6" s="185" t="s">
        <v>60</v>
      </c>
      <c r="U6" s="185" t="s">
        <v>61</v>
      </c>
      <c r="V6" s="185" t="s">
        <v>62</v>
      </c>
      <c r="W6" s="185" t="s">
        <v>63</v>
      </c>
      <c r="X6" s="184" t="s">
        <v>94</v>
      </c>
      <c r="Y6" s="184" t="s">
        <v>66</v>
      </c>
      <c r="Z6" s="186" t="s">
        <v>64</v>
      </c>
      <c r="AA6" s="105" t="s">
        <v>65</v>
      </c>
      <c r="AB6" s="187"/>
      <c r="AC6" s="188"/>
      <c r="AD6" s="199" t="s">
        <v>67</v>
      </c>
      <c r="AE6" s="199" t="s">
        <v>68</v>
      </c>
      <c r="AF6" s="199" t="s">
        <v>69</v>
      </c>
      <c r="AG6" s="199" t="s">
        <v>95</v>
      </c>
      <c r="AH6" s="104" t="s">
        <v>64</v>
      </c>
      <c r="AI6" s="105" t="s">
        <v>70</v>
      </c>
      <c r="AJ6" s="189"/>
      <c r="AK6" s="190"/>
      <c r="AL6" s="201" t="s">
        <v>46</v>
      </c>
      <c r="AM6" s="201" t="s">
        <v>71</v>
      </c>
      <c r="AN6" s="201" t="s">
        <v>72</v>
      </c>
      <c r="AO6" s="201" t="s">
        <v>73</v>
      </c>
      <c r="AP6" s="106" t="s">
        <v>74</v>
      </c>
      <c r="AQ6" s="22"/>
      <c r="AR6" s="23"/>
      <c r="AS6" s="98"/>
      <c r="AT6" s="203" t="s">
        <v>75</v>
      </c>
      <c r="AU6" s="203" t="s">
        <v>76</v>
      </c>
      <c r="AV6" s="203" t="s">
        <v>77</v>
      </c>
      <c r="AW6" s="203" t="s">
        <v>78</v>
      </c>
      <c r="AX6" s="118"/>
    </row>
    <row r="7" spans="1:50" ht="30.75" customHeight="1" x14ac:dyDescent="0.25">
      <c r="A7" s="110"/>
      <c r="B7" s="177"/>
      <c r="C7" s="178"/>
      <c r="D7" s="179"/>
      <c r="E7" s="180"/>
      <c r="F7" s="16"/>
      <c r="G7" s="17"/>
      <c r="H7" s="191">
        <v>14</v>
      </c>
      <c r="I7" s="105"/>
      <c r="J7" s="182"/>
      <c r="K7" s="183"/>
      <c r="L7" s="192">
        <v>17</v>
      </c>
      <c r="M7" s="192">
        <v>31</v>
      </c>
      <c r="N7" s="192">
        <v>30</v>
      </c>
      <c r="O7" s="192">
        <v>31</v>
      </c>
      <c r="P7" s="192">
        <v>30</v>
      </c>
      <c r="Q7" s="192">
        <v>31</v>
      </c>
      <c r="R7" s="193">
        <v>31</v>
      </c>
      <c r="S7" s="193">
        <v>29</v>
      </c>
      <c r="T7" s="192">
        <v>31</v>
      </c>
      <c r="U7" s="192">
        <v>30</v>
      </c>
      <c r="V7" s="193">
        <v>31</v>
      </c>
      <c r="W7" s="192">
        <v>30</v>
      </c>
      <c r="X7" s="192">
        <v>31</v>
      </c>
      <c r="Y7" s="192">
        <v>31</v>
      </c>
      <c r="Z7" s="186"/>
      <c r="AA7" s="105"/>
      <c r="AB7" s="187"/>
      <c r="AC7" s="188"/>
      <c r="AD7" s="60">
        <v>31</v>
      </c>
      <c r="AE7" s="60">
        <v>30</v>
      </c>
      <c r="AF7" s="60">
        <v>30</v>
      </c>
      <c r="AG7" s="60">
        <v>30</v>
      </c>
      <c r="AH7" s="104"/>
      <c r="AI7" s="105"/>
      <c r="AJ7" s="189"/>
      <c r="AK7" s="190"/>
      <c r="AL7" s="201"/>
      <c r="AM7" s="201"/>
      <c r="AN7" s="201"/>
      <c r="AO7" s="201"/>
      <c r="AP7" s="106"/>
      <c r="AQ7" s="22"/>
      <c r="AR7" s="23"/>
      <c r="AS7" s="98"/>
      <c r="AT7" s="204"/>
      <c r="AU7" s="204"/>
      <c r="AV7" s="204"/>
      <c r="AW7" s="204"/>
      <c r="AX7" s="118"/>
    </row>
    <row r="8" spans="1:50" ht="21" customHeight="1" x14ac:dyDescent="0.25">
      <c r="A8" s="12"/>
      <c r="B8" s="195" t="s">
        <v>79</v>
      </c>
      <c r="C8" s="196"/>
      <c r="D8" s="24">
        <v>0</v>
      </c>
      <c r="E8" s="25"/>
      <c r="F8" s="26"/>
      <c r="G8" s="27"/>
      <c r="H8" s="24">
        <v>0</v>
      </c>
      <c r="I8" s="197">
        <v>10</v>
      </c>
      <c r="J8" s="17"/>
      <c r="K8" s="18"/>
      <c r="L8" s="28">
        <v>0</v>
      </c>
      <c r="M8" s="28">
        <v>0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8">
        <v>0</v>
      </c>
      <c r="T8" s="28">
        <v>0</v>
      </c>
      <c r="U8" s="28">
        <v>0</v>
      </c>
      <c r="V8" s="28">
        <v>0</v>
      </c>
      <c r="W8" s="28">
        <v>0</v>
      </c>
      <c r="X8" s="28">
        <v>0</v>
      </c>
      <c r="Y8" s="28">
        <v>0</v>
      </c>
      <c r="Z8" s="29">
        <f>SUM(L8:Y8)</f>
        <v>0</v>
      </c>
      <c r="AA8" s="198">
        <v>291</v>
      </c>
      <c r="AB8" s="30"/>
      <c r="AC8" s="31"/>
      <c r="AD8" s="28">
        <v>0</v>
      </c>
      <c r="AE8" s="28">
        <v>0</v>
      </c>
      <c r="AF8" s="28">
        <v>0</v>
      </c>
      <c r="AG8" s="28">
        <v>0</v>
      </c>
      <c r="AH8" s="32">
        <f>SUM(AD8:AG8)</f>
        <v>0</v>
      </c>
      <c r="AI8" s="198">
        <v>85</v>
      </c>
      <c r="AJ8" s="33"/>
      <c r="AK8" s="34"/>
      <c r="AL8" s="202">
        <f t="shared" ref="AL8:AL18" si="0">H8</f>
        <v>0</v>
      </c>
      <c r="AM8" s="202">
        <f>Z8</f>
        <v>0</v>
      </c>
      <c r="AN8" s="202">
        <f>AH8</f>
        <v>0</v>
      </c>
      <c r="AO8" s="202">
        <f>SUM(AL8:AN8)</f>
        <v>0</v>
      </c>
      <c r="AP8" s="202">
        <f t="shared" ref="AP8:AP18" si="1">I8+AA8+AI8</f>
        <v>386</v>
      </c>
      <c r="AQ8" s="20"/>
      <c r="AR8" s="21"/>
      <c r="AS8" s="98"/>
      <c r="AT8" s="200">
        <f>D8*AL8</f>
        <v>0</v>
      </c>
      <c r="AU8" s="200">
        <f t="shared" ref="AU8" si="2">D8*AM8</f>
        <v>0</v>
      </c>
      <c r="AV8" s="200">
        <f t="shared" ref="AV8" si="3">D8*AN8</f>
        <v>0</v>
      </c>
      <c r="AW8" s="200">
        <f t="shared" ref="AW8:AW18" si="4">D8*AO8</f>
        <v>0</v>
      </c>
      <c r="AX8" s="118"/>
    </row>
    <row r="9" spans="1:50" ht="21" customHeight="1" x14ac:dyDescent="0.25">
      <c r="A9" s="12"/>
      <c r="B9" s="195" t="s">
        <v>80</v>
      </c>
      <c r="C9" s="196"/>
      <c r="D9" s="24">
        <v>0</v>
      </c>
      <c r="E9" s="15"/>
      <c r="F9" s="16"/>
      <c r="G9" s="17"/>
      <c r="H9" s="24">
        <v>0</v>
      </c>
      <c r="I9" s="197">
        <v>5</v>
      </c>
      <c r="J9" s="17"/>
      <c r="K9" s="18"/>
      <c r="L9" s="28">
        <v>0</v>
      </c>
      <c r="M9" s="28">
        <v>0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  <c r="S9" s="28">
        <v>0</v>
      </c>
      <c r="T9" s="28">
        <v>0</v>
      </c>
      <c r="U9" s="28">
        <v>0</v>
      </c>
      <c r="V9" s="28">
        <v>0</v>
      </c>
      <c r="W9" s="28">
        <v>0</v>
      </c>
      <c r="X9" s="28">
        <v>0</v>
      </c>
      <c r="Y9" s="28">
        <v>0</v>
      </c>
      <c r="Z9" s="29">
        <f t="shared" ref="Z9:Z18" si="5">SUM(L9:Y9)</f>
        <v>0</v>
      </c>
      <c r="AA9" s="198">
        <f>5+5+5+5+5+5+5+1+1+5+5+10+20+3+30+3+30+3</f>
        <v>146</v>
      </c>
      <c r="AB9" s="30"/>
      <c r="AC9" s="31"/>
      <c r="AD9" s="28">
        <v>0</v>
      </c>
      <c r="AE9" s="28">
        <v>0</v>
      </c>
      <c r="AF9" s="28">
        <v>0</v>
      </c>
      <c r="AG9" s="28">
        <v>0</v>
      </c>
      <c r="AH9" s="32">
        <f t="shared" ref="AH9:AH12" si="6">SUM(AD9:AG9)</f>
        <v>0</v>
      </c>
      <c r="AI9" s="198">
        <v>10</v>
      </c>
      <c r="AJ9" s="33"/>
      <c r="AK9" s="34"/>
      <c r="AL9" s="202">
        <f t="shared" si="0"/>
        <v>0</v>
      </c>
      <c r="AM9" s="202">
        <f t="shared" ref="AM9:AM17" si="7">Z9</f>
        <v>0</v>
      </c>
      <c r="AN9" s="202">
        <f t="shared" ref="AN9:AN18" si="8">AH9</f>
        <v>0</v>
      </c>
      <c r="AO9" s="202">
        <f t="shared" ref="AO9:AO17" si="9">SUM(AL9:AN9)</f>
        <v>0</v>
      </c>
      <c r="AP9" s="202">
        <f t="shared" si="1"/>
        <v>161</v>
      </c>
      <c r="AQ9" s="20"/>
      <c r="AR9" s="21"/>
      <c r="AS9" s="98"/>
      <c r="AT9" s="200">
        <f t="shared" ref="AT9:AT18" si="10">D9*AL9</f>
        <v>0</v>
      </c>
      <c r="AU9" s="200">
        <f t="shared" ref="AU9:AU18" si="11">D9*AM9</f>
        <v>0</v>
      </c>
      <c r="AV9" s="200">
        <f t="shared" ref="AV9:AV18" si="12">D9*AN9</f>
        <v>0</v>
      </c>
      <c r="AW9" s="200">
        <f t="shared" si="4"/>
        <v>0</v>
      </c>
      <c r="AX9" s="118"/>
    </row>
    <row r="10" spans="1:50" ht="21" customHeight="1" x14ac:dyDescent="0.25">
      <c r="A10" s="12"/>
      <c r="B10" s="195" t="s">
        <v>81</v>
      </c>
      <c r="C10" s="196"/>
      <c r="D10" s="24">
        <v>0</v>
      </c>
      <c r="E10" s="15"/>
      <c r="F10" s="16"/>
      <c r="G10" s="17"/>
      <c r="H10" s="24">
        <v>0</v>
      </c>
      <c r="I10" s="197">
        <v>5</v>
      </c>
      <c r="J10" s="17"/>
      <c r="K10" s="18"/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0</v>
      </c>
      <c r="V10" s="28">
        <v>0</v>
      </c>
      <c r="W10" s="28">
        <v>0</v>
      </c>
      <c r="X10" s="28">
        <v>0</v>
      </c>
      <c r="Y10" s="28">
        <v>0</v>
      </c>
      <c r="Z10" s="29">
        <f t="shared" si="5"/>
        <v>0</v>
      </c>
      <c r="AA10" s="198">
        <f>30+40+10+40+30+5</f>
        <v>155</v>
      </c>
      <c r="AB10" s="30"/>
      <c r="AC10" s="31"/>
      <c r="AD10" s="28">
        <v>0</v>
      </c>
      <c r="AE10" s="28">
        <v>0</v>
      </c>
      <c r="AF10" s="28">
        <v>0</v>
      </c>
      <c r="AG10" s="28">
        <v>0</v>
      </c>
      <c r="AH10" s="32">
        <f t="shared" si="6"/>
        <v>0</v>
      </c>
      <c r="AI10" s="198">
        <v>10</v>
      </c>
      <c r="AJ10" s="33"/>
      <c r="AK10" s="34"/>
      <c r="AL10" s="202">
        <f t="shared" si="0"/>
        <v>0</v>
      </c>
      <c r="AM10" s="202">
        <f t="shared" si="7"/>
        <v>0</v>
      </c>
      <c r="AN10" s="202">
        <f t="shared" si="8"/>
        <v>0</v>
      </c>
      <c r="AO10" s="202">
        <f t="shared" si="9"/>
        <v>0</v>
      </c>
      <c r="AP10" s="202">
        <f t="shared" si="1"/>
        <v>170</v>
      </c>
      <c r="AQ10" s="20"/>
      <c r="AR10" s="21"/>
      <c r="AS10" s="98"/>
      <c r="AT10" s="200">
        <f t="shared" si="10"/>
        <v>0</v>
      </c>
      <c r="AU10" s="200">
        <f t="shared" si="11"/>
        <v>0</v>
      </c>
      <c r="AV10" s="200">
        <f t="shared" si="12"/>
        <v>0</v>
      </c>
      <c r="AW10" s="200">
        <f t="shared" si="4"/>
        <v>0</v>
      </c>
      <c r="AX10" s="118"/>
    </row>
    <row r="11" spans="1:50" ht="21" customHeight="1" x14ac:dyDescent="0.25">
      <c r="A11" s="12"/>
      <c r="B11" s="195" t="s">
        <v>82</v>
      </c>
      <c r="C11" s="196"/>
      <c r="D11" s="24">
        <v>0</v>
      </c>
      <c r="E11" s="15"/>
      <c r="F11" s="16"/>
      <c r="G11" s="17"/>
      <c r="H11" s="24">
        <v>0</v>
      </c>
      <c r="I11" s="198">
        <v>5</v>
      </c>
      <c r="J11" s="35"/>
      <c r="K11" s="36"/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  <c r="T11" s="28">
        <v>0</v>
      </c>
      <c r="U11" s="28">
        <v>0</v>
      </c>
      <c r="V11" s="28">
        <v>0</v>
      </c>
      <c r="W11" s="28">
        <v>0</v>
      </c>
      <c r="X11" s="28">
        <v>0</v>
      </c>
      <c r="Y11" s="28">
        <v>0</v>
      </c>
      <c r="Z11" s="29">
        <f t="shared" si="5"/>
        <v>0</v>
      </c>
      <c r="AA11" s="198">
        <f>30+40</f>
        <v>70</v>
      </c>
      <c r="AB11" s="30"/>
      <c r="AC11" s="31"/>
      <c r="AD11" s="28">
        <v>0</v>
      </c>
      <c r="AE11" s="28">
        <v>0</v>
      </c>
      <c r="AF11" s="28">
        <v>0</v>
      </c>
      <c r="AG11" s="28">
        <v>0</v>
      </c>
      <c r="AH11" s="32">
        <f t="shared" si="6"/>
        <v>0</v>
      </c>
      <c r="AI11" s="198">
        <v>10</v>
      </c>
      <c r="AJ11" s="33"/>
      <c r="AK11" s="34"/>
      <c r="AL11" s="202">
        <f t="shared" si="0"/>
        <v>0</v>
      </c>
      <c r="AM11" s="202">
        <f t="shared" si="7"/>
        <v>0</v>
      </c>
      <c r="AN11" s="202">
        <f t="shared" si="8"/>
        <v>0</v>
      </c>
      <c r="AO11" s="202">
        <f t="shared" si="9"/>
        <v>0</v>
      </c>
      <c r="AP11" s="202">
        <f t="shared" si="1"/>
        <v>85</v>
      </c>
      <c r="AQ11" s="20"/>
      <c r="AR11" s="21"/>
      <c r="AS11" s="98"/>
      <c r="AT11" s="200">
        <f t="shared" si="10"/>
        <v>0</v>
      </c>
      <c r="AU11" s="200">
        <f t="shared" si="11"/>
        <v>0</v>
      </c>
      <c r="AV11" s="200">
        <f t="shared" si="12"/>
        <v>0</v>
      </c>
      <c r="AW11" s="200">
        <f t="shared" si="4"/>
        <v>0</v>
      </c>
      <c r="AX11" s="118"/>
    </row>
    <row r="12" spans="1:50" ht="26.25" customHeight="1" x14ac:dyDescent="0.25">
      <c r="A12" s="12"/>
      <c r="B12" s="195" t="s">
        <v>83</v>
      </c>
      <c r="C12" s="196"/>
      <c r="D12" s="24">
        <v>0</v>
      </c>
      <c r="E12" s="15"/>
      <c r="F12" s="16"/>
      <c r="G12" s="17"/>
      <c r="H12" s="24">
        <v>0</v>
      </c>
      <c r="I12" s="198">
        <v>5</v>
      </c>
      <c r="J12" s="35"/>
      <c r="K12" s="36"/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9">
        <f t="shared" si="5"/>
        <v>0</v>
      </c>
      <c r="AA12" s="198">
        <f>15+80+10</f>
        <v>105</v>
      </c>
      <c r="AB12" s="30"/>
      <c r="AC12" s="31"/>
      <c r="AD12" s="28">
        <v>0</v>
      </c>
      <c r="AE12" s="28">
        <v>0</v>
      </c>
      <c r="AF12" s="28">
        <v>0</v>
      </c>
      <c r="AG12" s="28">
        <v>0</v>
      </c>
      <c r="AH12" s="32">
        <f t="shared" si="6"/>
        <v>0</v>
      </c>
      <c r="AI12" s="198">
        <v>10</v>
      </c>
      <c r="AJ12" s="33"/>
      <c r="AK12" s="34"/>
      <c r="AL12" s="202">
        <f t="shared" si="0"/>
        <v>0</v>
      </c>
      <c r="AM12" s="202">
        <f t="shared" si="7"/>
        <v>0</v>
      </c>
      <c r="AN12" s="202">
        <f t="shared" si="8"/>
        <v>0</v>
      </c>
      <c r="AO12" s="202">
        <f t="shared" si="9"/>
        <v>0</v>
      </c>
      <c r="AP12" s="202">
        <f t="shared" si="1"/>
        <v>120</v>
      </c>
      <c r="AQ12" s="20"/>
      <c r="AR12" s="21"/>
      <c r="AS12" s="98"/>
      <c r="AT12" s="200">
        <f t="shared" si="10"/>
        <v>0</v>
      </c>
      <c r="AU12" s="200">
        <f t="shared" si="11"/>
        <v>0</v>
      </c>
      <c r="AV12" s="200">
        <f t="shared" si="12"/>
        <v>0</v>
      </c>
      <c r="AW12" s="200">
        <f t="shared" si="4"/>
        <v>0</v>
      </c>
      <c r="AX12" s="118"/>
    </row>
    <row r="13" spans="1:50" ht="21" customHeight="1" x14ac:dyDescent="0.25">
      <c r="A13" s="12"/>
      <c r="B13" s="195" t="s">
        <v>84</v>
      </c>
      <c r="C13" s="196"/>
      <c r="D13" s="24">
        <v>0</v>
      </c>
      <c r="E13" s="15"/>
      <c r="F13" s="16"/>
      <c r="G13" s="17"/>
      <c r="H13" s="24">
        <v>0</v>
      </c>
      <c r="I13" s="198">
        <v>0</v>
      </c>
      <c r="J13" s="37"/>
      <c r="K13" s="38"/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9">
        <f t="shared" si="5"/>
        <v>0</v>
      </c>
      <c r="AA13" s="198">
        <v>50</v>
      </c>
      <c r="AB13" s="30"/>
      <c r="AC13" s="31"/>
      <c r="AD13" s="28">
        <v>0</v>
      </c>
      <c r="AE13" s="28">
        <v>0</v>
      </c>
      <c r="AF13" s="28">
        <v>0</v>
      </c>
      <c r="AG13" s="28">
        <v>0</v>
      </c>
      <c r="AH13" s="32">
        <f t="shared" ref="AH13:AH18" si="13">SUM(AD13:AG13)</f>
        <v>0</v>
      </c>
      <c r="AI13" s="198">
        <v>20</v>
      </c>
      <c r="AJ13" s="33"/>
      <c r="AK13" s="34"/>
      <c r="AL13" s="202">
        <f t="shared" si="0"/>
        <v>0</v>
      </c>
      <c r="AM13" s="202">
        <f t="shared" si="7"/>
        <v>0</v>
      </c>
      <c r="AN13" s="202">
        <f t="shared" si="8"/>
        <v>0</v>
      </c>
      <c r="AO13" s="202">
        <f t="shared" si="9"/>
        <v>0</v>
      </c>
      <c r="AP13" s="202">
        <f t="shared" si="1"/>
        <v>70</v>
      </c>
      <c r="AQ13" s="20"/>
      <c r="AR13" s="21"/>
      <c r="AS13" s="98"/>
      <c r="AT13" s="200">
        <f t="shared" si="10"/>
        <v>0</v>
      </c>
      <c r="AU13" s="200">
        <f t="shared" si="11"/>
        <v>0</v>
      </c>
      <c r="AV13" s="200">
        <f t="shared" si="12"/>
        <v>0</v>
      </c>
      <c r="AW13" s="200">
        <f t="shared" si="4"/>
        <v>0</v>
      </c>
      <c r="AX13" s="118"/>
    </row>
    <row r="14" spans="1:50" ht="21" customHeight="1" x14ac:dyDescent="0.25">
      <c r="A14" s="12"/>
      <c r="B14" s="195" t="s">
        <v>85</v>
      </c>
      <c r="C14" s="196"/>
      <c r="D14" s="24">
        <v>0</v>
      </c>
      <c r="E14" s="15"/>
      <c r="F14" s="16"/>
      <c r="G14" s="17"/>
      <c r="H14" s="24">
        <v>0</v>
      </c>
      <c r="I14" s="198">
        <v>0</v>
      </c>
      <c r="J14" s="37"/>
      <c r="K14" s="38"/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9">
        <f t="shared" si="5"/>
        <v>0</v>
      </c>
      <c r="AA14" s="198">
        <v>25</v>
      </c>
      <c r="AB14" s="30"/>
      <c r="AC14" s="31"/>
      <c r="AD14" s="28">
        <v>0</v>
      </c>
      <c r="AE14" s="28">
        <v>0</v>
      </c>
      <c r="AF14" s="28">
        <v>0</v>
      </c>
      <c r="AG14" s="28">
        <v>0</v>
      </c>
      <c r="AH14" s="32">
        <f t="shared" si="13"/>
        <v>0</v>
      </c>
      <c r="AI14" s="198">
        <v>5</v>
      </c>
      <c r="AJ14" s="33"/>
      <c r="AK14" s="34"/>
      <c r="AL14" s="202">
        <f t="shared" si="0"/>
        <v>0</v>
      </c>
      <c r="AM14" s="202">
        <f t="shared" si="7"/>
        <v>0</v>
      </c>
      <c r="AN14" s="202">
        <f t="shared" si="8"/>
        <v>0</v>
      </c>
      <c r="AO14" s="202">
        <f t="shared" si="9"/>
        <v>0</v>
      </c>
      <c r="AP14" s="202">
        <f t="shared" si="1"/>
        <v>30</v>
      </c>
      <c r="AQ14" s="20"/>
      <c r="AR14" s="21"/>
      <c r="AS14" s="98"/>
      <c r="AT14" s="200">
        <f t="shared" si="10"/>
        <v>0</v>
      </c>
      <c r="AU14" s="200">
        <f t="shared" si="11"/>
        <v>0</v>
      </c>
      <c r="AV14" s="200">
        <f t="shared" si="12"/>
        <v>0</v>
      </c>
      <c r="AW14" s="200">
        <f t="shared" si="4"/>
        <v>0</v>
      </c>
      <c r="AX14" s="118"/>
    </row>
    <row r="15" spans="1:50" ht="21" customHeight="1" x14ac:dyDescent="0.25">
      <c r="A15" s="12"/>
      <c r="B15" s="195" t="s">
        <v>86</v>
      </c>
      <c r="C15" s="196"/>
      <c r="D15" s="24">
        <v>0</v>
      </c>
      <c r="E15" s="15"/>
      <c r="F15" s="16"/>
      <c r="G15" s="17"/>
      <c r="H15" s="24">
        <v>0</v>
      </c>
      <c r="I15" s="198">
        <v>0</v>
      </c>
      <c r="J15" s="37"/>
      <c r="K15" s="38"/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9">
        <f t="shared" si="5"/>
        <v>0</v>
      </c>
      <c r="AA15" s="198">
        <v>30</v>
      </c>
      <c r="AB15" s="30"/>
      <c r="AC15" s="31"/>
      <c r="AD15" s="28">
        <v>0</v>
      </c>
      <c r="AE15" s="28">
        <v>0</v>
      </c>
      <c r="AF15" s="28">
        <v>0</v>
      </c>
      <c r="AG15" s="28">
        <v>0</v>
      </c>
      <c r="AH15" s="32">
        <f t="shared" si="13"/>
        <v>0</v>
      </c>
      <c r="AI15" s="198">
        <v>0</v>
      </c>
      <c r="AJ15" s="33"/>
      <c r="AK15" s="34"/>
      <c r="AL15" s="202">
        <f t="shared" si="0"/>
        <v>0</v>
      </c>
      <c r="AM15" s="202">
        <f t="shared" si="7"/>
        <v>0</v>
      </c>
      <c r="AN15" s="202">
        <f t="shared" si="8"/>
        <v>0</v>
      </c>
      <c r="AO15" s="202">
        <f t="shared" si="9"/>
        <v>0</v>
      </c>
      <c r="AP15" s="202">
        <f t="shared" si="1"/>
        <v>30</v>
      </c>
      <c r="AQ15" s="20"/>
      <c r="AR15" s="21"/>
      <c r="AS15" s="98"/>
      <c r="AT15" s="200">
        <f t="shared" si="10"/>
        <v>0</v>
      </c>
      <c r="AU15" s="200">
        <f t="shared" si="11"/>
        <v>0</v>
      </c>
      <c r="AV15" s="200">
        <f t="shared" si="12"/>
        <v>0</v>
      </c>
      <c r="AW15" s="200">
        <f t="shared" si="4"/>
        <v>0</v>
      </c>
      <c r="AX15" s="118"/>
    </row>
    <row r="16" spans="1:50" ht="21" customHeight="1" x14ac:dyDescent="0.25">
      <c r="A16" s="12"/>
      <c r="B16" s="195" t="s">
        <v>87</v>
      </c>
      <c r="C16" s="196"/>
      <c r="D16" s="24">
        <v>0</v>
      </c>
      <c r="E16" s="15"/>
      <c r="F16" s="16"/>
      <c r="G16" s="17"/>
      <c r="H16" s="24">
        <v>0</v>
      </c>
      <c r="I16" s="198">
        <v>0</v>
      </c>
      <c r="J16" s="37"/>
      <c r="K16" s="38"/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9">
        <f t="shared" si="5"/>
        <v>0</v>
      </c>
      <c r="AA16" s="198">
        <v>50</v>
      </c>
      <c r="AB16" s="30"/>
      <c r="AC16" s="31"/>
      <c r="AD16" s="28">
        <v>0</v>
      </c>
      <c r="AE16" s="28">
        <v>0</v>
      </c>
      <c r="AF16" s="28">
        <v>0</v>
      </c>
      <c r="AG16" s="28">
        <v>0</v>
      </c>
      <c r="AH16" s="32">
        <f t="shared" si="13"/>
        <v>0</v>
      </c>
      <c r="AI16" s="198">
        <v>20</v>
      </c>
      <c r="AJ16" s="33"/>
      <c r="AK16" s="34"/>
      <c r="AL16" s="202">
        <f t="shared" si="0"/>
        <v>0</v>
      </c>
      <c r="AM16" s="202">
        <f t="shared" si="7"/>
        <v>0</v>
      </c>
      <c r="AN16" s="202">
        <f t="shared" si="8"/>
        <v>0</v>
      </c>
      <c r="AO16" s="202">
        <f t="shared" si="9"/>
        <v>0</v>
      </c>
      <c r="AP16" s="202">
        <f t="shared" si="1"/>
        <v>70</v>
      </c>
      <c r="AQ16" s="20"/>
      <c r="AR16" s="21"/>
      <c r="AS16" s="98"/>
      <c r="AT16" s="200">
        <f t="shared" si="10"/>
        <v>0</v>
      </c>
      <c r="AU16" s="200">
        <f t="shared" si="11"/>
        <v>0</v>
      </c>
      <c r="AV16" s="200">
        <f t="shared" si="12"/>
        <v>0</v>
      </c>
      <c r="AW16" s="200">
        <f t="shared" si="4"/>
        <v>0</v>
      </c>
      <c r="AX16" s="118"/>
    </row>
    <row r="17" spans="1:50" ht="21" customHeight="1" x14ac:dyDescent="0.25">
      <c r="A17" s="12"/>
      <c r="B17" s="195" t="s">
        <v>88</v>
      </c>
      <c r="C17" s="196"/>
      <c r="D17" s="24">
        <v>0</v>
      </c>
      <c r="E17" s="15"/>
      <c r="F17" s="16"/>
      <c r="G17" s="17"/>
      <c r="H17" s="24">
        <v>0</v>
      </c>
      <c r="I17" s="198">
        <v>5</v>
      </c>
      <c r="J17" s="37"/>
      <c r="K17" s="38"/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9">
        <f t="shared" si="5"/>
        <v>0</v>
      </c>
      <c r="AA17" s="198">
        <v>291</v>
      </c>
      <c r="AB17" s="30"/>
      <c r="AC17" s="31"/>
      <c r="AD17" s="28">
        <v>0</v>
      </c>
      <c r="AE17" s="28">
        <v>0</v>
      </c>
      <c r="AF17" s="28">
        <v>0</v>
      </c>
      <c r="AG17" s="28">
        <v>0</v>
      </c>
      <c r="AH17" s="32">
        <f t="shared" si="13"/>
        <v>0</v>
      </c>
      <c r="AI17" s="198">
        <v>5</v>
      </c>
      <c r="AJ17" s="33"/>
      <c r="AK17" s="34"/>
      <c r="AL17" s="202">
        <f t="shared" si="0"/>
        <v>0</v>
      </c>
      <c r="AM17" s="202">
        <f t="shared" si="7"/>
        <v>0</v>
      </c>
      <c r="AN17" s="202">
        <f t="shared" si="8"/>
        <v>0</v>
      </c>
      <c r="AO17" s="202">
        <f t="shared" si="9"/>
        <v>0</v>
      </c>
      <c r="AP17" s="202">
        <f t="shared" si="1"/>
        <v>301</v>
      </c>
      <c r="AQ17" s="20"/>
      <c r="AR17" s="21"/>
      <c r="AS17" s="98"/>
      <c r="AT17" s="200">
        <f t="shared" si="10"/>
        <v>0</v>
      </c>
      <c r="AU17" s="200">
        <f t="shared" si="11"/>
        <v>0</v>
      </c>
      <c r="AV17" s="200">
        <f t="shared" si="12"/>
        <v>0</v>
      </c>
      <c r="AW17" s="200">
        <f t="shared" si="4"/>
        <v>0</v>
      </c>
      <c r="AX17" s="118"/>
    </row>
    <row r="18" spans="1:50" ht="21" customHeight="1" x14ac:dyDescent="0.25">
      <c r="A18" s="12"/>
      <c r="B18" s="195" t="s">
        <v>89</v>
      </c>
      <c r="C18" s="196"/>
      <c r="D18" s="24">
        <v>0</v>
      </c>
      <c r="E18" s="15"/>
      <c r="F18" s="16"/>
      <c r="G18" s="17"/>
      <c r="H18" s="24">
        <v>0</v>
      </c>
      <c r="I18" s="198">
        <v>0</v>
      </c>
      <c r="J18" s="37"/>
      <c r="K18" s="38"/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8">
        <v>0</v>
      </c>
      <c r="T18" s="28">
        <v>0</v>
      </c>
      <c r="U18" s="28">
        <v>0</v>
      </c>
      <c r="V18" s="28">
        <v>0</v>
      </c>
      <c r="W18" s="28">
        <v>0</v>
      </c>
      <c r="X18" s="28">
        <v>0</v>
      </c>
      <c r="Y18" s="28">
        <v>0</v>
      </c>
      <c r="Z18" s="29">
        <f t="shared" si="5"/>
        <v>0</v>
      </c>
      <c r="AA18" s="198">
        <v>0</v>
      </c>
      <c r="AB18" s="30"/>
      <c r="AC18" s="31"/>
      <c r="AD18" s="28">
        <v>0</v>
      </c>
      <c r="AE18" s="28">
        <v>0</v>
      </c>
      <c r="AF18" s="28">
        <v>0</v>
      </c>
      <c r="AG18" s="28">
        <v>0</v>
      </c>
      <c r="AH18" s="39">
        <f t="shared" si="13"/>
        <v>0</v>
      </c>
      <c r="AI18" s="200">
        <v>0</v>
      </c>
      <c r="AJ18" s="40"/>
      <c r="AK18" s="41"/>
      <c r="AL18" s="202">
        <f t="shared" si="0"/>
        <v>0</v>
      </c>
      <c r="AM18" s="202">
        <f>Z18</f>
        <v>0</v>
      </c>
      <c r="AN18" s="202">
        <f t="shared" si="8"/>
        <v>0</v>
      </c>
      <c r="AO18" s="202">
        <f>SUM(AL18:AN18)</f>
        <v>0</v>
      </c>
      <c r="AP18" s="202">
        <f t="shared" si="1"/>
        <v>0</v>
      </c>
      <c r="AQ18" s="20"/>
      <c r="AR18" s="21"/>
      <c r="AS18" s="98"/>
      <c r="AT18" s="200">
        <f t="shared" si="10"/>
        <v>0</v>
      </c>
      <c r="AU18" s="200">
        <f t="shared" si="11"/>
        <v>0</v>
      </c>
      <c r="AV18" s="200">
        <f t="shared" si="12"/>
        <v>0</v>
      </c>
      <c r="AW18" s="200">
        <f t="shared" si="4"/>
        <v>0</v>
      </c>
      <c r="AX18" s="118"/>
    </row>
    <row r="19" spans="1:50" ht="18" customHeight="1" x14ac:dyDescent="0.25">
      <c r="A19" s="12"/>
      <c r="B19" s="42"/>
      <c r="C19" s="42"/>
      <c r="D19" s="42"/>
      <c r="E19" s="42"/>
      <c r="F19" s="43"/>
      <c r="G19" s="44"/>
      <c r="H19" s="44"/>
      <c r="I19" s="44"/>
      <c r="J19" s="44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6"/>
      <c r="AC19" s="47"/>
      <c r="AD19" s="48"/>
      <c r="AE19" s="48"/>
      <c r="AF19" s="48"/>
      <c r="AG19" s="48"/>
      <c r="AH19" s="48"/>
      <c r="AI19" s="48"/>
      <c r="AJ19" s="48"/>
      <c r="AK19" s="49"/>
      <c r="AL19" s="49"/>
      <c r="AM19" s="49"/>
      <c r="AN19" s="49"/>
      <c r="AO19" s="49"/>
      <c r="AP19" s="49"/>
      <c r="AQ19" s="49"/>
      <c r="AR19" s="43"/>
      <c r="AS19" s="98"/>
      <c r="AT19" s="99"/>
      <c r="AU19" s="99"/>
      <c r="AV19" s="99"/>
      <c r="AW19" s="99"/>
      <c r="AX19" s="118"/>
    </row>
    <row r="20" spans="1:50" ht="16.5" customHeight="1" x14ac:dyDescent="0.25">
      <c r="A20" s="12"/>
      <c r="B20" s="78" t="s">
        <v>90</v>
      </c>
      <c r="C20" s="79"/>
      <c r="D20" s="80"/>
      <c r="E20" s="42"/>
      <c r="F20" s="43"/>
      <c r="G20" s="87" t="s">
        <v>91</v>
      </c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9"/>
      <c r="AR20" s="50"/>
      <c r="AS20" s="51"/>
      <c r="AT20" s="52">
        <f>SUM(AT8:AT18)</f>
        <v>0</v>
      </c>
      <c r="AU20" s="52">
        <f>SUM(AU8:AU18)</f>
        <v>0</v>
      </c>
      <c r="AV20" s="52">
        <f>SUM(AV8:AV18)</f>
        <v>0</v>
      </c>
      <c r="AW20" s="52">
        <f>SUM(AW8:AW18)</f>
        <v>0</v>
      </c>
      <c r="AX20" s="53"/>
    </row>
    <row r="21" spans="1:50" ht="15" customHeight="1" x14ac:dyDescent="0.25">
      <c r="A21" s="12"/>
      <c r="B21" s="81"/>
      <c r="C21" s="82"/>
      <c r="D21" s="83"/>
      <c r="E21" s="42"/>
      <c r="F21" s="43"/>
      <c r="G21" s="90" t="s">
        <v>92</v>
      </c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2"/>
      <c r="AR21" s="43"/>
      <c r="AS21" s="51"/>
      <c r="AT21" s="54"/>
      <c r="AU21" s="54"/>
      <c r="AV21" s="54"/>
      <c r="AW21" s="54"/>
      <c r="AX21" s="53"/>
    </row>
    <row r="22" spans="1:50" ht="15" customHeight="1" x14ac:dyDescent="0.25">
      <c r="A22" s="12"/>
      <c r="B22" s="81"/>
      <c r="C22" s="82"/>
      <c r="D22" s="83"/>
      <c r="E22" s="42"/>
      <c r="F22" s="43"/>
      <c r="G22" s="90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2"/>
      <c r="AR22" s="43"/>
      <c r="AS22" s="51"/>
      <c r="AT22" s="54"/>
      <c r="AU22" s="54"/>
      <c r="AV22" s="54"/>
      <c r="AW22" s="54"/>
      <c r="AX22" s="53"/>
    </row>
    <row r="23" spans="1:50" ht="15" customHeight="1" x14ac:dyDescent="0.25">
      <c r="A23" s="12"/>
      <c r="B23" s="84"/>
      <c r="C23" s="85"/>
      <c r="D23" s="86"/>
      <c r="E23" s="42"/>
      <c r="F23" s="43"/>
      <c r="G23" s="93" t="s">
        <v>93</v>
      </c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5"/>
      <c r="AR23" s="43"/>
      <c r="AS23" s="51"/>
      <c r="AT23" s="54"/>
      <c r="AU23" s="54"/>
      <c r="AV23" s="54"/>
      <c r="AW23" s="54"/>
      <c r="AX23" s="53"/>
    </row>
    <row r="24" spans="1:50" ht="19.5" thickBot="1" x14ac:dyDescent="0.3">
      <c r="A24" s="55"/>
      <c r="B24" s="56"/>
      <c r="C24" s="61"/>
      <c r="D24" s="61"/>
      <c r="E24" s="56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8"/>
      <c r="AT24" s="58"/>
      <c r="AU24" s="58"/>
      <c r="AV24" s="58"/>
      <c r="AW24" s="58"/>
      <c r="AX24" s="59"/>
    </row>
    <row r="26" spans="1:50" x14ac:dyDescent="0.25"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</row>
    <row r="28" spans="1:50" x14ac:dyDescent="0.25">
      <c r="M28" s="194"/>
    </row>
  </sheetData>
  <sheetProtection algorithmName="SHA-512" hashValue="KK22cmTX5ZPxOA5r894zIMTn2noUk3JOv57WxisbfLNITA3RkcamBBKLMcS34tFnwE8DFbUdD72hGT0DDomOZw==" saltValue="a717noVnYVxdHv5UawkYAA==" spinCount="100000" sheet="1" formatCells="0" formatColumns="0" formatRows="0" insertColumns="0" insertRows="0" insertHyperlinks="0" deleteColumns="0" deleteRows="0" selectLockedCells="1" sort="0" autoFilter="0" pivotTables="0"/>
  <mergeCells count="46">
    <mergeCell ref="AX5:AX19"/>
    <mergeCell ref="AT19:AW19"/>
    <mergeCell ref="AT6:AT7"/>
    <mergeCell ref="AU6:AU7"/>
    <mergeCell ref="AV6:AV7"/>
    <mergeCell ref="AW6:AW7"/>
    <mergeCell ref="A6:A7"/>
    <mergeCell ref="E6:E7"/>
    <mergeCell ref="A3:E4"/>
    <mergeCell ref="I6:I7"/>
    <mergeCell ref="G5:J5"/>
    <mergeCell ref="D6:D7"/>
    <mergeCell ref="AN6:AN7"/>
    <mergeCell ref="AS3:AW4"/>
    <mergeCell ref="AS5:AS19"/>
    <mergeCell ref="AT5:AW5"/>
    <mergeCell ref="F3:AR4"/>
    <mergeCell ref="AH6:AH7"/>
    <mergeCell ref="AI6:AI7"/>
    <mergeCell ref="AA6:AA7"/>
    <mergeCell ref="AL6:AL7"/>
    <mergeCell ref="AM6:AM7"/>
    <mergeCell ref="AP6:AP7"/>
    <mergeCell ref="AO6:AO7"/>
    <mergeCell ref="AC5:AI5"/>
    <mergeCell ref="AK5:AQ5"/>
    <mergeCell ref="K5:AB5"/>
    <mergeCell ref="Z6:Z7"/>
    <mergeCell ref="C26:N26"/>
    <mergeCell ref="B14:C14"/>
    <mergeCell ref="B15:C15"/>
    <mergeCell ref="B16:C16"/>
    <mergeCell ref="B17:C17"/>
    <mergeCell ref="B18:C18"/>
    <mergeCell ref="B20:D23"/>
    <mergeCell ref="G20:AQ20"/>
    <mergeCell ref="G21:AQ22"/>
    <mergeCell ref="G23:AQ23"/>
    <mergeCell ref="B13:C13"/>
    <mergeCell ref="B1:S1"/>
    <mergeCell ref="B8:C8"/>
    <mergeCell ref="B9:C9"/>
    <mergeCell ref="B10:C10"/>
    <mergeCell ref="B11:C11"/>
    <mergeCell ref="B12:C12"/>
    <mergeCell ref="B6:C7"/>
  </mergeCells>
  <pageMargins left="0.7" right="0.7" top="0.75" bottom="0.75" header="0.3" footer="0.3"/>
  <pageSetup paperSize="9" scale="66" orientation="portrait" r:id="rId1"/>
  <ignoredErrors>
    <ignoredError sqref="AH13:AH17 AH18 AH8:AH12" formulaRange="1"/>
    <ignoredError sqref="M6:V6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41CFC4A3C70340AED3F41D644B92D7" ma:contentTypeVersion="17" ma:contentTypeDescription="Create a new document." ma:contentTypeScope="" ma:versionID="e22ce8dffa93af9e56642788e63f85c2">
  <xsd:schema xmlns:xsd="http://www.w3.org/2001/XMLSchema" xmlns:xs="http://www.w3.org/2001/XMLSchema" xmlns:p="http://schemas.microsoft.com/office/2006/metadata/properties" xmlns:ns2="d6f25a68-2b8f-4a5b-9db1-9252afa83edf" xmlns:ns3="5b109657-a981-45e9-accc-f4b6203c2974" targetNamespace="http://schemas.microsoft.com/office/2006/metadata/properties" ma:root="true" ma:fieldsID="81f5582bfbe72949e6e8ccfc3126b1c7" ns2:_="" ns3:_="">
    <xsd:import namespace="d6f25a68-2b8f-4a5b-9db1-9252afa83edf"/>
    <xsd:import namespace="5b109657-a981-45e9-accc-f4b6203c29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3:TaxCatchAll" minOccurs="0"/>
                <xsd:element ref="ns2:MediaServiceDateTaken" minOccurs="0"/>
                <xsd:element ref="ns2:lcf76f155ced4ddcb4097134ff3c332f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f25a68-2b8f-4a5b-9db1-9252afa83e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109657-a981-45e9-accc-f4b6203c297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6625c622-caf8-4292-a09b-38dcfe2f33e2}" ma:internalName="TaxCatchAll" ma:showField="CatchAllData" ma:web="5b109657-a981-45e9-accc-f4b6203c29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b109657-a981-45e9-accc-f4b6203c2974" xsi:nil="true"/>
    <lcf76f155ced4ddcb4097134ff3c332f xmlns="d6f25a68-2b8f-4a5b-9db1-9252afa83ed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EAEC08-BBF9-4045-9FC5-BEE2B4B32A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f25a68-2b8f-4a5b-9db1-9252afa83edf"/>
    <ds:schemaRef ds:uri="5b109657-a981-45e9-accc-f4b6203c29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9376193-DC41-420D-A8FC-B422D7E5C942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5b109657-a981-45e9-accc-f4b6203c2974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d6f25a68-2b8f-4a5b-9db1-9252afa83edf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0604C07-61E2-4D9D-A6FC-45C1FE3E672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Kritéria a Zmluvná cena</vt:lpstr>
      <vt:lpstr>Denné sadzby</vt:lpstr>
      <vt:lpstr>'Denné sadzby'!Oblasť_tlače</vt:lpstr>
      <vt:lpstr>'Kritéria a Zmluvná cena'!Oblasť_tlače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Bagi Marek, Ing.</dc:creator>
  <cp:keywords/>
  <dc:description/>
  <cp:lastModifiedBy>Záhorec Andrej, JUDr.</cp:lastModifiedBy>
  <cp:revision/>
  <dcterms:created xsi:type="dcterms:W3CDTF">2015-06-05T18:19:34Z</dcterms:created>
  <dcterms:modified xsi:type="dcterms:W3CDTF">2023-05-03T12:31:51Z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0x0101001F41CFC4A3C70340AED3F41D644B92D7</vt:lpwstr>
  </property>
  <property fmtid="{D5CDD505-2E9C-101B-9397-08002B2CF9AE}" pid="3" name="MediaServiceImageTags">
    <vt:lpwstr/>
  </property>
</Properties>
</file>