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3_B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O19" i="1"/>
  <c r="O18" i="1"/>
  <c r="O17" i="1"/>
  <c r="O16" i="1"/>
  <c r="O15" i="1"/>
  <c r="G19" i="1"/>
  <c r="G18" i="1"/>
  <c r="G17" i="1"/>
  <c r="G16" i="1"/>
  <c r="G15" i="1"/>
  <c r="G14" i="1"/>
  <c r="O14" i="1" s="1"/>
  <c r="G20" i="1" l="1"/>
  <c r="O20" i="1" s="1"/>
  <c r="L25" i="1" l="1"/>
  <c r="G22" i="1" l="1"/>
  <c r="O22" i="1" s="1"/>
  <c r="G21" i="1"/>
  <c r="O21" i="1" s="1"/>
  <c r="G13" i="1" l="1"/>
  <c r="G23" i="1" s="1"/>
  <c r="G12" i="1"/>
  <c r="O23" i="1" l="1"/>
  <c r="O12" i="1"/>
  <c r="O13" i="1" l="1"/>
  <c r="O25" i="1" l="1"/>
  <c r="P25" i="1" s="1"/>
  <c r="O27" i="1" l="1"/>
  <c r="O26" i="1" s="1"/>
</calcChain>
</file>

<file path=xl/sharedStrings.xml><?xml version="1.0" encoding="utf-8"?>
<sst xmlns="http://schemas.openxmlformats.org/spreadsheetml/2006/main" count="131" uniqueCount="88">
  <si>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</si>
  <si>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</si>
  <si>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</si>
  <si>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</si>
  <si>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</si>
  <si>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</si>
  <si>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</si>
  <si>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</si>
  <si>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</si>
  <si>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</si>
  <si>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</si>
  <si>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</si>
  <si>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</si>
  <si>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</si>
  <si>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</si>
  <si>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</si>
  <si>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</si>
  <si>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</si>
  <si>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</si>
  <si>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</si>
  <si>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</si>
  <si>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</si>
  <si>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</si>
  <si>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</si>
  <si>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</si>
  <si>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</si>
  <si>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</si>
  <si>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</si>
  <si>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</si>
  <si>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</si>
  <si>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</si>
  <si>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</si>
  <si>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</si>
  <si>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</si>
  <si>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</si>
  <si>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</si>
  <si>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</si>
  <si>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</si>
  <si>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</si>
  <si>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</si>
  <si>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</si>
  <si>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</si>
  <si>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</si>
  <si>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</si>
  <si>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</si>
  <si>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</si>
  <si>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</si>
  <si>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</si>
  <si>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</si>
  <si>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</si>
  <si>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</si>
  <si>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</si>
  <si>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</si>
  <si>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</si>
  <si>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</si>
  <si>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</si>
  <si>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</si>
  <si>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</si>
  <si>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</si>
  <si>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</si>
  <si>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</si>
  <si>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</si>
  <si>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</si>
  <si>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</si>
  <si>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</si>
  <si>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</si>
  <si>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</si>
  <si>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</si>
  <si>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</si>
  <si>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</si>
  <si>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335A</t>
  </si>
  <si>
    <t>Kameň</t>
  </si>
  <si>
    <t>Lesy SR š.p. OZ Považie LS Bánovce nad Bebravou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</si>
  <si>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</si>
  <si>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</si>
  <si>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t>351A</t>
  </si>
  <si>
    <t>353A</t>
  </si>
  <si>
    <t>341B</t>
  </si>
  <si>
    <t>345B</t>
  </si>
  <si>
    <t>316 2</t>
  </si>
  <si>
    <t>317A</t>
  </si>
  <si>
    <t>317B</t>
  </si>
  <si>
    <t>318A</t>
  </si>
  <si>
    <t>318B</t>
  </si>
  <si>
    <t>307C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</si>
  <si>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máj až september 2023.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Peter Bulejko (mobil 0918 334 173)</t>
    </r>
  </si>
  <si>
    <t>Lesnícke služby v ťažbovom procese - viacoperačné technológie na OZ Považie, VC Kšinná III.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</si>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</sst>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3" fillId="3" borderId="40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3" fontId="10" fillId="3" borderId="50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4" fontId="10" fillId="3" borderId="33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53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right" vertical="center" wrapText="1"/>
    </xf>
    <xf numFmtId="4" fontId="10" fillId="3" borderId="49" xfId="0" applyNumberFormat="1" applyFont="1" applyFill="1" applyBorder="1" applyAlignment="1" applyProtection="1">
      <alignment horizontal="right" vertical="center" wrapText="1"/>
    </xf>
    <xf numFmtId="4" fontId="10" fillId="3" borderId="51" xfId="0" applyNumberFormat="1" applyFont="1" applyFill="1" applyBorder="1" applyAlignment="1" applyProtection="1">
      <alignment horizontal="right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Normal="100" zoomScaleSheetLayoutView="115" workbookViewId="0">
      <selection activeCell="I6" sqref="I6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</cols>
  <sheetData>
    <row r="1" spans="1:16" ht="17.399999999999999" x14ac:dyDescent="0.3">
      <c r="A1" s="91" t="s">
        <v>64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6" t="s">
        <v>87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7.399999999999999" x14ac:dyDescent="0.3">
      <c r="A3" s="17" t="s">
        <v>0</v>
      </c>
      <c r="B3" s="13"/>
      <c r="C3" s="126" t="s">
        <v>86</v>
      </c>
      <c r="D3" s="127"/>
      <c r="E3" s="127"/>
      <c r="F3" s="127"/>
      <c r="G3" s="127"/>
      <c r="H3" s="127"/>
      <c r="I3" s="127"/>
      <c r="J3" s="127"/>
      <c r="K3" s="127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06"/>
      <c r="F5" s="10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7" t="s">
        <v>72</v>
      </c>
      <c r="C6" s="107"/>
      <c r="D6" s="107"/>
      <c r="E6" s="107"/>
      <c r="F6" s="10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4" t="s">
        <v>66</v>
      </c>
      <c r="B8" s="10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9" t="s">
        <v>69</v>
      </c>
      <c r="B9" s="109" t="s">
        <v>2</v>
      </c>
      <c r="C9" s="111" t="s">
        <v>53</v>
      </c>
      <c r="D9" s="112"/>
      <c r="E9" s="113" t="s">
        <v>3</v>
      </c>
      <c r="F9" s="114"/>
      <c r="G9" s="115"/>
      <c r="H9" s="94" t="s">
        <v>4</v>
      </c>
      <c r="I9" s="97" t="s">
        <v>5</v>
      </c>
      <c r="J9" s="99" t="s">
        <v>6</v>
      </c>
      <c r="K9" s="102" t="s">
        <v>7</v>
      </c>
      <c r="L9" s="97" t="s">
        <v>54</v>
      </c>
      <c r="M9" s="97" t="s">
        <v>60</v>
      </c>
      <c r="N9" s="153" t="s">
        <v>58</v>
      </c>
      <c r="O9" s="117" t="s">
        <v>59</v>
      </c>
    </row>
    <row r="10" spans="1:16" ht="21.75" customHeight="1" x14ac:dyDescent="0.3">
      <c r="A10" s="25"/>
      <c r="B10" s="110"/>
      <c r="C10" s="120" t="s">
        <v>67</v>
      </c>
      <c r="D10" s="121"/>
      <c r="E10" s="120" t="s">
        <v>9</v>
      </c>
      <c r="F10" s="122" t="s">
        <v>10</v>
      </c>
      <c r="G10" s="124" t="s">
        <v>11</v>
      </c>
      <c r="H10" s="95"/>
      <c r="I10" s="98"/>
      <c r="J10" s="100"/>
      <c r="K10" s="103"/>
      <c r="L10" s="98"/>
      <c r="M10" s="98"/>
      <c r="N10" s="154"/>
      <c r="O10" s="118"/>
    </row>
    <row r="11" spans="1:16" ht="50.25" customHeight="1" thickBot="1" x14ac:dyDescent="0.35">
      <c r="A11" s="26"/>
      <c r="B11" s="110"/>
      <c r="C11" s="120"/>
      <c r="D11" s="121"/>
      <c r="E11" s="120"/>
      <c r="F11" s="123"/>
      <c r="G11" s="125"/>
      <c r="H11" s="96"/>
      <c r="I11" s="98"/>
      <c r="J11" s="101"/>
      <c r="K11" s="103"/>
      <c r="L11" s="116"/>
      <c r="M11" s="116"/>
      <c r="N11" s="155"/>
      <c r="O11" s="119"/>
    </row>
    <row r="12" spans="1:16" ht="86.4" customHeight="1" x14ac:dyDescent="0.3">
      <c r="A12" s="27" t="s">
        <v>71</v>
      </c>
      <c r="B12" s="66" t="s">
        <v>70</v>
      </c>
      <c r="C12" s="92" t="s">
        <v>73</v>
      </c>
      <c r="D12" s="93"/>
      <c r="E12" s="67">
        <v>400</v>
      </c>
      <c r="F12" s="68">
        <v>800</v>
      </c>
      <c r="G12" s="86">
        <f>E12+F12</f>
        <v>1200</v>
      </c>
      <c r="H12" s="69" t="s">
        <v>33</v>
      </c>
      <c r="I12" s="70">
        <v>50</v>
      </c>
      <c r="J12" s="70">
        <v>0.38</v>
      </c>
      <c r="K12" s="71">
        <v>600</v>
      </c>
      <c r="L12" s="72">
        <v>34508.230000000003</v>
      </c>
      <c r="M12" s="28" t="s">
        <v>61</v>
      </c>
      <c r="N12" s="83"/>
      <c r="O12" s="84">
        <f>SUM(N12*G12)</f>
        <v>0</v>
      </c>
      <c r="P12" s="12"/>
    </row>
    <row r="13" spans="1:16" x14ac:dyDescent="0.3">
      <c r="A13" s="33" t="s">
        <v>71</v>
      </c>
      <c r="B13" s="81" t="s">
        <v>75</v>
      </c>
      <c r="C13" s="89" t="s">
        <v>74</v>
      </c>
      <c r="D13" s="90"/>
      <c r="E13" s="62">
        <v>20</v>
      </c>
      <c r="F13" s="30">
        <v>128</v>
      </c>
      <c r="G13" s="87">
        <f>E13+F13</f>
        <v>148</v>
      </c>
      <c r="H13" s="64" t="s">
        <v>35</v>
      </c>
      <c r="I13" s="29">
        <v>50</v>
      </c>
      <c r="J13" s="29">
        <v>0.72</v>
      </c>
      <c r="K13" s="61">
        <v>350</v>
      </c>
      <c r="L13" s="72">
        <v>3623.63</v>
      </c>
      <c r="M13" s="32" t="s">
        <v>61</v>
      </c>
      <c r="N13" s="58"/>
      <c r="O13" s="31">
        <f>SUM(N13*G13)</f>
        <v>0</v>
      </c>
      <c r="P13" s="12"/>
    </row>
    <row r="14" spans="1:16" x14ac:dyDescent="0.3">
      <c r="A14" s="33" t="s">
        <v>71</v>
      </c>
      <c r="B14" s="81" t="s">
        <v>76</v>
      </c>
      <c r="C14" s="89" t="s">
        <v>74</v>
      </c>
      <c r="D14" s="90"/>
      <c r="E14" s="62">
        <v>20</v>
      </c>
      <c r="F14" s="30">
        <v>199</v>
      </c>
      <c r="G14" s="87">
        <f t="shared" ref="G14:G19" si="0">E14+F14</f>
        <v>219</v>
      </c>
      <c r="H14" s="85" t="s">
        <v>35</v>
      </c>
      <c r="I14" s="29">
        <v>50</v>
      </c>
      <c r="J14" s="29">
        <v>0.55000000000000004</v>
      </c>
      <c r="K14" s="61">
        <v>350</v>
      </c>
      <c r="L14" s="72">
        <v>5684.42</v>
      </c>
      <c r="M14" s="32" t="s">
        <v>61</v>
      </c>
      <c r="N14" s="58"/>
      <c r="O14" s="31">
        <f t="shared" ref="O14:O19" si="1">SUM(N14*G14)</f>
        <v>0</v>
      </c>
      <c r="P14" s="12"/>
    </row>
    <row r="15" spans="1:16" x14ac:dyDescent="0.3">
      <c r="A15" s="33" t="s">
        <v>71</v>
      </c>
      <c r="B15" s="81" t="s">
        <v>77</v>
      </c>
      <c r="C15" s="89" t="s">
        <v>74</v>
      </c>
      <c r="D15" s="90"/>
      <c r="E15" s="62">
        <v>100</v>
      </c>
      <c r="F15" s="30">
        <v>20</v>
      </c>
      <c r="G15" s="87">
        <f t="shared" si="0"/>
        <v>120</v>
      </c>
      <c r="H15" s="85" t="s">
        <v>33</v>
      </c>
      <c r="I15" s="29">
        <v>50</v>
      </c>
      <c r="J15" s="29">
        <v>0.24</v>
      </c>
      <c r="K15" s="61">
        <v>80</v>
      </c>
      <c r="L15" s="72">
        <v>3608.43</v>
      </c>
      <c r="M15" s="32" t="s">
        <v>61</v>
      </c>
      <c r="N15" s="58"/>
      <c r="O15" s="31">
        <f t="shared" si="1"/>
        <v>0</v>
      </c>
      <c r="P15" s="12"/>
    </row>
    <row r="16" spans="1:16" x14ac:dyDescent="0.3">
      <c r="A16" s="33" t="s">
        <v>71</v>
      </c>
      <c r="B16" s="81" t="s">
        <v>78</v>
      </c>
      <c r="C16" s="89" t="s">
        <v>74</v>
      </c>
      <c r="D16" s="90"/>
      <c r="E16" s="62">
        <v>185</v>
      </c>
      <c r="F16" s="30">
        <v>15</v>
      </c>
      <c r="G16" s="87">
        <f t="shared" si="0"/>
        <v>200</v>
      </c>
      <c r="H16" s="85" t="s">
        <v>33</v>
      </c>
      <c r="I16" s="29">
        <v>60</v>
      </c>
      <c r="J16" s="29">
        <v>0.23</v>
      </c>
      <c r="K16" s="61">
        <v>200</v>
      </c>
      <c r="L16" s="72">
        <v>5053.3500000000004</v>
      </c>
      <c r="M16" s="32" t="s">
        <v>61</v>
      </c>
      <c r="N16" s="58"/>
      <c r="O16" s="31">
        <f t="shared" si="1"/>
        <v>0</v>
      </c>
      <c r="P16" s="12"/>
    </row>
    <row r="17" spans="1:16" x14ac:dyDescent="0.3">
      <c r="A17" s="33" t="s">
        <v>71</v>
      </c>
      <c r="B17" s="81" t="s">
        <v>79</v>
      </c>
      <c r="C17" s="89" t="s">
        <v>74</v>
      </c>
      <c r="D17" s="90"/>
      <c r="E17" s="62">
        <v>81</v>
      </c>
      <c r="F17" s="30">
        <v>39</v>
      </c>
      <c r="G17" s="87">
        <f t="shared" si="0"/>
        <v>120</v>
      </c>
      <c r="H17" s="85" t="s">
        <v>33</v>
      </c>
      <c r="I17" s="29">
        <v>55</v>
      </c>
      <c r="J17" s="29">
        <v>7.0000000000000007E-2</v>
      </c>
      <c r="K17" s="61">
        <v>250</v>
      </c>
      <c r="L17" s="72">
        <v>4342.05</v>
      </c>
      <c r="M17" s="32" t="s">
        <v>61</v>
      </c>
      <c r="N17" s="58"/>
      <c r="O17" s="31">
        <f t="shared" si="1"/>
        <v>0</v>
      </c>
      <c r="P17" s="12"/>
    </row>
    <row r="18" spans="1:16" x14ac:dyDescent="0.3">
      <c r="A18" s="33" t="s">
        <v>71</v>
      </c>
      <c r="B18" s="81" t="s">
        <v>80</v>
      </c>
      <c r="C18" s="89" t="s">
        <v>74</v>
      </c>
      <c r="D18" s="90"/>
      <c r="E18" s="62">
        <v>130</v>
      </c>
      <c r="F18" s="30">
        <v>220</v>
      </c>
      <c r="G18" s="87">
        <f t="shared" si="0"/>
        <v>350</v>
      </c>
      <c r="H18" s="85" t="s">
        <v>33</v>
      </c>
      <c r="I18" s="29">
        <v>50</v>
      </c>
      <c r="J18" s="29">
        <v>0.2</v>
      </c>
      <c r="K18" s="61">
        <v>300</v>
      </c>
      <c r="L18" s="72">
        <v>9260.15</v>
      </c>
      <c r="M18" s="32" t="s">
        <v>61</v>
      </c>
      <c r="N18" s="58"/>
      <c r="O18" s="31">
        <f t="shared" si="1"/>
        <v>0</v>
      </c>
      <c r="P18" s="12"/>
    </row>
    <row r="19" spans="1:16" x14ac:dyDescent="0.3">
      <c r="A19" s="33" t="s">
        <v>71</v>
      </c>
      <c r="B19" s="81" t="s">
        <v>81</v>
      </c>
      <c r="C19" s="89" t="s">
        <v>74</v>
      </c>
      <c r="D19" s="90"/>
      <c r="E19" s="62">
        <v>18</v>
      </c>
      <c r="F19" s="30">
        <v>82</v>
      </c>
      <c r="G19" s="87">
        <f t="shared" si="0"/>
        <v>100</v>
      </c>
      <c r="H19" s="85" t="s">
        <v>33</v>
      </c>
      <c r="I19" s="29">
        <v>50</v>
      </c>
      <c r="J19" s="29">
        <v>0.05</v>
      </c>
      <c r="K19" s="61">
        <v>250</v>
      </c>
      <c r="L19" s="72">
        <v>3770.01</v>
      </c>
      <c r="M19" s="32" t="s">
        <v>61</v>
      </c>
      <c r="N19" s="58"/>
      <c r="O19" s="31">
        <f t="shared" si="1"/>
        <v>0</v>
      </c>
      <c r="P19" s="12"/>
    </row>
    <row r="20" spans="1:16" x14ac:dyDescent="0.3">
      <c r="A20" s="33" t="s">
        <v>71</v>
      </c>
      <c r="B20" s="81" t="s">
        <v>82</v>
      </c>
      <c r="C20" s="89" t="s">
        <v>74</v>
      </c>
      <c r="D20" s="90"/>
      <c r="E20" s="62">
        <v>48</v>
      </c>
      <c r="F20" s="30">
        <v>138</v>
      </c>
      <c r="G20" s="87">
        <f t="shared" ref="G20:G22" si="2">E20+F20</f>
        <v>186</v>
      </c>
      <c r="H20" s="64" t="s">
        <v>35</v>
      </c>
      <c r="I20" s="29">
        <v>45</v>
      </c>
      <c r="J20" s="29">
        <v>0.38</v>
      </c>
      <c r="K20" s="61">
        <v>300</v>
      </c>
      <c r="L20" s="72">
        <v>4038.75</v>
      </c>
      <c r="M20" s="34" t="s">
        <v>61</v>
      </c>
      <c r="N20" s="58"/>
      <c r="O20" s="31">
        <f t="shared" ref="O20:O23" si="3">SUM(N20*G20)</f>
        <v>0</v>
      </c>
      <c r="P20" s="12"/>
    </row>
    <row r="21" spans="1:16" x14ac:dyDescent="0.3">
      <c r="A21" s="33" t="s">
        <v>71</v>
      </c>
      <c r="B21" s="82" t="s">
        <v>83</v>
      </c>
      <c r="C21" s="89" t="s">
        <v>74</v>
      </c>
      <c r="D21" s="90"/>
      <c r="E21" s="75">
        <v>30</v>
      </c>
      <c r="F21" s="76">
        <v>60</v>
      </c>
      <c r="G21" s="87">
        <f t="shared" si="2"/>
        <v>90</v>
      </c>
      <c r="H21" s="64" t="s">
        <v>33</v>
      </c>
      <c r="I21" s="73">
        <v>50</v>
      </c>
      <c r="J21" s="73">
        <v>0.04</v>
      </c>
      <c r="K21" s="74">
        <v>180</v>
      </c>
      <c r="L21" s="72">
        <v>3371.45</v>
      </c>
      <c r="M21" s="34" t="s">
        <v>61</v>
      </c>
      <c r="N21" s="58"/>
      <c r="O21" s="77">
        <f t="shared" si="3"/>
        <v>0</v>
      </c>
      <c r="P21" s="12"/>
    </row>
    <row r="22" spans="1:16" x14ac:dyDescent="0.3">
      <c r="A22" s="33" t="s">
        <v>71</v>
      </c>
      <c r="B22" s="82" t="s">
        <v>84</v>
      </c>
      <c r="C22" s="89" t="s">
        <v>74</v>
      </c>
      <c r="D22" s="90"/>
      <c r="E22" s="75">
        <v>100</v>
      </c>
      <c r="F22" s="76">
        <v>1100</v>
      </c>
      <c r="G22" s="87">
        <f t="shared" si="2"/>
        <v>1200</v>
      </c>
      <c r="H22" s="64" t="s">
        <v>33</v>
      </c>
      <c r="I22" s="73">
        <v>50</v>
      </c>
      <c r="J22" s="73">
        <v>0.2</v>
      </c>
      <c r="K22" s="74">
        <v>350</v>
      </c>
      <c r="L22" s="72">
        <v>37816.21</v>
      </c>
      <c r="M22" s="34" t="s">
        <v>61</v>
      </c>
      <c r="N22" s="58"/>
      <c r="O22" s="77">
        <f t="shared" si="3"/>
        <v>0</v>
      </c>
      <c r="P22" s="12"/>
    </row>
    <row r="23" spans="1:16" ht="15" thickBot="1" x14ac:dyDescent="0.35">
      <c r="A23" s="35"/>
      <c r="B23" s="36"/>
      <c r="C23" s="151"/>
      <c r="D23" s="152"/>
      <c r="E23" s="63">
        <f>SUM(E12:E22)</f>
        <v>1132</v>
      </c>
      <c r="F23" s="37">
        <f>SUM(F12:F22)</f>
        <v>2801</v>
      </c>
      <c r="G23" s="88">
        <f t="shared" ref="G23" si="4">SUM(G12:G22)</f>
        <v>3933</v>
      </c>
      <c r="H23" s="65"/>
      <c r="I23" s="36"/>
      <c r="J23" s="36"/>
      <c r="K23" s="78"/>
      <c r="L23" s="79"/>
      <c r="M23" s="48" t="s">
        <v>61</v>
      </c>
      <c r="N23" s="80"/>
      <c r="O23" s="48">
        <f t="shared" si="3"/>
        <v>0</v>
      </c>
      <c r="P23" s="12"/>
    </row>
    <row r="24" spans="1:16" ht="15" thickBot="1" x14ac:dyDescent="0.35">
      <c r="A24" s="38"/>
      <c r="B24" s="39"/>
      <c r="C24" s="40"/>
      <c r="D24" s="41"/>
      <c r="E24" s="42"/>
      <c r="F24" s="42"/>
      <c r="G24" s="42"/>
      <c r="H24" s="43"/>
      <c r="I24" s="39"/>
      <c r="J24" s="39"/>
      <c r="K24" s="40"/>
      <c r="L24" s="50"/>
      <c r="M24" s="45"/>
      <c r="N24" s="49"/>
      <c r="O24" s="50"/>
      <c r="P24" s="12"/>
    </row>
    <row r="25" spans="1:16" ht="15" thickBot="1" x14ac:dyDescent="0.35">
      <c r="A25" s="60"/>
      <c r="B25" s="46"/>
      <c r="C25" s="46"/>
      <c r="D25" s="46"/>
      <c r="E25" s="46"/>
      <c r="F25" s="46"/>
      <c r="G25" s="46"/>
      <c r="H25" s="46"/>
      <c r="I25" s="46"/>
      <c r="J25" s="145" t="s">
        <v>13</v>
      </c>
      <c r="K25" s="145"/>
      <c r="L25" s="50">
        <f>SUM(L12:L24)</f>
        <v>115076.68</v>
      </c>
      <c r="M25" s="47"/>
      <c r="N25" s="51" t="s">
        <v>14</v>
      </c>
      <c r="O25" s="44">
        <f>SUM(O12:O23)</f>
        <v>0</v>
      </c>
      <c r="P25" s="12" t="str">
        <f>IF(O25&gt;L25,"prekročená cena","nižšia ako stanovená")</f>
        <v>nižšia ako stanovená</v>
      </c>
    </row>
    <row r="26" spans="1:16" ht="15" thickBot="1" x14ac:dyDescent="0.35">
      <c r="A26" s="146" t="s">
        <v>15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/>
      <c r="O26" s="44">
        <f>O27-O25</f>
        <v>0</v>
      </c>
    </row>
    <row r="27" spans="1:16" ht="15" thickBot="1" x14ac:dyDescent="0.35">
      <c r="A27" s="146" t="s">
        <v>16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/>
      <c r="O27" s="44">
        <f>IF("nie"=MID(I35,1,3),O25,(O25*1.2))</f>
        <v>0</v>
      </c>
    </row>
    <row r="28" spans="1:16" x14ac:dyDescent="0.3">
      <c r="A28" s="134" t="s">
        <v>17</v>
      </c>
      <c r="B28" s="134"/>
      <c r="C28" s="134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6" x14ac:dyDescent="0.3">
      <c r="A29" s="149" t="s">
        <v>65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pans="1:16" ht="25.5" customHeight="1" x14ac:dyDescent="0.3">
      <c r="A30" s="53" t="s">
        <v>57</v>
      </c>
      <c r="B30" s="53"/>
      <c r="C30" s="53"/>
      <c r="D30" s="53"/>
      <c r="E30" s="53"/>
      <c r="F30" s="53"/>
      <c r="G30" s="54" t="s">
        <v>55</v>
      </c>
      <c r="H30" s="53"/>
      <c r="I30" s="53"/>
      <c r="J30" s="55"/>
      <c r="K30" s="55"/>
      <c r="L30" s="55"/>
      <c r="M30" s="55"/>
      <c r="N30" s="55"/>
      <c r="O30" s="55"/>
    </row>
    <row r="31" spans="1:16" ht="15" customHeight="1" x14ac:dyDescent="0.3">
      <c r="A31" s="136" t="s">
        <v>85</v>
      </c>
      <c r="B31" s="137"/>
      <c r="C31" s="137"/>
      <c r="D31" s="137"/>
      <c r="E31" s="138"/>
      <c r="F31" s="135" t="s">
        <v>56</v>
      </c>
      <c r="G31" s="56" t="s">
        <v>18</v>
      </c>
      <c r="H31" s="128"/>
      <c r="I31" s="129"/>
      <c r="J31" s="129"/>
      <c r="K31" s="129"/>
      <c r="L31" s="129"/>
      <c r="M31" s="129"/>
      <c r="N31" s="129"/>
      <c r="O31" s="130"/>
    </row>
    <row r="32" spans="1:16" x14ac:dyDescent="0.3">
      <c r="A32" s="139"/>
      <c r="B32" s="140"/>
      <c r="C32" s="140"/>
      <c r="D32" s="140"/>
      <c r="E32" s="141"/>
      <c r="F32" s="135"/>
      <c r="G32" s="56" t="s">
        <v>19</v>
      </c>
      <c r="H32" s="128"/>
      <c r="I32" s="129"/>
      <c r="J32" s="129"/>
      <c r="K32" s="129"/>
      <c r="L32" s="129"/>
      <c r="M32" s="129"/>
      <c r="N32" s="129"/>
      <c r="O32" s="130"/>
    </row>
    <row r="33" spans="1:15" ht="18" customHeight="1" x14ac:dyDescent="0.3">
      <c r="A33" s="139"/>
      <c r="B33" s="140"/>
      <c r="C33" s="140"/>
      <c r="D33" s="140"/>
      <c r="E33" s="141"/>
      <c r="F33" s="135"/>
      <c r="G33" s="56" t="s">
        <v>20</v>
      </c>
      <c r="H33" s="128"/>
      <c r="I33" s="129"/>
      <c r="J33" s="129"/>
      <c r="K33" s="129"/>
      <c r="L33" s="129"/>
      <c r="M33" s="129"/>
      <c r="N33" s="129"/>
      <c r="O33" s="130"/>
    </row>
    <row r="34" spans="1:15" x14ac:dyDescent="0.3">
      <c r="A34" s="139"/>
      <c r="B34" s="140"/>
      <c r="C34" s="140"/>
      <c r="D34" s="140"/>
      <c r="E34" s="141"/>
      <c r="F34" s="135"/>
      <c r="G34" s="56" t="s">
        <v>21</v>
      </c>
      <c r="H34" s="128"/>
      <c r="I34" s="129"/>
      <c r="J34" s="129"/>
      <c r="K34" s="129"/>
      <c r="L34" s="129"/>
      <c r="M34" s="129"/>
      <c r="N34" s="129"/>
      <c r="O34" s="130"/>
    </row>
    <row r="35" spans="1:15" x14ac:dyDescent="0.3">
      <c r="A35" s="139"/>
      <c r="B35" s="140"/>
      <c r="C35" s="140"/>
      <c r="D35" s="140"/>
      <c r="E35" s="141"/>
      <c r="F35" s="135"/>
      <c r="G35" s="56" t="s">
        <v>22</v>
      </c>
      <c r="H35" s="128"/>
      <c r="I35" s="129"/>
      <c r="J35" s="129"/>
      <c r="K35" s="129"/>
      <c r="L35" s="129"/>
      <c r="M35" s="129"/>
      <c r="N35" s="129"/>
      <c r="O35" s="130"/>
    </row>
    <row r="36" spans="1:15" x14ac:dyDescent="0.3">
      <c r="A36" s="139"/>
      <c r="B36" s="140"/>
      <c r="C36" s="140"/>
      <c r="D36" s="140"/>
      <c r="E36" s="141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139"/>
      <c r="B37" s="140"/>
      <c r="C37" s="140"/>
      <c r="D37" s="140"/>
      <c r="E37" s="141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42"/>
      <c r="B38" s="143"/>
      <c r="C38" s="143"/>
      <c r="D38" s="143"/>
      <c r="E38" s="144"/>
      <c r="F38" s="55"/>
      <c r="G38" s="24"/>
      <c r="H38" s="18"/>
      <c r="I38" s="24"/>
      <c r="J38" s="24" t="s">
        <v>23</v>
      </c>
      <c r="K38" s="24"/>
      <c r="L38" s="131"/>
      <c r="M38" s="132"/>
      <c r="N38" s="133"/>
      <c r="O38" s="24"/>
    </row>
    <row r="39" spans="1:15" x14ac:dyDescent="0.3">
      <c r="A39" s="55"/>
      <c r="B39" s="55"/>
      <c r="C39" s="55"/>
      <c r="D39" s="55"/>
      <c r="E39" s="55"/>
      <c r="F39" s="55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3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6">
    <mergeCell ref="C3:K3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C23:D23"/>
    <mergeCell ref="N9:N11"/>
    <mergeCell ref="E9:G9"/>
    <mergeCell ref="L9:L11"/>
    <mergeCell ref="O9:O11"/>
    <mergeCell ref="C10:D11"/>
    <mergeCell ref="E10:E11"/>
    <mergeCell ref="F10:F11"/>
    <mergeCell ref="G10:G11"/>
    <mergeCell ref="M9:M11"/>
    <mergeCell ref="C20:D20"/>
    <mergeCell ref="C21:D21"/>
    <mergeCell ref="C22:D22"/>
    <mergeCell ref="A1:L1"/>
    <mergeCell ref="C12:D12"/>
    <mergeCell ref="C13:D13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C19:D19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0" t="s">
        <v>51</v>
      </c>
      <c r="M2" s="160"/>
    </row>
    <row r="3" spans="1:14" x14ac:dyDescent="0.3">
      <c r="A3" s="5" t="s">
        <v>25</v>
      </c>
      <c r="B3" s="157" t="s">
        <v>26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3">
      <c r="A4" s="5" t="s">
        <v>27</v>
      </c>
      <c r="B4" s="157" t="s">
        <v>28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3">
      <c r="A5" s="5" t="s">
        <v>8</v>
      </c>
      <c r="B5" s="157" t="s">
        <v>29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3">
      <c r="A6" s="5" t="s">
        <v>2</v>
      </c>
      <c r="B6" s="157" t="s">
        <v>30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3">
      <c r="A7" s="6" t="s">
        <v>31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3">
      <c r="A8" s="5" t="s">
        <v>12</v>
      </c>
      <c r="B8" s="157" t="s">
        <v>32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3">
      <c r="A9" s="7" t="s">
        <v>33</v>
      </c>
      <c r="B9" s="157" t="s">
        <v>34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3">
      <c r="A10" s="7" t="s">
        <v>35</v>
      </c>
      <c r="B10" s="157" t="s">
        <v>36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3">
      <c r="A11" s="8" t="s">
        <v>37</v>
      </c>
      <c r="B11" s="157" t="s">
        <v>38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3">
      <c r="A12" s="9" t="s">
        <v>39</v>
      </c>
      <c r="B12" s="157" t="s">
        <v>40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3">
      <c r="A13" s="8" t="s">
        <v>41</v>
      </c>
      <c r="B13" s="157" t="s">
        <v>42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3">
      <c r="A14" s="8" t="s">
        <v>5</v>
      </c>
      <c r="B14" s="157" t="s">
        <v>52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3">
      <c r="A15" s="8" t="s">
        <v>43</v>
      </c>
      <c r="B15" s="157" t="s">
        <v>44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9.6" x14ac:dyDescent="0.3">
      <c r="A16" s="10" t="s">
        <v>45</v>
      </c>
      <c r="B16" s="157" t="s">
        <v>46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3">
      <c r="A17" s="10" t="s">
        <v>47</v>
      </c>
      <c r="B17" s="157" t="s">
        <v>48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3">
      <c r="A18" s="11" t="s">
        <v>49</v>
      </c>
      <c r="B18" s="157" t="s">
        <v>50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3">
      <c r="A19" s="57" t="s">
        <v>62</v>
      </c>
      <c r="B19" s="156" t="s">
        <v>63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2023-05-02T06:23:38Z</cp:lastPrinted>
  <dcterms:created xsi:type="dcterms:W3CDTF">2012-08-13T12:29:09Z</dcterms:created>
  <dcterms:modified xsi:type="dcterms:W3CDTF">2023-05-02T22:10:55Z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