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rycí list rozpočtu" sheetId="1" r:id="rId1"/>
    <sheet name="2021.12-02-Bl.Ro" sheetId="2" r:id="rId2"/>
  </sheets>
  <definedNames>
    <definedName name="_xlnm.Print_Titles" localSheetId="1">'2021.12-02-Bl.Ro'!$1:$1</definedName>
    <definedName name="Excel_BuiltIn_Print_Area" localSheetId="0">('Krycí list rozpočtu'!$B$3,'Krycí list rozpočtu'!$B$2:$J$55)</definedName>
    <definedName name="_xlnm_Print_Area" localSheetId="0">'Krycí list rozpočtu'!$B$2:$J$56</definedName>
    <definedName name="_xlnm_Print_Titles" localSheetId="0">'Krycí list rozpočtu'!#REF!</definedName>
    <definedName name="_xlnm__FilterDatabase" localSheetId="0">'Krycí list rozpočtu'!#REF!</definedName>
  </definedNames>
  <calcPr fullCalcOnLoad="1"/>
</workbook>
</file>

<file path=xl/sharedStrings.xml><?xml version="1.0" encoding="utf-8"?>
<sst xmlns="http://schemas.openxmlformats.org/spreadsheetml/2006/main" count="302" uniqueCount="194">
  <si>
    <t>KRYCÍ LIST ROZPOČTU</t>
  </si>
  <si>
    <t>Stavba:</t>
  </si>
  <si>
    <t>Administratívna budova A,  súp. č. 373</t>
  </si>
  <si>
    <t>Objekt:</t>
  </si>
  <si>
    <t>Časť:</t>
  </si>
  <si>
    <t>Elektročasť</t>
  </si>
  <si>
    <t>Vonkajší systém ochrany pred bleskom</t>
  </si>
  <si>
    <t>JKSO:</t>
  </si>
  <si>
    <t>KS:</t>
  </si>
  <si>
    <t>Miesto:</t>
  </si>
  <si>
    <t>Dátum:</t>
  </si>
  <si>
    <t>Bardejovská 373/6, 040 29 Košice</t>
  </si>
  <si>
    <t>Objednávateľ:</t>
  </si>
  <si>
    <t>IČO:</t>
  </si>
  <si>
    <t>DPMK a.s., Bardejovská 373/6, Košice, 040 29 Košice</t>
  </si>
  <si>
    <t>IČ DPH:</t>
  </si>
  <si>
    <t>Zhotoviteľ:</t>
  </si>
  <si>
    <t>Projektant:</t>
  </si>
  <si>
    <t>Ing. Ján Palkov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</si>
  <si>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</si>
  <si>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</si>
  <si>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</si>
  <si>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</si>
  <si>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</si>
  <si>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</si>
  <si>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</si>
  <si>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</si>
  <si>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</si>
  <si>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</si>
  <si>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</si>
  <si>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</si>
  <si>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</si>
  <si>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</si>
  <si>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</si>
  <si>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P.
č.</t>
  </si>
  <si>
    <t>Označenie 
v schéme</t>
  </si>
  <si>
    <t xml:space="preserve">Počet
</t>
  </si>
  <si>
    <t xml:space="preserve">Jedn.
</t>
  </si>
  <si>
    <t>Prístroj-funkcia</t>
  </si>
  <si>
    <t>Typ-parametre</t>
  </si>
  <si>
    <t>Výrobca/
dodávateľ</t>
  </si>
  <si>
    <t>Objed. Číslo</t>
  </si>
  <si>
    <t>Materiál
Jednot. cena
bez DPH</t>
  </si>
  <si>
    <t>Materiál Cena
celkom
bez DPH</t>
  </si>
  <si>
    <t>Práca Jednot. cena bez DPH</t>
  </si>
  <si>
    <t>Práca Cena celkom
bez DPH</t>
  </si>
  <si>
    <t>Materiál + Práca Cena celkom
bez DPH</t>
  </si>
  <si>
    <t>Uzemňovacia sústava</t>
  </si>
  <si>
    <t>50</t>
  </si>
  <si>
    <t>kg</t>
  </si>
  <si>
    <t>Drôt uzemňovací</t>
  </si>
  <si>
    <r>
      <rPr>
        <sz val="9"/>
        <rFont val="Times New Roman"/>
        <family val="1"/>
      </rPr>
      <t xml:space="preserve">D=10mm, mat. Fe-Zn, 1kg=cca 1,6m </t>
    </r>
    <r>
      <rPr>
        <sz val="9"/>
        <rFont val="Times New Roman"/>
        <family val="1"/>
      </rPr>
      <t xml:space="preserve">(50kg=80m) </t>
    </r>
  </si>
  <si>
    <t>ZIN</t>
  </si>
  <si>
    <t>t195010</t>
  </si>
  <si>
    <t>80</t>
  </si>
  <si>
    <t>m</t>
  </si>
  <si>
    <t xml:space="preserve">Vedenie uzemňovacie na povrchu FeZn do 120 mm2 vrátane svoriek </t>
  </si>
  <si>
    <t>30</t>
  </si>
  <si>
    <t>Vodič zvodový z FeZn drôtu 10 mm, montáž do podpier</t>
  </si>
  <si>
    <t>102</t>
  </si>
  <si>
    <t>Uzemňovacia páska</t>
  </si>
  <si>
    <t xml:space="preserve">Uzemňovacia páska, Fe/Zn, 30x4, 1m=0,94kg, balenie 25,5kg (102,0kg=109m) </t>
  </si>
  <si>
    <t>t195304</t>
  </si>
  <si>
    <t>100</t>
  </si>
  <si>
    <t xml:space="preserve">Vedenie uzemňovacie v zemi FeZn do 120 mm2 vrátane svoriek </t>
  </si>
  <si>
    <t>240</t>
  </si>
  <si>
    <t>ks</t>
  </si>
  <si>
    <t>Demontáž uzemnenia nosných častí a rúrok, uzemňovací drôt FeZn D 8mm na podperách</t>
  </si>
  <si>
    <t>250</t>
  </si>
  <si>
    <t>Demontáž, uzemňovací drôt FeZn D 8mm na podperách</t>
  </si>
  <si>
    <r>
      <rPr>
        <sz val="9"/>
        <rFont val="Times New Roman"/>
        <family val="1"/>
      </rPr>
      <t xml:space="preserve">SR 03 C  alebo
</t>
    </r>
    <r>
      <rPr>
        <sz val="9"/>
        <rFont val="Times New Roman"/>
        <family val="1"/>
      </rPr>
      <t>SR 03 A</t>
    </r>
  </si>
  <si>
    <t>Svorka uzemňovacia</t>
  </si>
  <si>
    <t>(pásovina - guľatina) D=8-10mm, mat. Fe-Zn</t>
  </si>
  <si>
    <r>
      <rPr>
        <sz val="9"/>
        <rFont val="Times New Roman"/>
        <family val="1"/>
      </rPr>
      <t>f616213 alebo f</t>
    </r>
    <r>
      <rPr>
        <sz val="9"/>
        <rFont val="Times New Roman"/>
        <family val="1"/>
      </rPr>
      <t>616211</t>
    </r>
  </si>
  <si>
    <t>SR 02 (M8)</t>
  </si>
  <si>
    <t>8</t>
  </si>
  <si>
    <t>Odbočovacia spojovacia svorka</t>
  </si>
  <si>
    <t>(pásovina - pásovina), FE-Zn, A=55mm, B=38mm</t>
  </si>
  <si>
    <t>f616122</t>
  </si>
  <si>
    <t>Izolačný náter</t>
  </si>
  <si>
    <t>Gumoasvalt – balenie 5kg</t>
  </si>
  <si>
    <t>Náter zemniaceho pásika do 120 mm2 vrátane svoriek</t>
  </si>
  <si>
    <t>Hĺbenie káblovej ryhy ručne 35 cm širokej a 90 cm hlbokej, v zemine triedy 3</t>
  </si>
  <si>
    <t>Odstránenie betónového povrchu pre hĺbenie káblovej ryhy</t>
  </si>
  <si>
    <t>Ručný zásyp nezap. káblovej ryhy bez zhutn. zeminy, 35 cm širokej, 90 cm hlbokej v zemine tr. 3</t>
  </si>
  <si>
    <t>20</t>
  </si>
  <si>
    <t>%</t>
  </si>
  <si>
    <t>Podružný materiál (% z materiálu), (sťah. pásky, prepojovacie vodiče, skrutky, dutinky, popisky… )</t>
  </si>
  <si>
    <t>10</t>
  </si>
  <si>
    <t>Prirážka na materiál pridružených profesií - % z materiálu</t>
  </si>
  <si>
    <t>55</t>
  </si>
  <si>
    <t>Drôt bleskozvodový</t>
  </si>
  <si>
    <r>
      <rPr>
        <sz val="9"/>
        <rFont val="Times New Roman"/>
        <family val="1"/>
      </rPr>
      <t xml:space="preserve">D=8mm, mat. AlMgSi, 1kg=cca 7,4m </t>
    </r>
    <r>
      <rPr>
        <sz val="9"/>
        <rFont val="Times New Roman"/>
        <family val="1"/>
      </rPr>
      <t xml:space="preserve">(50kg=407m) </t>
    </r>
  </si>
  <si>
    <t>t195008 Al</t>
  </si>
  <si>
    <t>410</t>
  </si>
  <si>
    <t>Uzemňovacie vedenie AlMgSi O8-O10 na povrchu</t>
  </si>
  <si>
    <t>SS b. p. 2sk</t>
  </si>
  <si>
    <t>140</t>
  </si>
  <si>
    <t>Svorka spojovacia</t>
  </si>
  <si>
    <r>
      <rPr>
        <sz val="9"/>
        <rFont val="Times New Roman"/>
        <family val="1"/>
      </rPr>
      <t xml:space="preserve">(guľatina – guľatina) </t>
    </r>
    <r>
      <rPr>
        <sz val="9"/>
        <rFont val="Times New Roman"/>
        <family val="1"/>
      </rPr>
      <t>2 skrutky bez PRÍLOŽKY D=8-10mm, mat. Fe-Zn</t>
    </r>
  </si>
  <si>
    <t>f613111</t>
  </si>
  <si>
    <t>SK</t>
  </si>
  <si>
    <t>45</t>
  </si>
  <si>
    <t xml:space="preserve">(guľatina – guľatina) svorka krížová D=8mm, SK mat. Fe-Zn, (z) </t>
  </si>
  <si>
    <t>f612110</t>
  </si>
  <si>
    <t>SO</t>
  </si>
  <si>
    <t>6</t>
  </si>
  <si>
    <t>Svorka pripojovacia</t>
  </si>
  <si>
    <r>
      <rPr>
        <sz val="9"/>
        <rFont val="Times New Roman"/>
        <family val="1"/>
      </rPr>
      <t xml:space="preserve">Svorka pre pripoj. odkvap. žľabov, </t>
    </r>
    <r>
      <rPr>
        <sz val="9"/>
        <rFont val="Times New Roman"/>
        <family val="1"/>
      </rPr>
      <t>Ø 8-10, Fe/Zn</t>
    </r>
  </si>
  <si>
    <t>f613312</t>
  </si>
  <si>
    <t>SZ</t>
  </si>
  <si>
    <t>Skúšobná svorka</t>
  </si>
  <si>
    <t>SZ pl veľká, Ø 8-10, Fe/Zn</t>
  </si>
  <si>
    <t>f614111</t>
  </si>
  <si>
    <t>PV 01h</t>
  </si>
  <si>
    <t>Podpera vedenia</t>
  </si>
  <si>
    <t>do muriva a do hmoždiny, mat. Fe-Zn + hmoždina</t>
  </si>
  <si>
    <t>f311116</t>
  </si>
  <si>
    <t>PV 21</t>
  </si>
  <si>
    <t>270</t>
  </si>
  <si>
    <t>Podpera vedenia PV 21 KUŽEL 115x150x150mm beton/plast pre plochú strechu 1,4kg</t>
  </si>
  <si>
    <t>Eurovolt</t>
  </si>
  <si>
    <t>256070E</t>
  </si>
  <si>
    <t>5</t>
  </si>
  <si>
    <t>Montážne lepidlo</t>
  </si>
  <si>
    <t>Montážne lepidlo MAMUT HIGH TACK</t>
  </si>
  <si>
    <t>Den Braven</t>
  </si>
  <si>
    <t>OT 1,7 m</t>
  </si>
  <si>
    <t>9</t>
  </si>
  <si>
    <t>Ochranná trubka</t>
  </si>
  <si>
    <t>L=1700mm, mat. Fe-Zn, OT, Din 18mm, Dout 22mm</t>
  </si>
  <si>
    <t>f511122</t>
  </si>
  <si>
    <t>DOT</t>
  </si>
  <si>
    <t>18</t>
  </si>
  <si>
    <t>Držiak ochran. trubky</t>
  </si>
  <si>
    <t>Držiak ochranného uholníka univerzálny s vrutom ,  L1=100mm, L2=80mm, mat. Fe-Zn</t>
  </si>
  <si>
    <t>f521115</t>
  </si>
  <si>
    <t>1</t>
  </si>
  <si>
    <t xml:space="preserve">Označenie zvodu </t>
  </si>
  <si>
    <t>Nerez (StSt), Čislo na označenie zvodu - 1</t>
  </si>
  <si>
    <t>f711124/1</t>
  </si>
  <si>
    <t>Nerez (StSt), Čislo na označenie zvodu - 2</t>
  </si>
  <si>
    <t>f711124/2</t>
  </si>
  <si>
    <t>Nerez (StSt), Čislo na označenie zvodu - 3</t>
  </si>
  <si>
    <t>f711124/3</t>
  </si>
  <si>
    <t>Nerez (StSt), Čislo na označenie zvodu - 4</t>
  </si>
  <si>
    <t>f711124/4</t>
  </si>
  <si>
    <t>Nerez (StSt), Čislo na označenie zvodu - 5</t>
  </si>
  <si>
    <t>f711124/5</t>
  </si>
  <si>
    <t>Nerez (StSt), Čislo na označenie zvodu - 6</t>
  </si>
  <si>
    <t>f711124/6</t>
  </si>
  <si>
    <t>Nerez (StSt), Čislo na označenie zvodu - 7</t>
  </si>
  <si>
    <t>f711124/7</t>
  </si>
  <si>
    <t>Nerez (StSt), Čislo na označenie zvodu - 8</t>
  </si>
  <si>
    <t>f711124/8</t>
  </si>
  <si>
    <t xml:space="preserve">PV-SF </t>
  </si>
  <si>
    <t xml:space="preserve">Podpera vedenia </t>
  </si>
  <si>
    <t>DEHN PV-SF Rd 6-10 svorka, do 20mm Al, Podpera vedenia na plechové strechy / pre falc do 20mm hliník v priečnom alebo pozdĺžnom smere</t>
  </si>
  <si>
    <t>Dehn</t>
  </si>
  <si>
    <t>223040</t>
  </si>
  <si>
    <t>SP 1</t>
  </si>
  <si>
    <t>0</t>
  </si>
  <si>
    <t>Pripojovacia svorka</t>
  </si>
  <si>
    <t>Pripojovacia svorka pre spojenie kovových súčiastok, Ø 8-10, FeZn</t>
  </si>
  <si>
    <t>f613212</t>
  </si>
  <si>
    <t>Bet. podstavec</t>
  </si>
  <si>
    <t>Bet. podstavec k zachytávacej tyči JP a OB 350x350</t>
  </si>
  <si>
    <t>f615122</t>
  </si>
  <si>
    <t>JP 10</t>
  </si>
  <si>
    <t>2</t>
  </si>
  <si>
    <t>Zachytávacia tyč</t>
  </si>
  <si>
    <t>Zachytávacia tyč, L=1000mm, D=18mm, mat. AlMgSi</t>
  </si>
  <si>
    <t>f111310 Al</t>
  </si>
  <si>
    <t>JP 15</t>
  </si>
  <si>
    <t>Zachytávacia tyč, L=1500mm, D=18mm, mat. AlMgSi</t>
  </si>
  <si>
    <t>f111315 Al</t>
  </si>
  <si>
    <t>JP 20</t>
  </si>
  <si>
    <t>Zachytávacia tyč, L=2000mm, D=18mm, mat. AlMgSi</t>
  </si>
  <si>
    <t>f111320 Al</t>
  </si>
  <si>
    <t>SJ 01 m</t>
  </si>
  <si>
    <t>Svorka k zachytávacej tyči</t>
  </si>
  <si>
    <t>Svorka k zachytávacej tyči, Ø 16-18, Fe/Zn</t>
  </si>
  <si>
    <t>f611119</t>
  </si>
  <si>
    <t>Prirážka na materiál pridružených profesií - 6% z materiálu</t>
  </si>
  <si>
    <t>Ostatné práce</t>
  </si>
  <si>
    <t>hod</t>
  </si>
  <si>
    <t>Revízne práce bleskozvodu</t>
  </si>
  <si>
    <t>7</t>
  </si>
  <si>
    <t>Drobné nepredvídané práce</t>
  </si>
  <si>
    <t>Podiel pridružených výkonov</t>
  </si>
  <si>
    <t>PPV (pomocné a podružné výkony) - z montážnych prác</t>
  </si>
  <si>
    <t>Materiál spolu</t>
  </si>
  <si>
    <t>Práca Spolu</t>
  </si>
  <si>
    <t>Celkom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</si>
</sst>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.MM\.YYYY"/>
    <numFmt numFmtId="166" formatCode="#,##0.00"/>
    <numFmt numFmtId="167" formatCode="#,##0.00%"/>
    <numFmt numFmtId="168" formatCode="#,##0.00&quot; €&quot;"/>
    <numFmt numFmtId="169" formatCode="0"/>
    <numFmt numFmtId="170" formatCode="@"/>
  </numFmts>
  <fonts count="15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6"/>
      <name val="Times New Roman"/>
      <family val="1"/>
    </font>
    <font>
      <sz val="8"/>
      <color indexed="5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3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 applyProtection="1">
      <alignment/>
      <protection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4" fillId="0" borderId="0" xfId="0" applyFont="1" applyAlignment="1">
      <alignment horizontal="left" vertical="center"/>
    </xf>
    <xf numFmtId="164" fontId="3" fillId="0" borderId="5" xfId="0" applyFont="1" applyBorder="1" applyAlignment="1">
      <alignment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3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left" vertical="center" wrapText="1"/>
    </xf>
    <xf numFmtId="164" fontId="3" fillId="0" borderId="5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4" fontId="6" fillId="0" borderId="0" xfId="0" applyFont="1" applyAlignment="1">
      <alignment horizontal="right" vertical="center"/>
    </xf>
    <xf numFmtId="164" fontId="3" fillId="0" borderId="0" xfId="0" applyFont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6" fillId="0" borderId="0" xfId="0" applyFont="1" applyBorder="1" applyAlignment="1">
      <alignment horizontal="left" vertical="center" wrapText="1"/>
    </xf>
    <xf numFmtId="164" fontId="3" fillId="0" borderId="5" xfId="0" applyFont="1" applyBorder="1" applyAlignment="1">
      <alignment vertical="center" wrapText="1"/>
    </xf>
    <xf numFmtId="164" fontId="3" fillId="0" borderId="6" xfId="0" applyFont="1" applyBorder="1" applyAlignment="1">
      <alignment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vertical="center"/>
    </xf>
    <xf numFmtId="164" fontId="8" fillId="0" borderId="0" xfId="0" applyFont="1" applyAlignment="1">
      <alignment horizontal="left" vertical="center"/>
    </xf>
    <xf numFmtId="166" fontId="9" fillId="0" borderId="5" xfId="0" applyNumberFormat="1" applyFont="1" applyBorder="1" applyAlignment="1">
      <alignment vertical="center"/>
    </xf>
    <xf numFmtId="164" fontId="5" fillId="0" borderId="0" xfId="0" applyFont="1" applyAlignment="1">
      <alignment horizontal="right" vertical="center"/>
    </xf>
    <xf numFmtId="164" fontId="5" fillId="0" borderId="5" xfId="0" applyFont="1" applyBorder="1" applyAlignment="1">
      <alignment horizontal="right" vertical="center"/>
    </xf>
    <xf numFmtId="164" fontId="10" fillId="0" borderId="0" xfId="0" applyFont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166" fontId="5" fillId="0" borderId="5" xfId="0" applyNumberFormat="1" applyFont="1" applyBorder="1" applyAlignment="1">
      <alignment vertical="center"/>
    </xf>
    <xf numFmtId="164" fontId="3" fillId="2" borderId="0" xfId="0" applyFont="1" applyFill="1" applyAlignment="1">
      <alignment vertical="center"/>
    </xf>
    <xf numFmtId="164" fontId="7" fillId="2" borderId="8" xfId="0" applyFont="1" applyFill="1" applyBorder="1" applyAlignment="1">
      <alignment horizontal="left" vertical="center"/>
    </xf>
    <xf numFmtId="164" fontId="3" fillId="2" borderId="9" xfId="0" applyFont="1" applyFill="1" applyBorder="1" applyAlignment="1">
      <alignment vertical="center"/>
    </xf>
    <xf numFmtId="164" fontId="7" fillId="2" borderId="9" xfId="0" applyFont="1" applyFill="1" applyBorder="1" applyAlignment="1">
      <alignment horizontal="right" vertical="center"/>
    </xf>
    <xf numFmtId="164" fontId="7" fillId="2" borderId="9" xfId="0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2" xfId="0" applyFont="1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vertical="top" wrapText="1"/>
    </xf>
    <xf numFmtId="164" fontId="11" fillId="0" borderId="0" xfId="0" applyFont="1" applyAlignment="1">
      <alignment horizontal="left" vertical="top" wrapText="1"/>
    </xf>
    <xf numFmtId="168" fontId="11" fillId="0" borderId="0" xfId="0" applyNumberFormat="1" applyFont="1" applyAlignment="1">
      <alignment horizontal="center" vertical="top" wrapText="1"/>
    </xf>
    <xf numFmtId="168" fontId="11" fillId="0" borderId="0" xfId="0" applyNumberFormat="1" applyFont="1" applyFill="1" applyAlignment="1">
      <alignment horizontal="center" vertical="top"/>
    </xf>
    <xf numFmtId="168" fontId="11" fillId="0" borderId="0" xfId="0" applyNumberFormat="1" applyFont="1" applyFill="1" applyAlignment="1">
      <alignment horizontal="center" vertical="top" wrapText="1"/>
    </xf>
    <xf numFmtId="168" fontId="11" fillId="0" borderId="0" xfId="0" applyNumberFormat="1" applyFont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14" xfId="0" applyFont="1" applyBorder="1" applyAlignment="1">
      <alignment horizontal="center" vertical="center" wrapText="1"/>
    </xf>
    <xf numFmtId="168" fontId="12" fillId="0" borderId="14" xfId="0" applyNumberFormat="1" applyFont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9" fontId="11" fillId="0" borderId="15" xfId="0" applyNumberFormat="1" applyFont="1" applyBorder="1" applyAlignment="1" applyProtection="1">
      <alignment horizontal="center" vertical="center" wrapText="1"/>
      <protection locked="0"/>
    </xf>
    <xf numFmtId="170" fontId="11" fillId="0" borderId="15" xfId="0" applyNumberFormat="1" applyFont="1" applyBorder="1" applyAlignment="1" applyProtection="1">
      <alignment vertical="top" wrapText="1"/>
      <protection locked="0"/>
    </xf>
    <xf numFmtId="170" fontId="11" fillId="0" borderId="15" xfId="0" applyNumberFormat="1" applyFont="1" applyBorder="1" applyAlignment="1" applyProtection="1">
      <alignment horizontal="center" vertical="top" wrapText="1"/>
      <protection locked="0"/>
    </xf>
    <xf numFmtId="170" fontId="11" fillId="0" borderId="15" xfId="0" applyNumberFormat="1" applyFont="1" applyBorder="1" applyAlignment="1" applyProtection="1">
      <alignment horizontal="left" vertical="top" wrapText="1"/>
      <protection locked="0"/>
    </xf>
    <xf numFmtId="170" fontId="11" fillId="0" borderId="16" xfId="0" applyNumberFormat="1" applyFont="1" applyBorder="1" applyAlignment="1" applyProtection="1">
      <alignment horizontal="left" vertical="top" wrapText="1"/>
      <protection locked="0"/>
    </xf>
    <xf numFmtId="168" fontId="11" fillId="0" borderId="15" xfId="0" applyNumberFormat="1" applyFont="1" applyBorder="1" applyAlignment="1" applyProtection="1">
      <alignment horizontal="center" vertical="top" wrapText="1"/>
      <protection locked="0"/>
    </xf>
    <xf numFmtId="168" fontId="11" fillId="0" borderId="15" xfId="0" applyNumberFormat="1" applyFont="1" applyFill="1" applyBorder="1" applyAlignment="1" applyProtection="1">
      <alignment horizontal="center" vertical="top"/>
      <protection locked="0"/>
    </xf>
    <xf numFmtId="168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  <protection locked="0"/>
    </xf>
    <xf numFmtId="170" fontId="12" fillId="0" borderId="15" xfId="0" applyNumberFormat="1" applyFont="1" applyBorder="1" applyAlignment="1" applyProtection="1">
      <alignment horizontal="left" vertical="top" wrapText="1"/>
      <protection locked="0"/>
    </xf>
    <xf numFmtId="168" fontId="11" fillId="0" borderId="16" xfId="0" applyNumberFormat="1" applyFont="1" applyBorder="1" applyAlignment="1" applyProtection="1">
      <alignment horizontal="center" vertical="center" wrapText="1"/>
      <protection locked="0"/>
    </xf>
    <xf numFmtId="168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0" fontId="11" fillId="0" borderId="15" xfId="0" applyNumberFormat="1" applyFont="1" applyBorder="1" applyAlignment="1">
      <alignment horizontal="left" vertical="top" wrapText="1"/>
    </xf>
    <xf numFmtId="164" fontId="11" fillId="0" borderId="15" xfId="0" applyFont="1" applyBorder="1" applyAlignment="1">
      <alignment horizontal="left" vertical="top" wrapText="1"/>
    </xf>
    <xf numFmtId="170" fontId="11" fillId="0" borderId="8" xfId="0" applyNumberFormat="1" applyFont="1" applyBorder="1" applyAlignment="1" applyProtection="1">
      <alignment horizontal="left" vertical="top" wrapText="1"/>
      <protection locked="0"/>
    </xf>
    <xf numFmtId="168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9" xfId="0" applyNumberFormat="1" applyFont="1" applyBorder="1" applyAlignment="1" applyProtection="1">
      <alignment horizontal="center" vertical="center" wrapText="1"/>
      <protection locked="0"/>
    </xf>
    <xf numFmtId="168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0" applyFont="1" applyBorder="1" applyAlignment="1">
      <alignment horizontal="center" vertical="top"/>
    </xf>
    <xf numFmtId="170" fontId="11" fillId="0" borderId="15" xfId="0" applyNumberFormat="1" applyFont="1" applyBorder="1" applyAlignment="1" applyProtection="1">
      <alignment horizontal="center" vertical="top"/>
      <protection locked="0"/>
    </xf>
    <xf numFmtId="164" fontId="11" fillId="0" borderId="15" xfId="0" applyFont="1" applyBorder="1" applyAlignment="1">
      <alignment horizontal="left" vertical="top"/>
    </xf>
    <xf numFmtId="170" fontId="11" fillId="0" borderId="15" xfId="0" applyNumberFormat="1" applyFont="1" applyBorder="1" applyAlignment="1" applyProtection="1">
      <alignment horizontal="left" vertical="top"/>
      <protection locked="0"/>
    </xf>
    <xf numFmtId="169" fontId="11" fillId="0" borderId="15" xfId="0" applyNumberFormat="1" applyFont="1" applyBorder="1" applyAlignment="1" applyProtection="1">
      <alignment horizontal="center" vertical="top" wrapText="1"/>
      <protection locked="0"/>
    </xf>
    <xf numFmtId="168" fontId="13" fillId="3" borderId="19" xfId="20" applyNumberFormat="1" applyFont="1" applyFill="1" applyBorder="1" applyAlignment="1">
      <alignment horizontal="center" vertical="center" wrapText="1"/>
      <protection/>
    </xf>
    <xf numFmtId="164" fontId="12" fillId="0" borderId="15" xfId="0" applyFont="1" applyBorder="1" applyAlignment="1">
      <alignment horizontal="left" vertical="top" wrapText="1"/>
    </xf>
    <xf numFmtId="164" fontId="11" fillId="0" borderId="15" xfId="0" applyFont="1" applyBorder="1" applyAlignment="1">
      <alignment horizontal="left" vertical="top" wrapText="1"/>
    </xf>
    <xf numFmtId="168" fontId="11" fillId="0" borderId="9" xfId="0" applyNumberFormat="1" applyFont="1" applyBorder="1" applyAlignment="1" applyProtection="1">
      <alignment horizontal="center" vertical="center"/>
      <protection locked="0"/>
    </xf>
    <xf numFmtId="168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21" xfId="0" applyNumberFormat="1" applyFont="1" applyBorder="1" applyAlignment="1" applyProtection="1">
      <alignment horizontal="center" vertical="center" wrapText="1"/>
      <protection locked="0"/>
    </xf>
    <xf numFmtId="168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5" xfId="0" applyNumberFormat="1" applyFont="1" applyBorder="1" applyAlignment="1" applyProtection="1">
      <alignment horizontal="center" vertical="center" wrapText="1"/>
      <protection locked="0"/>
    </xf>
    <xf numFmtId="168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5" xfId="20" applyNumberFormat="1" applyFont="1" applyBorder="1" applyAlignment="1">
      <alignment horizontal="center" vertical="center" wrapText="1"/>
      <protection/>
    </xf>
    <xf numFmtId="168" fontId="13" fillId="3" borderId="15" xfId="20" applyNumberFormat="1" applyFont="1" applyFill="1" applyBorder="1" applyAlignment="1">
      <alignment horizontal="center" vertical="center" wrapText="1"/>
      <protection/>
    </xf>
    <xf numFmtId="164" fontId="11" fillId="0" borderId="15" xfId="0" applyFont="1" applyBorder="1" applyAlignment="1" applyProtection="1">
      <alignment horizontal="left" vertical="top" wrapText="1"/>
      <protection locked="0"/>
    </xf>
    <xf numFmtId="170" fontId="11" fillId="0" borderId="18" xfId="0" applyNumberFormat="1" applyFont="1" applyBorder="1" applyAlignment="1" applyProtection="1">
      <alignment horizontal="left" vertical="top" wrapText="1"/>
      <protection locked="0"/>
    </xf>
    <xf numFmtId="168" fontId="11" fillId="0" borderId="15" xfId="0" applyNumberFormat="1" applyFont="1" applyBorder="1" applyAlignment="1" applyProtection="1">
      <alignment horizontal="center" vertical="top"/>
      <protection locked="0"/>
    </xf>
    <xf numFmtId="168" fontId="11" fillId="0" borderId="18" xfId="0" applyNumberFormat="1" applyFont="1" applyFill="1" applyBorder="1" applyAlignment="1" applyProtection="1">
      <alignment horizontal="center" vertical="top"/>
      <protection locked="0"/>
    </xf>
    <xf numFmtId="169" fontId="12" fillId="0" borderId="15" xfId="0" applyNumberFormat="1" applyFont="1" applyBorder="1" applyAlignment="1" applyProtection="1">
      <alignment horizontal="center" vertical="top" wrapText="1"/>
      <protection locked="0"/>
    </xf>
    <xf numFmtId="170" fontId="12" fillId="0" borderId="15" xfId="0" applyNumberFormat="1" applyFont="1" applyBorder="1" applyAlignment="1" applyProtection="1">
      <alignment horizontal="center" vertical="top" wrapText="1"/>
      <protection locked="0"/>
    </xf>
    <xf numFmtId="168" fontId="12" fillId="0" borderId="15" xfId="0" applyNumberFormat="1" applyFont="1" applyBorder="1" applyAlignment="1" applyProtection="1">
      <alignment horizontal="center" vertical="top" wrapText="1"/>
      <protection locked="0"/>
    </xf>
    <xf numFmtId="168" fontId="12" fillId="0" borderId="15" xfId="0" applyNumberFormat="1" applyFont="1" applyBorder="1" applyAlignment="1" applyProtection="1">
      <alignment horizontal="center" vertical="top"/>
      <protection locked="0"/>
    </xf>
    <xf numFmtId="168" fontId="14" fillId="0" borderId="15" xfId="20" applyNumberFormat="1" applyFont="1" applyFill="1" applyBorder="1" applyAlignment="1">
      <alignment horizontal="center" vertical="top" wrapText="1"/>
      <protection/>
    </xf>
    <xf numFmtId="168" fontId="12" fillId="0" borderId="15" xfId="0" applyNumberFormat="1" applyFont="1" applyFill="1" applyBorder="1" applyAlignment="1" applyProtection="1">
      <alignment horizontal="center" vertical="top"/>
      <protection locked="0"/>
    </xf>
    <xf numFmtId="168" fontId="14" fillId="0" borderId="15" xfId="20" applyNumberFormat="1" applyFont="1" applyFill="1" applyBorder="1" applyAlignment="1">
      <alignment horizontal="center" vertical="top"/>
      <protection/>
    </xf>
    <xf numFmtId="170" fontId="11" fillId="0" borderId="15" xfId="0" applyNumberFormat="1" applyFont="1" applyFill="1" applyBorder="1" applyAlignment="1" applyProtection="1">
      <alignment vertical="top" wrapText="1"/>
      <protection locked="0"/>
    </xf>
    <xf numFmtId="169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170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170" fontId="12" fillId="0" borderId="15" xfId="0" applyNumberFormat="1" applyFont="1" applyFill="1" applyBorder="1" applyAlignment="1" applyProtection="1">
      <alignment horizontal="left" vertical="top" wrapText="1"/>
      <protection locked="0"/>
    </xf>
    <xf numFmtId="168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168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Alignment="1">
      <alignment wrapText="1"/>
    </xf>
    <xf numFmtId="168" fontId="13" fillId="0" borderId="15" xfId="20" applyNumberFormat="1" applyFont="1" applyBorder="1" applyAlignment="1">
      <alignment horizontal="center" vertical="top" wrapText="1"/>
      <protection/>
    </xf>
    <xf numFmtId="168" fontId="11" fillId="0" borderId="18" xfId="0" applyNumberFormat="1" applyFont="1" applyBorder="1" applyAlignment="1" applyProtection="1">
      <alignment horizontal="center" vertical="top" wrapText="1"/>
      <protection locked="0"/>
    </xf>
    <xf numFmtId="168" fontId="11" fillId="0" borderId="18" xfId="0" applyNumberFormat="1" applyFont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96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J32" sqref="J32"/>
    </sheetView>
  </sheetViews>
  <sheetFormatPr defaultColWidth="6.00390625" defaultRowHeight="12.75"/>
  <cols>
    <col min="1" max="1" width="1.625" style="1" customWidth="1"/>
    <col min="2" max="2" width="1.25" style="1" customWidth="1"/>
    <col min="3" max="3" width="3.25390625" style="1" customWidth="1"/>
    <col min="4" max="4" width="3.375" style="1" customWidth="1"/>
    <col min="5" max="5" width="13.75390625" style="1" customWidth="1"/>
    <col min="6" max="6" width="40.75390625" style="1" customWidth="1"/>
    <col min="7" max="7" width="4.125" style="1" customWidth="1"/>
    <col min="8" max="8" width="9.125" style="2" customWidth="1"/>
    <col min="9" max="9" width="11.375" style="1" customWidth="1"/>
    <col min="10" max="10" width="10.875" style="1" customWidth="1"/>
    <col min="11" max="236" width="7.00390625" style="1" customWidth="1"/>
    <col min="237" max="16384" width="7.00390625" style="0" customWidth="1"/>
  </cols>
  <sheetData>
    <row r="1" ht="12.75">
      <c r="A1" s="3"/>
    </row>
    <row r="2" spans="2:10" ht="6.75" customHeight="1">
      <c r="B2" s="4"/>
      <c r="C2" s="5"/>
      <c r="D2" s="5"/>
      <c r="E2" s="5"/>
      <c r="F2" s="5"/>
      <c r="G2" s="5"/>
      <c r="H2" s="6"/>
      <c r="I2" s="5"/>
      <c r="J2" s="7"/>
    </row>
    <row r="3" spans="2:10" ht="24.75" customHeight="1">
      <c r="B3" s="8"/>
      <c r="D3" s="9" t="s">
        <v>0</v>
      </c>
      <c r="J3" s="10"/>
    </row>
    <row r="4" spans="2:10" ht="6.75" customHeight="1">
      <c r="B4" s="8"/>
      <c r="J4" s="10"/>
    </row>
    <row r="5" spans="2:10" ht="12.75">
      <c r="B5" s="8"/>
      <c r="D5" s="11" t="s">
        <v>1</v>
      </c>
      <c r="E5" s="12"/>
      <c r="F5" s="12"/>
      <c r="J5" s="10"/>
    </row>
    <row r="6" spans="2:10" ht="15" customHeight="1">
      <c r="B6" s="8"/>
      <c r="D6" s="12"/>
      <c r="E6" s="13"/>
      <c r="F6" s="14" t="s">
        <v>2</v>
      </c>
      <c r="G6" s="14"/>
      <c r="H6" s="14"/>
      <c r="I6" s="14"/>
      <c r="J6" s="10"/>
    </row>
    <row r="7" spans="2:10" ht="12.75">
      <c r="B7" s="8"/>
      <c r="D7" s="11" t="s">
        <v>3</v>
      </c>
      <c r="E7" s="12"/>
      <c r="F7" s="12"/>
      <c r="J7" s="10"/>
    </row>
    <row r="8" spans="2:10" s="15" customFormat="1" ht="12.75">
      <c r="B8" s="16"/>
      <c r="D8" s="17"/>
      <c r="E8" s="18"/>
      <c r="F8" s="14"/>
      <c r="G8" s="18"/>
      <c r="H8" s="18"/>
      <c r="J8" s="19"/>
    </row>
    <row r="9" spans="2:10" s="15" customFormat="1" ht="12.75">
      <c r="B9" s="16"/>
      <c r="D9" s="11" t="s">
        <v>4</v>
      </c>
      <c r="E9" s="20"/>
      <c r="F9" s="17"/>
      <c r="H9" s="21"/>
      <c r="J9" s="19"/>
    </row>
    <row r="10" spans="2:10" s="15" customFormat="1" ht="12.75">
      <c r="B10" s="16"/>
      <c r="D10" s="11"/>
      <c r="E10" s="20"/>
      <c r="F10" s="17" t="s">
        <v>5</v>
      </c>
      <c r="H10" s="21"/>
      <c r="J10" s="19"/>
    </row>
    <row r="11" spans="2:10" s="15" customFormat="1" ht="36.75" customHeight="1">
      <c r="B11" s="16"/>
      <c r="E11" s="22" t="s">
        <v>6</v>
      </c>
      <c r="F11" s="22"/>
      <c r="G11" s="22"/>
      <c r="H11" s="22"/>
      <c r="J11" s="19"/>
    </row>
    <row r="12" spans="2:10" s="15" customFormat="1" ht="12.75">
      <c r="B12" s="16"/>
      <c r="D12" s="17"/>
      <c r="E12" s="17"/>
      <c r="F12" s="17"/>
      <c r="G12" s="17"/>
      <c r="H12" s="23"/>
      <c r="I12" s="17"/>
      <c r="J12" s="19"/>
    </row>
    <row r="13" spans="2:10" s="15" customFormat="1" ht="12.75">
      <c r="B13" s="16"/>
      <c r="D13" s="11" t="s">
        <v>7</v>
      </c>
      <c r="E13" s="17"/>
      <c r="F13" s="24"/>
      <c r="G13" s="17"/>
      <c r="H13" s="23"/>
      <c r="I13" s="11" t="s">
        <v>8</v>
      </c>
      <c r="J13" s="25"/>
    </row>
    <row r="14" spans="2:10" s="15" customFormat="1" ht="12.75">
      <c r="B14" s="16"/>
      <c r="D14" s="11" t="s">
        <v>9</v>
      </c>
      <c r="E14" s="17"/>
      <c r="F14" s="26"/>
      <c r="G14" s="17"/>
      <c r="H14" s="23"/>
      <c r="I14" s="11" t="s">
        <v>10</v>
      </c>
      <c r="J14" s="27"/>
    </row>
    <row r="15" spans="2:10" s="15" customFormat="1" ht="12.75">
      <c r="B15" s="16"/>
      <c r="D15" s="17"/>
      <c r="E15" s="17" t="s">
        <v>11</v>
      </c>
      <c r="F15" s="17"/>
      <c r="G15" s="17"/>
      <c r="H15" s="23"/>
      <c r="I15" s="17"/>
      <c r="J15" s="19"/>
    </row>
    <row r="16" spans="2:10" s="15" customFormat="1" ht="12.75">
      <c r="B16" s="16"/>
      <c r="D16" s="11" t="s">
        <v>12</v>
      </c>
      <c r="E16" s="17"/>
      <c r="F16" s="17"/>
      <c r="G16" s="17"/>
      <c r="H16" s="23"/>
      <c r="I16" s="11" t="s">
        <v>13</v>
      </c>
      <c r="J16" s="25"/>
    </row>
    <row r="17" spans="2:10" s="15" customFormat="1" ht="12.75">
      <c r="B17" s="16"/>
      <c r="D17" s="17"/>
      <c r="E17" s="17" t="s">
        <v>14</v>
      </c>
      <c r="F17" s="17"/>
      <c r="G17" s="17"/>
      <c r="H17" s="23"/>
      <c r="I17" s="11" t="s">
        <v>15</v>
      </c>
      <c r="J17" s="25"/>
    </row>
    <row r="18" spans="2:10" s="15" customFormat="1" ht="12.75">
      <c r="B18" s="16"/>
      <c r="D18" s="17"/>
      <c r="E18" s="17"/>
      <c r="F18" s="17"/>
      <c r="G18" s="17"/>
      <c r="H18" s="23"/>
      <c r="I18" s="17"/>
      <c r="J18" s="19"/>
    </row>
    <row r="19" spans="2:10" s="15" customFormat="1" ht="12.75">
      <c r="B19" s="16"/>
      <c r="D19" s="11" t="s">
        <v>16</v>
      </c>
      <c r="E19" s="17"/>
      <c r="F19" s="17"/>
      <c r="G19" s="17"/>
      <c r="H19" s="23"/>
      <c r="I19" s="11" t="s">
        <v>13</v>
      </c>
      <c r="J19" s="25"/>
    </row>
    <row r="20" spans="2:10" s="15" customFormat="1" ht="12.75">
      <c r="B20" s="16"/>
      <c r="D20" s="17"/>
      <c r="E20" s="24"/>
      <c r="F20" s="17"/>
      <c r="G20" s="17"/>
      <c r="H20" s="23"/>
      <c r="I20" s="11" t="s">
        <v>15</v>
      </c>
      <c r="J20" s="25"/>
    </row>
    <row r="21" spans="2:10" s="15" customFormat="1" ht="12.75">
      <c r="B21" s="16"/>
      <c r="D21" s="17"/>
      <c r="E21" s="17"/>
      <c r="F21" s="17"/>
      <c r="G21" s="17"/>
      <c r="H21" s="23"/>
      <c r="I21" s="17"/>
      <c r="J21" s="19"/>
    </row>
    <row r="22" spans="2:10" s="15" customFormat="1" ht="12.75">
      <c r="B22" s="16"/>
      <c r="D22" s="11" t="s">
        <v>17</v>
      </c>
      <c r="E22" s="17"/>
      <c r="F22" s="17"/>
      <c r="G22" s="17"/>
      <c r="H22" s="23"/>
      <c r="I22" s="11" t="s">
        <v>13</v>
      </c>
      <c r="J22" s="25"/>
    </row>
    <row r="23" spans="2:10" s="15" customFormat="1" ht="12.75">
      <c r="B23" s="16"/>
      <c r="D23" s="17"/>
      <c r="E23" s="17" t="s">
        <v>18</v>
      </c>
      <c r="F23" s="17"/>
      <c r="G23" s="17"/>
      <c r="H23" s="23"/>
      <c r="I23" s="11" t="s">
        <v>15</v>
      </c>
      <c r="J23" s="25"/>
    </row>
    <row r="24" spans="2:10" s="15" customFormat="1" ht="12.75">
      <c r="B24" s="16"/>
      <c r="D24" s="17"/>
      <c r="E24" s="17"/>
      <c r="F24" s="17"/>
      <c r="G24" s="17"/>
      <c r="H24" s="23"/>
      <c r="I24" s="17"/>
      <c r="J24" s="19"/>
    </row>
    <row r="25" spans="2:10" s="15" customFormat="1" ht="12.75">
      <c r="B25" s="16"/>
      <c r="D25" s="11" t="s">
        <v>19</v>
      </c>
      <c r="E25" s="17"/>
      <c r="F25" s="17"/>
      <c r="G25" s="17"/>
      <c r="H25" s="23"/>
      <c r="I25" s="11" t="s">
        <v>13</v>
      </c>
      <c r="J25" s="25"/>
    </row>
    <row r="26" spans="2:10" s="15" customFormat="1" ht="12.75">
      <c r="B26" s="16"/>
      <c r="D26" s="28"/>
      <c r="E26" s="17" t="s">
        <v>18</v>
      </c>
      <c r="F26" s="17"/>
      <c r="G26" s="17"/>
      <c r="H26" s="23"/>
      <c r="I26" s="11" t="s">
        <v>15</v>
      </c>
      <c r="J26" s="25"/>
    </row>
    <row r="27" spans="2:10" s="15" customFormat="1" ht="12.75">
      <c r="B27" s="16"/>
      <c r="D27" s="17"/>
      <c r="E27" s="17"/>
      <c r="F27" s="17"/>
      <c r="G27" s="17"/>
      <c r="H27" s="23"/>
      <c r="I27" s="17"/>
      <c r="J27" s="19"/>
    </row>
    <row r="28" spans="2:10" s="15" customFormat="1" ht="12.75">
      <c r="B28" s="16"/>
      <c r="D28" s="11" t="s">
        <v>20</v>
      </c>
      <c r="E28" s="17"/>
      <c r="F28" s="17"/>
      <c r="G28" s="17"/>
      <c r="H28" s="23"/>
      <c r="I28" s="17"/>
      <c r="J28" s="19"/>
    </row>
    <row r="29" spans="2:10" s="29" customFormat="1" ht="16.5" customHeight="1">
      <c r="B29" s="30"/>
      <c r="E29" s="31"/>
      <c r="F29" s="31"/>
      <c r="G29" s="31"/>
      <c r="H29" s="31"/>
      <c r="J29" s="32"/>
    </row>
    <row r="30" spans="2:10" s="15" customFormat="1" ht="6.75" customHeight="1">
      <c r="B30" s="16"/>
      <c r="H30" s="21"/>
      <c r="J30" s="19"/>
    </row>
    <row r="31" spans="2:10" s="15" customFormat="1" ht="6.75" customHeight="1">
      <c r="B31" s="16"/>
      <c r="D31" s="33"/>
      <c r="E31" s="33"/>
      <c r="F31" s="33"/>
      <c r="G31" s="33"/>
      <c r="H31" s="34"/>
      <c r="I31" s="33"/>
      <c r="J31" s="35"/>
    </row>
    <row r="32" spans="2:10" s="15" customFormat="1" ht="24.75" customHeight="1">
      <c r="B32" s="16"/>
      <c r="D32" s="36" t="s">
        <v>21</v>
      </c>
      <c r="H32" s="21"/>
      <c r="J32" s="37">
        <f>ROUND('2021.12-02-Bl.Ro'!M60,2)</f>
        <v>0</v>
      </c>
    </row>
    <row r="33" spans="2:10" s="15" customFormat="1" ht="6.75" customHeight="1">
      <c r="B33" s="16"/>
      <c r="D33" s="33"/>
      <c r="E33" s="33"/>
      <c r="F33" s="33"/>
      <c r="G33" s="33"/>
      <c r="H33" s="34"/>
      <c r="I33" s="33"/>
      <c r="J33" s="35"/>
    </row>
    <row r="34" spans="2:10" s="15" customFormat="1" ht="14.25" customHeight="1">
      <c r="B34" s="16"/>
      <c r="F34" s="38" t="s">
        <v>22</v>
      </c>
      <c r="H34" s="21"/>
      <c r="I34" s="38" t="s">
        <v>23</v>
      </c>
      <c r="J34" s="39" t="s">
        <v>24</v>
      </c>
    </row>
    <row r="35" spans="2:10" s="15" customFormat="1" ht="14.25" customHeight="1">
      <c r="B35" s="16"/>
      <c r="D35" s="40" t="s">
        <v>25</v>
      </c>
      <c r="E35" s="11" t="s">
        <v>26</v>
      </c>
      <c r="F35" s="41">
        <v>0</v>
      </c>
      <c r="H35" s="21"/>
      <c r="I35" s="42">
        <v>0.2</v>
      </c>
      <c r="J35" s="43">
        <f aca="true" t="shared" si="0" ref="J35:J36">ROUND((F35*I35),2)</f>
        <v>0</v>
      </c>
    </row>
    <row r="36" spans="2:10" s="15" customFormat="1" ht="14.25" customHeight="1">
      <c r="B36" s="16"/>
      <c r="E36" s="11" t="s">
        <v>27</v>
      </c>
      <c r="F36" s="41">
        <f>J32</f>
        <v>0</v>
      </c>
      <c r="H36" s="21"/>
      <c r="I36" s="42">
        <v>0.2</v>
      </c>
      <c r="J36" s="43">
        <f t="shared" si="0"/>
        <v>0</v>
      </c>
    </row>
    <row r="37" spans="2:10" s="15" customFormat="1" ht="14.25" customHeight="1" hidden="1">
      <c r="B37" s="16"/>
      <c r="E37" s="11" t="s">
        <v>28</v>
      </c>
      <c r="F37" s="41" t="e">
        <f aca="true" t="shared" si="1" ref="F37:F39">ROUND((SUM(#REF!)),2)</f>
        <v>#REF!</v>
      </c>
      <c r="H37" s="21"/>
      <c r="I37" s="42">
        <v>0.2</v>
      </c>
      <c r="J37" s="43">
        <f aca="true" t="shared" si="2" ref="J37:J39">0</f>
        <v>0</v>
      </c>
    </row>
    <row r="38" spans="2:10" s="15" customFormat="1" ht="14.25" customHeight="1" hidden="1">
      <c r="B38" s="16"/>
      <c r="E38" s="11" t="s">
        <v>29</v>
      </c>
      <c r="F38" s="41" t="e">
        <f t="shared" si="1"/>
        <v>#REF!</v>
      </c>
      <c r="H38" s="21"/>
      <c r="I38" s="42">
        <v>0.2</v>
      </c>
      <c r="J38" s="43">
        <f t="shared" si="2"/>
        <v>0</v>
      </c>
    </row>
    <row r="39" spans="2:10" s="15" customFormat="1" ht="14.25" customHeight="1" hidden="1">
      <c r="B39" s="16"/>
      <c r="E39" s="11" t="s">
        <v>30</v>
      </c>
      <c r="F39" s="41" t="e">
        <f t="shared" si="1"/>
        <v>#REF!</v>
      </c>
      <c r="H39" s="21"/>
      <c r="I39" s="42">
        <v>0</v>
      </c>
      <c r="J39" s="43">
        <f t="shared" si="2"/>
        <v>0</v>
      </c>
    </row>
    <row r="40" spans="2:10" s="15" customFormat="1" ht="6.75" customHeight="1">
      <c r="B40" s="16"/>
      <c r="H40" s="21"/>
      <c r="J40" s="19"/>
    </row>
    <row r="41" spans="2:10" s="15" customFormat="1" ht="24.75" customHeight="1">
      <c r="B41" s="16"/>
      <c r="C41" s="44"/>
      <c r="D41" s="45" t="s">
        <v>31</v>
      </c>
      <c r="E41" s="46"/>
      <c r="F41" s="46"/>
      <c r="G41" s="47" t="s">
        <v>32</v>
      </c>
      <c r="H41" s="48" t="s">
        <v>33</v>
      </c>
      <c r="I41" s="46"/>
      <c r="J41" s="49">
        <f>SUM(J32:J39)</f>
        <v>0</v>
      </c>
    </row>
    <row r="42" spans="2:10" s="15" customFormat="1" ht="14.25" customHeight="1">
      <c r="B42" s="16"/>
      <c r="H42" s="21"/>
      <c r="J42" s="19"/>
    </row>
    <row r="43" spans="2:10" ht="14.25" customHeight="1">
      <c r="B43" s="8"/>
      <c r="J43" s="10"/>
    </row>
    <row r="44" spans="2:10" ht="14.25" customHeight="1">
      <c r="B44" s="8"/>
      <c r="J44" s="10"/>
    </row>
    <row r="45" spans="2:10" ht="14.25" customHeight="1">
      <c r="B45" s="8"/>
      <c r="J45" s="10"/>
    </row>
    <row r="46" spans="2:10" ht="14.25" customHeight="1">
      <c r="B46" s="8"/>
      <c r="J46" s="10"/>
    </row>
    <row r="47" spans="2:10" ht="14.25" customHeight="1">
      <c r="B47" s="8"/>
      <c r="J47" s="10"/>
    </row>
    <row r="48" spans="2:10" ht="14.25" customHeight="1">
      <c r="B48" s="8"/>
      <c r="J48" s="10"/>
    </row>
    <row r="49" spans="2:10" ht="14.25" customHeight="1">
      <c r="B49" s="8"/>
      <c r="J49" s="10"/>
    </row>
    <row r="50" spans="2:10" ht="12.75">
      <c r="B50" s="8"/>
      <c r="J50" s="10"/>
    </row>
    <row r="51" spans="2:10" ht="12.75">
      <c r="B51" s="8"/>
      <c r="J51" s="10"/>
    </row>
    <row r="52" spans="2:10" s="15" customFormat="1" ht="12.75">
      <c r="B52" s="16"/>
      <c r="D52" s="50"/>
      <c r="E52" s="51"/>
      <c r="F52" s="52"/>
      <c r="G52" s="50"/>
      <c r="H52" s="53"/>
      <c r="I52" s="51"/>
      <c r="J52" s="39"/>
    </row>
    <row r="53" spans="2:10" ht="12.75">
      <c r="B53" s="8"/>
      <c r="J53" s="10"/>
    </row>
    <row r="54" spans="2:10" ht="12.75">
      <c r="B54" s="8"/>
      <c r="J54" s="10"/>
    </row>
    <row r="55" spans="2:10" ht="12.75">
      <c r="B55" s="54"/>
      <c r="C55" s="55"/>
      <c r="D55" s="56"/>
      <c r="E55" s="56"/>
      <c r="F55" s="56"/>
      <c r="G55" s="56"/>
      <c r="H55" s="57"/>
      <c r="I55" s="56"/>
      <c r="J55" s="58"/>
    </row>
  </sheetData>
  <sheetProtection selectLockedCells="1" selectUnlockedCells="1"/>
  <mergeCells count="3">
    <mergeCell ref="F6:I6"/>
    <mergeCell ref="E11:H11"/>
    <mergeCell ref="E29:H29"/>
  </mergeCells>
  <printOptions/>
  <pageMargins left="0.19652777777777777" right="0.19652777777777777" top="0.2951388888888889" bottom="0.295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workbookViewId="0" topLeftCell="A28">
      <selection activeCell="L40" sqref="L40"/>
    </sheetView>
  </sheetViews>
  <sheetFormatPr defaultColWidth="10.00390625" defaultRowHeight="12.75"/>
  <cols>
    <col min="1" max="1" width="3.375" style="59" customWidth="1"/>
    <col min="2" max="2" width="10.125" style="59" customWidth="1"/>
    <col min="3" max="4" width="4.875" style="60" customWidth="1"/>
    <col min="5" max="5" width="19.375" style="61" customWidth="1"/>
    <col min="6" max="6" width="35.875" style="61" customWidth="1"/>
    <col min="7" max="7" width="9.00390625" style="61" customWidth="1"/>
    <col min="8" max="8" width="13.375" style="61" customWidth="1"/>
    <col min="9" max="9" width="7.75390625" style="62" customWidth="1"/>
    <col min="10" max="10" width="8.375" style="63" customWidth="1"/>
    <col min="11" max="11" width="6.875" style="64" customWidth="1"/>
    <col min="12" max="12" width="9.00390625" style="63" customWidth="1"/>
    <col min="13" max="13" width="9.625" style="63" customWidth="1"/>
    <col min="14" max="14" width="11.375" style="65" customWidth="1"/>
    <col min="15" max="64" width="11.375" style="59" customWidth="1"/>
    <col min="65" max="16384" width="11.375" style="66" customWidth="1"/>
  </cols>
  <sheetData>
    <row r="1" spans="1:14" ht="60">
      <c r="A1" s="67" t="s">
        <v>34</v>
      </c>
      <c r="B1" s="67" t="s">
        <v>35</v>
      </c>
      <c r="C1" s="67" t="s">
        <v>36</v>
      </c>
      <c r="D1" s="67" t="s">
        <v>37</v>
      </c>
      <c r="E1" s="67" t="s">
        <v>38</v>
      </c>
      <c r="F1" s="67" t="s">
        <v>39</v>
      </c>
      <c r="G1" s="67" t="s">
        <v>40</v>
      </c>
      <c r="H1" s="67" t="s">
        <v>41</v>
      </c>
      <c r="I1" s="68" t="s">
        <v>42</v>
      </c>
      <c r="J1" s="69" t="s">
        <v>43</v>
      </c>
      <c r="K1" s="69" t="s">
        <v>44</v>
      </c>
      <c r="L1" s="69" t="s">
        <v>45</v>
      </c>
      <c r="M1" s="69" t="s">
        <v>46</v>
      </c>
      <c r="N1" s="70"/>
    </row>
    <row r="2" spans="1:14" s="59" customFormat="1" ht="12">
      <c r="A2" s="71">
        <v>1</v>
      </c>
      <c r="B2" s="72"/>
      <c r="C2" s="73"/>
      <c r="D2" s="73"/>
      <c r="E2" s="74"/>
      <c r="F2" s="74"/>
      <c r="G2" s="75"/>
      <c r="H2" s="74"/>
      <c r="I2" s="76"/>
      <c r="J2" s="77"/>
      <c r="K2" s="78"/>
      <c r="L2" s="77"/>
      <c r="M2" s="77"/>
      <c r="N2" s="79"/>
    </row>
    <row r="3" spans="1:14" s="59" customFormat="1" ht="12.75">
      <c r="A3" s="71">
        <v>2</v>
      </c>
      <c r="B3" s="80"/>
      <c r="C3" s="73"/>
      <c r="D3" s="73"/>
      <c r="E3" s="80"/>
      <c r="F3" s="80" t="s">
        <v>47</v>
      </c>
      <c r="G3" s="74"/>
      <c r="H3" s="74"/>
      <c r="I3" s="81"/>
      <c r="J3" s="82"/>
      <c r="K3" s="83"/>
      <c r="L3" s="82"/>
      <c r="M3" s="82"/>
      <c r="N3" s="79"/>
    </row>
    <row r="4" spans="1:14" s="59" customFormat="1" ht="13.5">
      <c r="A4" s="71">
        <v>3</v>
      </c>
      <c r="B4" s="74"/>
      <c r="C4" s="73" t="s">
        <v>48</v>
      </c>
      <c r="D4" s="73" t="s">
        <v>49</v>
      </c>
      <c r="E4" s="84" t="s">
        <v>50</v>
      </c>
      <c r="F4" s="85" t="s">
        <v>51</v>
      </c>
      <c r="G4" s="74" t="s">
        <v>52</v>
      </c>
      <c r="H4" s="86" t="s">
        <v>53</v>
      </c>
      <c r="I4" s="87">
        <v>0</v>
      </c>
      <c r="J4" s="88">
        <f>I4*C4</f>
        <v>0</v>
      </c>
      <c r="K4" s="89"/>
      <c r="L4" s="90"/>
      <c r="M4" s="82">
        <f aca="true" t="shared" si="0" ref="M4:M19">J4+L4</f>
        <v>0</v>
      </c>
      <c r="N4" s="79"/>
    </row>
    <row r="5" spans="1:14" s="59" customFormat="1" ht="23.25">
      <c r="A5" s="71">
        <v>4</v>
      </c>
      <c r="B5" s="74"/>
      <c r="C5" s="73" t="s">
        <v>54</v>
      </c>
      <c r="D5" s="73" t="s">
        <v>55</v>
      </c>
      <c r="E5" s="84"/>
      <c r="F5" s="85" t="s">
        <v>56</v>
      </c>
      <c r="G5" s="74"/>
      <c r="H5" s="86"/>
      <c r="I5" s="91"/>
      <c r="J5" s="88"/>
      <c r="K5" s="92">
        <v>0</v>
      </c>
      <c r="L5" s="90">
        <f aca="true" t="shared" si="1" ref="L5:L6">C5*K5</f>
        <v>0</v>
      </c>
      <c r="M5" s="82">
        <f t="shared" si="0"/>
        <v>0</v>
      </c>
      <c r="N5" s="79"/>
    </row>
    <row r="6" spans="1:14" s="59" customFormat="1" ht="23.25">
      <c r="A6" s="71">
        <v>5</v>
      </c>
      <c r="B6" s="74"/>
      <c r="C6" s="73" t="s">
        <v>57</v>
      </c>
      <c r="D6" s="73" t="s">
        <v>55</v>
      </c>
      <c r="E6" s="84"/>
      <c r="F6" s="85" t="s">
        <v>58</v>
      </c>
      <c r="G6" s="74"/>
      <c r="H6" s="86"/>
      <c r="I6" s="91"/>
      <c r="J6" s="88"/>
      <c r="K6" s="92">
        <v>0</v>
      </c>
      <c r="L6" s="90">
        <f t="shared" si="1"/>
        <v>0</v>
      </c>
      <c r="M6" s="82">
        <f t="shared" si="0"/>
        <v>0</v>
      </c>
      <c r="N6" s="79"/>
    </row>
    <row r="7" spans="1:14" s="59" customFormat="1" ht="23.25">
      <c r="A7" s="71">
        <v>6</v>
      </c>
      <c r="B7" s="74"/>
      <c r="C7" s="73" t="s">
        <v>59</v>
      </c>
      <c r="D7" s="73" t="s">
        <v>49</v>
      </c>
      <c r="E7" s="84" t="s">
        <v>60</v>
      </c>
      <c r="F7" s="85" t="s">
        <v>61</v>
      </c>
      <c r="G7" s="74" t="s">
        <v>52</v>
      </c>
      <c r="H7" s="86" t="s">
        <v>62</v>
      </c>
      <c r="I7" s="92">
        <v>0</v>
      </c>
      <c r="J7" s="88">
        <f>I7*C7</f>
        <v>0</v>
      </c>
      <c r="K7" s="93"/>
      <c r="L7" s="90"/>
      <c r="M7" s="82">
        <f t="shared" si="0"/>
        <v>0</v>
      </c>
      <c r="N7" s="79"/>
    </row>
    <row r="8" spans="1:14" s="59" customFormat="1" ht="23.25">
      <c r="A8" s="71">
        <v>7</v>
      </c>
      <c r="B8" s="74"/>
      <c r="C8" s="73" t="s">
        <v>63</v>
      </c>
      <c r="D8" s="73" t="s">
        <v>55</v>
      </c>
      <c r="E8" s="84"/>
      <c r="F8" s="85" t="s">
        <v>64</v>
      </c>
      <c r="G8" s="74"/>
      <c r="H8" s="86"/>
      <c r="I8" s="91"/>
      <c r="J8" s="88"/>
      <c r="K8" s="92">
        <v>0</v>
      </c>
      <c r="L8" s="90">
        <f aca="true" t="shared" si="2" ref="L8:L12">C8*K8</f>
        <v>0</v>
      </c>
      <c r="M8" s="82">
        <f t="shared" si="0"/>
        <v>0</v>
      </c>
      <c r="N8" s="79"/>
    </row>
    <row r="9" spans="1:14" s="59" customFormat="1" ht="23.25">
      <c r="A9" s="71">
        <v>8</v>
      </c>
      <c r="B9" s="74"/>
      <c r="C9" s="73" t="s">
        <v>65</v>
      </c>
      <c r="D9" s="73" t="s">
        <v>66</v>
      </c>
      <c r="E9" s="84"/>
      <c r="F9" s="85" t="s">
        <v>67</v>
      </c>
      <c r="G9" s="74"/>
      <c r="H9" s="86"/>
      <c r="I9" s="91"/>
      <c r="J9" s="88"/>
      <c r="K9" s="92">
        <v>0</v>
      </c>
      <c r="L9" s="90">
        <f t="shared" si="2"/>
        <v>0</v>
      </c>
      <c r="M9" s="82">
        <f t="shared" si="0"/>
        <v>0</v>
      </c>
      <c r="N9" s="79"/>
    </row>
    <row r="10" spans="1:14" s="59" customFormat="1" ht="23.25">
      <c r="A10" s="71">
        <v>9</v>
      </c>
      <c r="B10" s="74"/>
      <c r="C10" s="73" t="s">
        <v>68</v>
      </c>
      <c r="D10" s="73" t="s">
        <v>55</v>
      </c>
      <c r="E10" s="84"/>
      <c r="F10" s="85" t="s">
        <v>69</v>
      </c>
      <c r="G10" s="74"/>
      <c r="H10" s="86"/>
      <c r="I10" s="91"/>
      <c r="J10" s="88"/>
      <c r="K10" s="92">
        <v>0</v>
      </c>
      <c r="L10" s="90">
        <f t="shared" si="2"/>
        <v>0</v>
      </c>
      <c r="M10" s="82">
        <f t="shared" si="0"/>
        <v>0</v>
      </c>
      <c r="N10" s="79"/>
    </row>
    <row r="11" spans="1:14" s="59" customFormat="1" ht="33.75">
      <c r="A11" s="71">
        <v>10</v>
      </c>
      <c r="B11" s="85" t="s">
        <v>70</v>
      </c>
      <c r="C11" s="94">
        <v>20</v>
      </c>
      <c r="D11" s="95" t="s">
        <v>66</v>
      </c>
      <c r="E11" s="96" t="s">
        <v>71</v>
      </c>
      <c r="F11" s="96" t="s">
        <v>72</v>
      </c>
      <c r="G11" s="97" t="s">
        <v>52</v>
      </c>
      <c r="H11" s="86" t="s">
        <v>73</v>
      </c>
      <c r="I11" s="92">
        <v>0</v>
      </c>
      <c r="J11" s="88">
        <f aca="true" t="shared" si="3" ref="J11:J13">I11*C11</f>
        <v>0</v>
      </c>
      <c r="K11" s="92">
        <v>0</v>
      </c>
      <c r="L11" s="90">
        <f t="shared" si="2"/>
        <v>0</v>
      </c>
      <c r="M11" s="82">
        <f t="shared" si="0"/>
        <v>0</v>
      </c>
      <c r="N11" s="79"/>
    </row>
    <row r="12" spans="1:14" s="59" customFormat="1" ht="23.25">
      <c r="A12" s="71">
        <v>11</v>
      </c>
      <c r="B12" s="74" t="s">
        <v>74</v>
      </c>
      <c r="C12" s="73" t="s">
        <v>75</v>
      </c>
      <c r="D12" s="95" t="s">
        <v>66</v>
      </c>
      <c r="E12" s="84" t="s">
        <v>76</v>
      </c>
      <c r="F12" s="85" t="s">
        <v>77</v>
      </c>
      <c r="G12" s="74" t="s">
        <v>52</v>
      </c>
      <c r="H12" s="86" t="s">
        <v>78</v>
      </c>
      <c r="I12" s="92">
        <v>0</v>
      </c>
      <c r="J12" s="88">
        <f t="shared" si="3"/>
        <v>0</v>
      </c>
      <c r="K12" s="92">
        <v>0</v>
      </c>
      <c r="L12" s="90">
        <f t="shared" si="2"/>
        <v>0</v>
      </c>
      <c r="M12" s="82">
        <f t="shared" si="0"/>
        <v>0</v>
      </c>
      <c r="N12" s="79"/>
    </row>
    <row r="13" spans="1:14" s="59" customFormat="1" ht="13.5">
      <c r="A13" s="71">
        <v>12</v>
      </c>
      <c r="B13" s="74"/>
      <c r="C13" s="98">
        <v>1</v>
      </c>
      <c r="D13" s="95" t="s">
        <v>66</v>
      </c>
      <c r="E13" s="74" t="s">
        <v>79</v>
      </c>
      <c r="F13" s="74" t="s">
        <v>80</v>
      </c>
      <c r="G13" s="74"/>
      <c r="H13" s="86"/>
      <c r="I13" s="92">
        <v>0</v>
      </c>
      <c r="J13" s="88">
        <f t="shared" si="3"/>
        <v>0</v>
      </c>
      <c r="K13" s="93"/>
      <c r="L13" s="90"/>
      <c r="M13" s="82">
        <f t="shared" si="0"/>
        <v>0</v>
      </c>
      <c r="N13" s="79"/>
    </row>
    <row r="14" spans="1:14" s="59" customFormat="1" ht="23.25">
      <c r="A14" s="71">
        <v>13</v>
      </c>
      <c r="B14" s="74"/>
      <c r="C14" s="98">
        <v>28</v>
      </c>
      <c r="D14" s="95" t="s">
        <v>66</v>
      </c>
      <c r="E14" s="74"/>
      <c r="F14" s="74" t="s">
        <v>81</v>
      </c>
      <c r="G14" s="74"/>
      <c r="H14" s="86"/>
      <c r="I14" s="91"/>
      <c r="J14" s="88"/>
      <c r="K14" s="92">
        <v>0</v>
      </c>
      <c r="L14" s="90">
        <f aca="true" t="shared" si="4" ref="L14:L17">C14*K14</f>
        <v>0</v>
      </c>
      <c r="M14" s="82">
        <f t="shared" si="0"/>
        <v>0</v>
      </c>
      <c r="N14" s="79"/>
    </row>
    <row r="15" spans="1:14" s="59" customFormat="1" ht="23.25">
      <c r="A15" s="71">
        <v>14</v>
      </c>
      <c r="B15" s="74"/>
      <c r="C15" s="98">
        <v>100</v>
      </c>
      <c r="D15" s="95" t="s">
        <v>55</v>
      </c>
      <c r="E15" s="74"/>
      <c r="F15" s="74" t="s">
        <v>82</v>
      </c>
      <c r="G15" s="74"/>
      <c r="H15" s="86"/>
      <c r="I15" s="91"/>
      <c r="J15" s="88"/>
      <c r="K15" s="92">
        <v>0</v>
      </c>
      <c r="L15" s="90">
        <f t="shared" si="4"/>
        <v>0</v>
      </c>
      <c r="M15" s="82">
        <f t="shared" si="0"/>
        <v>0</v>
      </c>
      <c r="N15" s="79"/>
    </row>
    <row r="16" spans="1:14" s="59" customFormat="1" ht="23.25">
      <c r="A16" s="71">
        <v>15</v>
      </c>
      <c r="B16" s="74"/>
      <c r="C16" s="98">
        <v>40</v>
      </c>
      <c r="D16" s="95" t="s">
        <v>55</v>
      </c>
      <c r="E16" s="74"/>
      <c r="F16" s="74" t="s">
        <v>83</v>
      </c>
      <c r="G16" s="74"/>
      <c r="H16" s="86"/>
      <c r="I16" s="91"/>
      <c r="J16" s="88"/>
      <c r="K16" s="92">
        <v>0</v>
      </c>
      <c r="L16" s="90">
        <f t="shared" si="4"/>
        <v>0</v>
      </c>
      <c r="M16" s="82">
        <f t="shared" si="0"/>
        <v>0</v>
      </c>
      <c r="N16" s="79"/>
    </row>
    <row r="17" spans="1:14" s="59" customFormat="1" ht="23.25">
      <c r="A17" s="71">
        <v>16</v>
      </c>
      <c r="B17" s="74"/>
      <c r="C17" s="98">
        <v>100</v>
      </c>
      <c r="D17" s="95" t="s">
        <v>55</v>
      </c>
      <c r="E17" s="74"/>
      <c r="F17" s="74" t="s">
        <v>84</v>
      </c>
      <c r="G17" s="74"/>
      <c r="H17" s="86"/>
      <c r="I17" s="91"/>
      <c r="J17" s="88"/>
      <c r="K17" s="92">
        <v>0</v>
      </c>
      <c r="L17" s="90">
        <f t="shared" si="4"/>
        <v>0</v>
      </c>
      <c r="M17" s="82">
        <f t="shared" si="0"/>
        <v>0</v>
      </c>
      <c r="N17" s="79"/>
    </row>
    <row r="18" spans="1:14" s="59" customFormat="1" ht="23.25">
      <c r="A18" s="71">
        <v>17</v>
      </c>
      <c r="B18" s="74"/>
      <c r="C18" s="73" t="s">
        <v>85</v>
      </c>
      <c r="D18" s="73" t="s">
        <v>86</v>
      </c>
      <c r="E18" s="74"/>
      <c r="F18" s="74" t="s">
        <v>87</v>
      </c>
      <c r="G18" s="74"/>
      <c r="H18" s="86"/>
      <c r="I18" s="99">
        <v>0</v>
      </c>
      <c r="J18" s="88">
        <f aca="true" t="shared" si="5" ref="J18:J19">I18*C18</f>
        <v>0</v>
      </c>
      <c r="K18" s="93"/>
      <c r="L18" s="90"/>
      <c r="M18" s="82">
        <f t="shared" si="0"/>
        <v>0</v>
      </c>
      <c r="N18" s="79"/>
    </row>
    <row r="19" spans="1:14" s="59" customFormat="1" ht="23.25">
      <c r="A19" s="71">
        <v>18</v>
      </c>
      <c r="B19" s="74"/>
      <c r="C19" s="73" t="s">
        <v>88</v>
      </c>
      <c r="D19" s="73" t="s">
        <v>86</v>
      </c>
      <c r="E19" s="74"/>
      <c r="F19" s="74" t="s">
        <v>89</v>
      </c>
      <c r="G19" s="74"/>
      <c r="H19" s="86"/>
      <c r="I19" s="99">
        <v>0</v>
      </c>
      <c r="J19" s="88">
        <f t="shared" si="5"/>
        <v>0</v>
      </c>
      <c r="K19" s="93"/>
      <c r="L19" s="90"/>
      <c r="M19" s="82">
        <f t="shared" si="0"/>
        <v>0</v>
      </c>
      <c r="N19" s="79"/>
    </row>
    <row r="20" spans="1:14" s="59" customFormat="1" ht="12">
      <c r="A20" s="71">
        <v>19</v>
      </c>
      <c r="B20" s="74"/>
      <c r="C20" s="73"/>
      <c r="D20" s="73"/>
      <c r="E20" s="84"/>
      <c r="F20" s="85"/>
      <c r="G20" s="74"/>
      <c r="H20" s="86"/>
      <c r="I20" s="91"/>
      <c r="J20" s="88"/>
      <c r="K20" s="93"/>
      <c r="L20" s="90"/>
      <c r="M20" s="82"/>
      <c r="N20" s="79"/>
    </row>
    <row r="21" spans="1:14" s="59" customFormat="1" ht="12">
      <c r="A21" s="71">
        <v>20</v>
      </c>
      <c r="B21" s="85"/>
      <c r="C21" s="73"/>
      <c r="D21" s="73"/>
      <c r="E21" s="100"/>
      <c r="F21" s="100" t="s">
        <v>6</v>
      </c>
      <c r="G21" s="74"/>
      <c r="H21" s="86"/>
      <c r="I21" s="91"/>
      <c r="J21" s="88"/>
      <c r="K21" s="93"/>
      <c r="L21" s="90"/>
      <c r="M21" s="82"/>
      <c r="N21" s="79"/>
    </row>
    <row r="22" spans="1:14" s="59" customFormat="1" ht="13.5">
      <c r="A22" s="71">
        <v>21</v>
      </c>
      <c r="B22" s="85"/>
      <c r="C22" s="73" t="s">
        <v>90</v>
      </c>
      <c r="D22" s="73" t="s">
        <v>49</v>
      </c>
      <c r="E22" s="84" t="s">
        <v>91</v>
      </c>
      <c r="F22" s="85" t="s">
        <v>92</v>
      </c>
      <c r="G22" s="74" t="s">
        <v>52</v>
      </c>
      <c r="H22" s="86" t="s">
        <v>93</v>
      </c>
      <c r="I22" s="92">
        <v>0</v>
      </c>
      <c r="J22" s="88">
        <f>I22*C22</f>
        <v>0</v>
      </c>
      <c r="K22" s="93"/>
      <c r="L22" s="90"/>
      <c r="M22" s="82">
        <f aca="true" t="shared" si="6" ref="M22:M49">J22+L22</f>
        <v>0</v>
      </c>
      <c r="N22" s="79"/>
    </row>
    <row r="23" spans="1:14" s="59" customFormat="1" ht="13.5">
      <c r="A23" s="71">
        <v>22</v>
      </c>
      <c r="B23" s="85"/>
      <c r="C23" s="73" t="s">
        <v>94</v>
      </c>
      <c r="D23" s="73" t="s">
        <v>55</v>
      </c>
      <c r="E23" s="84" t="s">
        <v>91</v>
      </c>
      <c r="F23" s="85" t="s">
        <v>95</v>
      </c>
      <c r="G23" s="74"/>
      <c r="H23" s="86"/>
      <c r="I23" s="91"/>
      <c r="J23" s="88"/>
      <c r="K23" s="92">
        <v>0</v>
      </c>
      <c r="L23" s="90">
        <f aca="true" t="shared" si="7" ref="L23:L47">C23*K23</f>
        <v>0</v>
      </c>
      <c r="M23" s="82">
        <f t="shared" si="6"/>
        <v>0</v>
      </c>
      <c r="N23" s="79"/>
    </row>
    <row r="24" spans="1:14" s="59" customFormat="1" ht="23.25">
      <c r="A24" s="71">
        <v>23</v>
      </c>
      <c r="B24" s="85" t="s">
        <v>96</v>
      </c>
      <c r="C24" s="73" t="s">
        <v>97</v>
      </c>
      <c r="D24" s="73" t="s">
        <v>66</v>
      </c>
      <c r="E24" s="85" t="s">
        <v>98</v>
      </c>
      <c r="F24" s="101" t="s">
        <v>99</v>
      </c>
      <c r="G24" s="74" t="s">
        <v>52</v>
      </c>
      <c r="H24" s="86" t="s">
        <v>100</v>
      </c>
      <c r="I24" s="92">
        <v>0</v>
      </c>
      <c r="J24" s="88">
        <f aca="true" t="shared" si="8" ref="J24:J40">I24*C24</f>
        <v>0</v>
      </c>
      <c r="K24" s="92">
        <v>0</v>
      </c>
      <c r="L24" s="90">
        <f t="shared" si="7"/>
        <v>0</v>
      </c>
      <c r="M24" s="82">
        <f t="shared" si="6"/>
        <v>0</v>
      </c>
      <c r="N24" s="79"/>
    </row>
    <row r="25" spans="1:14" s="59" customFormat="1" ht="23.25">
      <c r="A25" s="71">
        <v>24</v>
      </c>
      <c r="B25" s="85" t="s">
        <v>101</v>
      </c>
      <c r="C25" s="73" t="s">
        <v>102</v>
      </c>
      <c r="D25" s="73" t="s">
        <v>66</v>
      </c>
      <c r="E25" s="85" t="s">
        <v>98</v>
      </c>
      <c r="F25" s="85" t="s">
        <v>103</v>
      </c>
      <c r="G25" s="74" t="s">
        <v>52</v>
      </c>
      <c r="H25" s="86" t="s">
        <v>104</v>
      </c>
      <c r="I25" s="92">
        <v>0</v>
      </c>
      <c r="J25" s="88">
        <f t="shared" si="8"/>
        <v>0</v>
      </c>
      <c r="K25" s="92">
        <v>0</v>
      </c>
      <c r="L25" s="90">
        <f t="shared" si="7"/>
        <v>0</v>
      </c>
      <c r="M25" s="82">
        <f t="shared" si="6"/>
        <v>0</v>
      </c>
      <c r="N25" s="79"/>
    </row>
    <row r="26" spans="1:14" s="59" customFormat="1" ht="13.5">
      <c r="A26" s="71">
        <v>25</v>
      </c>
      <c r="B26" s="85" t="s">
        <v>105</v>
      </c>
      <c r="C26" s="73" t="s">
        <v>106</v>
      </c>
      <c r="D26" s="73" t="s">
        <v>66</v>
      </c>
      <c r="E26" s="85" t="s">
        <v>107</v>
      </c>
      <c r="F26" s="101" t="s">
        <v>108</v>
      </c>
      <c r="G26" s="74" t="s">
        <v>52</v>
      </c>
      <c r="H26" s="86" t="s">
        <v>109</v>
      </c>
      <c r="I26" s="92">
        <v>0</v>
      </c>
      <c r="J26" s="88">
        <f t="shared" si="8"/>
        <v>0</v>
      </c>
      <c r="K26" s="92">
        <v>0</v>
      </c>
      <c r="L26" s="90">
        <f t="shared" si="7"/>
        <v>0</v>
      </c>
      <c r="M26" s="82">
        <f t="shared" si="6"/>
        <v>0</v>
      </c>
      <c r="N26" s="79"/>
    </row>
    <row r="27" spans="1:14" s="59" customFormat="1" ht="13.5">
      <c r="A27" s="71">
        <v>26</v>
      </c>
      <c r="B27" s="85" t="s">
        <v>110</v>
      </c>
      <c r="C27" s="73" t="s">
        <v>88</v>
      </c>
      <c r="D27" s="73" t="s">
        <v>66</v>
      </c>
      <c r="E27" s="85" t="s">
        <v>111</v>
      </c>
      <c r="F27" s="85" t="s">
        <v>112</v>
      </c>
      <c r="G27" s="74" t="s">
        <v>52</v>
      </c>
      <c r="H27" s="86" t="s">
        <v>113</v>
      </c>
      <c r="I27" s="92">
        <v>0</v>
      </c>
      <c r="J27" s="88">
        <f t="shared" si="8"/>
        <v>0</v>
      </c>
      <c r="K27" s="92">
        <v>0</v>
      </c>
      <c r="L27" s="90">
        <f t="shared" si="7"/>
        <v>0</v>
      </c>
      <c r="M27" s="82">
        <f t="shared" si="6"/>
        <v>0</v>
      </c>
      <c r="N27" s="79"/>
    </row>
    <row r="28" spans="1:14" s="59" customFormat="1" ht="13.5">
      <c r="A28" s="71">
        <v>27</v>
      </c>
      <c r="B28" s="74" t="s">
        <v>114</v>
      </c>
      <c r="C28" s="73" t="s">
        <v>63</v>
      </c>
      <c r="D28" s="73" t="s">
        <v>66</v>
      </c>
      <c r="E28" s="74" t="s">
        <v>115</v>
      </c>
      <c r="F28" s="74" t="s">
        <v>116</v>
      </c>
      <c r="G28" s="74" t="s">
        <v>52</v>
      </c>
      <c r="H28" s="86" t="s">
        <v>117</v>
      </c>
      <c r="I28" s="92">
        <v>0</v>
      </c>
      <c r="J28" s="88">
        <f t="shared" si="8"/>
        <v>0</v>
      </c>
      <c r="K28" s="92">
        <v>0</v>
      </c>
      <c r="L28" s="90">
        <f t="shared" si="7"/>
        <v>0</v>
      </c>
      <c r="M28" s="82">
        <f t="shared" si="6"/>
        <v>0</v>
      </c>
      <c r="N28" s="79"/>
    </row>
    <row r="29" spans="1:14" s="59" customFormat="1" ht="23.25">
      <c r="A29" s="71">
        <v>28</v>
      </c>
      <c r="B29" s="74" t="s">
        <v>118</v>
      </c>
      <c r="C29" s="73" t="s">
        <v>119</v>
      </c>
      <c r="D29" s="73" t="s">
        <v>66</v>
      </c>
      <c r="E29" s="74" t="s">
        <v>115</v>
      </c>
      <c r="F29" s="74" t="s">
        <v>120</v>
      </c>
      <c r="G29" s="74" t="s">
        <v>121</v>
      </c>
      <c r="H29" s="86" t="s">
        <v>122</v>
      </c>
      <c r="I29" s="92">
        <v>0</v>
      </c>
      <c r="J29" s="88">
        <f t="shared" si="8"/>
        <v>0</v>
      </c>
      <c r="K29" s="92">
        <v>0</v>
      </c>
      <c r="L29" s="90">
        <f t="shared" si="7"/>
        <v>0</v>
      </c>
      <c r="M29" s="82">
        <f t="shared" si="6"/>
        <v>0</v>
      </c>
      <c r="N29" s="79"/>
    </row>
    <row r="30" spans="1:14" s="59" customFormat="1" ht="13.5">
      <c r="A30" s="71">
        <v>29</v>
      </c>
      <c r="B30" s="74"/>
      <c r="C30" s="73" t="s">
        <v>123</v>
      </c>
      <c r="D30" s="73" t="s">
        <v>66</v>
      </c>
      <c r="E30" s="74" t="s">
        <v>124</v>
      </c>
      <c r="F30" s="74" t="s">
        <v>125</v>
      </c>
      <c r="G30" s="74" t="s">
        <v>126</v>
      </c>
      <c r="H30" s="86"/>
      <c r="I30" s="92">
        <v>0</v>
      </c>
      <c r="J30" s="88">
        <f t="shared" si="8"/>
        <v>0</v>
      </c>
      <c r="K30" s="92">
        <v>0</v>
      </c>
      <c r="L30" s="90">
        <f t="shared" si="7"/>
        <v>0</v>
      </c>
      <c r="M30" s="82">
        <f t="shared" si="6"/>
        <v>0</v>
      </c>
      <c r="N30" s="79"/>
    </row>
    <row r="31" spans="1:14" s="59" customFormat="1" ht="23.25">
      <c r="A31" s="71">
        <v>30</v>
      </c>
      <c r="B31" s="74" t="s">
        <v>127</v>
      </c>
      <c r="C31" s="73" t="s">
        <v>128</v>
      </c>
      <c r="D31" s="73" t="s">
        <v>66</v>
      </c>
      <c r="E31" s="74" t="s">
        <v>129</v>
      </c>
      <c r="F31" s="74" t="s">
        <v>130</v>
      </c>
      <c r="G31" s="74" t="s">
        <v>52</v>
      </c>
      <c r="H31" s="86" t="s">
        <v>131</v>
      </c>
      <c r="I31" s="92">
        <v>0</v>
      </c>
      <c r="J31" s="88">
        <f t="shared" si="8"/>
        <v>0</v>
      </c>
      <c r="K31" s="92">
        <v>0</v>
      </c>
      <c r="L31" s="90">
        <f t="shared" si="7"/>
        <v>0</v>
      </c>
      <c r="M31" s="82">
        <f t="shared" si="6"/>
        <v>0</v>
      </c>
      <c r="N31" s="79"/>
    </row>
    <row r="32" spans="1:14" s="59" customFormat="1" ht="23.25">
      <c r="A32" s="71">
        <v>31</v>
      </c>
      <c r="B32" s="74" t="s">
        <v>132</v>
      </c>
      <c r="C32" s="73" t="s">
        <v>133</v>
      </c>
      <c r="D32" s="73" t="s">
        <v>66</v>
      </c>
      <c r="E32" s="74" t="s">
        <v>134</v>
      </c>
      <c r="F32" s="74" t="s">
        <v>135</v>
      </c>
      <c r="G32" s="74" t="s">
        <v>52</v>
      </c>
      <c r="H32" s="86" t="s">
        <v>136</v>
      </c>
      <c r="I32" s="92">
        <v>0</v>
      </c>
      <c r="J32" s="88">
        <f t="shared" si="8"/>
        <v>0</v>
      </c>
      <c r="K32" s="92">
        <v>0</v>
      </c>
      <c r="L32" s="90">
        <f t="shared" si="7"/>
        <v>0</v>
      </c>
      <c r="M32" s="82">
        <f t="shared" si="6"/>
        <v>0</v>
      </c>
      <c r="N32" s="79"/>
    </row>
    <row r="33" spans="1:14" s="59" customFormat="1" ht="13.5">
      <c r="A33" s="71">
        <v>32</v>
      </c>
      <c r="B33" s="80"/>
      <c r="C33" s="73" t="s">
        <v>137</v>
      </c>
      <c r="D33" s="73" t="s">
        <v>66</v>
      </c>
      <c r="E33" s="74" t="s">
        <v>138</v>
      </c>
      <c r="F33" s="74" t="s">
        <v>139</v>
      </c>
      <c r="G33" s="74" t="s">
        <v>52</v>
      </c>
      <c r="H33" s="86" t="s">
        <v>140</v>
      </c>
      <c r="I33" s="92">
        <v>0</v>
      </c>
      <c r="J33" s="88">
        <f t="shared" si="8"/>
        <v>0</v>
      </c>
      <c r="K33" s="92">
        <v>0</v>
      </c>
      <c r="L33" s="90">
        <f t="shared" si="7"/>
        <v>0</v>
      </c>
      <c r="M33" s="82">
        <f t="shared" si="6"/>
        <v>0</v>
      </c>
      <c r="N33" s="79"/>
    </row>
    <row r="34" spans="1:14" s="59" customFormat="1" ht="13.5">
      <c r="A34" s="71">
        <v>33</v>
      </c>
      <c r="B34" s="74"/>
      <c r="C34" s="73" t="s">
        <v>137</v>
      </c>
      <c r="D34" s="73" t="s">
        <v>66</v>
      </c>
      <c r="E34" s="74" t="s">
        <v>138</v>
      </c>
      <c r="F34" s="74" t="s">
        <v>141</v>
      </c>
      <c r="G34" s="74" t="s">
        <v>52</v>
      </c>
      <c r="H34" s="86" t="s">
        <v>142</v>
      </c>
      <c r="I34" s="92">
        <v>0</v>
      </c>
      <c r="J34" s="88">
        <f t="shared" si="8"/>
        <v>0</v>
      </c>
      <c r="K34" s="92">
        <v>0</v>
      </c>
      <c r="L34" s="90">
        <f t="shared" si="7"/>
        <v>0</v>
      </c>
      <c r="M34" s="82">
        <f t="shared" si="6"/>
        <v>0</v>
      </c>
      <c r="N34" s="79"/>
    </row>
    <row r="35" spans="1:14" s="59" customFormat="1" ht="13.5">
      <c r="A35" s="71">
        <v>34</v>
      </c>
      <c r="B35" s="74"/>
      <c r="C35" s="73" t="s">
        <v>137</v>
      </c>
      <c r="D35" s="73" t="s">
        <v>66</v>
      </c>
      <c r="E35" s="74" t="s">
        <v>138</v>
      </c>
      <c r="F35" s="74" t="s">
        <v>143</v>
      </c>
      <c r="G35" s="74" t="s">
        <v>52</v>
      </c>
      <c r="H35" s="86" t="s">
        <v>144</v>
      </c>
      <c r="I35" s="92">
        <v>0</v>
      </c>
      <c r="J35" s="88">
        <f t="shared" si="8"/>
        <v>0</v>
      </c>
      <c r="K35" s="92">
        <v>0</v>
      </c>
      <c r="L35" s="90">
        <f t="shared" si="7"/>
        <v>0</v>
      </c>
      <c r="M35" s="82">
        <f t="shared" si="6"/>
        <v>0</v>
      </c>
      <c r="N35" s="79"/>
    </row>
    <row r="36" spans="1:14" s="59" customFormat="1" ht="13.5">
      <c r="A36" s="71">
        <v>35</v>
      </c>
      <c r="B36" s="74"/>
      <c r="C36" s="73" t="s">
        <v>137</v>
      </c>
      <c r="D36" s="73" t="s">
        <v>66</v>
      </c>
      <c r="E36" s="74" t="s">
        <v>138</v>
      </c>
      <c r="F36" s="74" t="s">
        <v>145</v>
      </c>
      <c r="G36" s="74" t="s">
        <v>52</v>
      </c>
      <c r="H36" s="86" t="s">
        <v>146</v>
      </c>
      <c r="I36" s="92">
        <v>0</v>
      </c>
      <c r="J36" s="88">
        <f t="shared" si="8"/>
        <v>0</v>
      </c>
      <c r="K36" s="92">
        <v>0</v>
      </c>
      <c r="L36" s="90">
        <f t="shared" si="7"/>
        <v>0</v>
      </c>
      <c r="M36" s="82">
        <f t="shared" si="6"/>
        <v>0</v>
      </c>
      <c r="N36" s="79"/>
    </row>
    <row r="37" spans="1:14" s="59" customFormat="1" ht="13.5">
      <c r="A37" s="71">
        <v>36</v>
      </c>
      <c r="B37" s="74"/>
      <c r="C37" s="73" t="s">
        <v>137</v>
      </c>
      <c r="D37" s="73" t="s">
        <v>66</v>
      </c>
      <c r="E37" s="74" t="s">
        <v>138</v>
      </c>
      <c r="F37" s="74" t="s">
        <v>147</v>
      </c>
      <c r="G37" s="74" t="s">
        <v>52</v>
      </c>
      <c r="H37" s="86" t="s">
        <v>148</v>
      </c>
      <c r="I37" s="92">
        <v>0</v>
      </c>
      <c r="J37" s="88">
        <f t="shared" si="8"/>
        <v>0</v>
      </c>
      <c r="K37" s="92">
        <v>0</v>
      </c>
      <c r="L37" s="90">
        <f t="shared" si="7"/>
        <v>0</v>
      </c>
      <c r="M37" s="82">
        <f t="shared" si="6"/>
        <v>0</v>
      </c>
      <c r="N37" s="79"/>
    </row>
    <row r="38" spans="1:14" s="59" customFormat="1" ht="13.5">
      <c r="A38" s="71">
        <v>37</v>
      </c>
      <c r="B38" s="74"/>
      <c r="C38" s="73" t="s">
        <v>137</v>
      </c>
      <c r="D38" s="73" t="s">
        <v>66</v>
      </c>
      <c r="E38" s="74" t="s">
        <v>138</v>
      </c>
      <c r="F38" s="74" t="s">
        <v>149</v>
      </c>
      <c r="G38" s="74" t="s">
        <v>52</v>
      </c>
      <c r="H38" s="86" t="s">
        <v>150</v>
      </c>
      <c r="I38" s="92">
        <v>0</v>
      </c>
      <c r="J38" s="88">
        <f t="shared" si="8"/>
        <v>0</v>
      </c>
      <c r="K38" s="92">
        <v>0</v>
      </c>
      <c r="L38" s="90">
        <f t="shared" si="7"/>
        <v>0</v>
      </c>
      <c r="M38" s="82">
        <f t="shared" si="6"/>
        <v>0</v>
      </c>
      <c r="N38" s="79"/>
    </row>
    <row r="39" spans="1:14" s="59" customFormat="1" ht="13.5">
      <c r="A39" s="71">
        <v>38</v>
      </c>
      <c r="B39" s="74"/>
      <c r="C39" s="73" t="s">
        <v>137</v>
      </c>
      <c r="D39" s="73" t="s">
        <v>66</v>
      </c>
      <c r="E39" s="74" t="s">
        <v>138</v>
      </c>
      <c r="F39" s="74" t="s">
        <v>151</v>
      </c>
      <c r="G39" s="74" t="s">
        <v>52</v>
      </c>
      <c r="H39" s="86" t="s">
        <v>152</v>
      </c>
      <c r="I39" s="92">
        <v>0</v>
      </c>
      <c r="J39" s="88">
        <f t="shared" si="8"/>
        <v>0</v>
      </c>
      <c r="K39" s="92">
        <v>0</v>
      </c>
      <c r="L39" s="90">
        <f t="shared" si="7"/>
        <v>0</v>
      </c>
      <c r="M39" s="82">
        <f t="shared" si="6"/>
        <v>0</v>
      </c>
      <c r="N39" s="79"/>
    </row>
    <row r="40" spans="1:14" s="59" customFormat="1" ht="13.5">
      <c r="A40" s="71">
        <v>39</v>
      </c>
      <c r="B40" s="74"/>
      <c r="C40" s="73" t="s">
        <v>137</v>
      </c>
      <c r="D40" s="73" t="s">
        <v>66</v>
      </c>
      <c r="E40" s="74" t="s">
        <v>138</v>
      </c>
      <c r="F40" s="74" t="s">
        <v>153</v>
      </c>
      <c r="G40" s="74" t="s">
        <v>52</v>
      </c>
      <c r="H40" s="86" t="s">
        <v>154</v>
      </c>
      <c r="I40" s="92">
        <v>0</v>
      </c>
      <c r="J40" s="88">
        <f t="shared" si="8"/>
        <v>0</v>
      </c>
      <c r="K40" s="92">
        <v>0</v>
      </c>
      <c r="L40" s="90">
        <f t="shared" si="7"/>
        <v>0</v>
      </c>
      <c r="M40" s="82">
        <f t="shared" si="6"/>
        <v>0</v>
      </c>
      <c r="N40" s="79"/>
    </row>
    <row r="41" spans="1:14" s="59" customFormat="1" ht="33.75">
      <c r="A41" s="71">
        <v>40</v>
      </c>
      <c r="B41" s="85" t="s">
        <v>155</v>
      </c>
      <c r="C41" s="73" t="s">
        <v>88</v>
      </c>
      <c r="D41" s="73" t="s">
        <v>66</v>
      </c>
      <c r="E41" s="85" t="s">
        <v>156</v>
      </c>
      <c r="F41" s="85" t="s">
        <v>157</v>
      </c>
      <c r="G41" s="74" t="s">
        <v>158</v>
      </c>
      <c r="H41" s="86" t="s">
        <v>159</v>
      </c>
      <c r="I41" s="92">
        <v>0</v>
      </c>
      <c r="J41" s="102">
        <f>C41*I41</f>
        <v>0</v>
      </c>
      <c r="K41" s="92">
        <v>0</v>
      </c>
      <c r="L41" s="90">
        <f t="shared" si="7"/>
        <v>0</v>
      </c>
      <c r="M41" s="82">
        <f t="shared" si="6"/>
        <v>0</v>
      </c>
      <c r="N41" s="79"/>
    </row>
    <row r="42" spans="1:14" s="59" customFormat="1" ht="23.25">
      <c r="A42" s="71">
        <v>41</v>
      </c>
      <c r="B42" s="85" t="s">
        <v>160</v>
      </c>
      <c r="C42" s="73" t="s">
        <v>161</v>
      </c>
      <c r="D42" s="73" t="s">
        <v>66</v>
      </c>
      <c r="E42" s="85" t="s">
        <v>162</v>
      </c>
      <c r="F42" s="85" t="s">
        <v>163</v>
      </c>
      <c r="G42" s="74" t="s">
        <v>52</v>
      </c>
      <c r="H42" s="86" t="s">
        <v>164</v>
      </c>
      <c r="I42" s="92">
        <v>0</v>
      </c>
      <c r="J42" s="88">
        <f aca="true" t="shared" si="9" ref="J42:J49">I42*C42</f>
        <v>0</v>
      </c>
      <c r="K42" s="92">
        <v>0</v>
      </c>
      <c r="L42" s="90">
        <f t="shared" si="7"/>
        <v>0</v>
      </c>
      <c r="M42" s="82">
        <f t="shared" si="6"/>
        <v>0</v>
      </c>
      <c r="N42" s="79"/>
    </row>
    <row r="43" spans="1:14" s="59" customFormat="1" ht="13.5">
      <c r="A43" s="71">
        <v>42</v>
      </c>
      <c r="B43" s="74"/>
      <c r="C43" s="73" t="s">
        <v>75</v>
      </c>
      <c r="D43" s="73" t="s">
        <v>66</v>
      </c>
      <c r="E43" s="74" t="s">
        <v>165</v>
      </c>
      <c r="F43" s="74" t="s">
        <v>166</v>
      </c>
      <c r="G43" s="74" t="s">
        <v>52</v>
      </c>
      <c r="H43" s="86" t="s">
        <v>167</v>
      </c>
      <c r="I43" s="92">
        <v>0</v>
      </c>
      <c r="J43" s="88">
        <f t="shared" si="9"/>
        <v>0</v>
      </c>
      <c r="K43" s="92">
        <v>0</v>
      </c>
      <c r="L43" s="90">
        <f t="shared" si="7"/>
        <v>0</v>
      </c>
      <c r="M43" s="82">
        <f t="shared" si="6"/>
        <v>0</v>
      </c>
      <c r="N43" s="79"/>
    </row>
    <row r="44" spans="1:14" s="59" customFormat="1" ht="23.25">
      <c r="A44" s="71">
        <v>43</v>
      </c>
      <c r="B44" s="74" t="s">
        <v>168</v>
      </c>
      <c r="C44" s="73" t="s">
        <v>169</v>
      </c>
      <c r="D44" s="73" t="s">
        <v>66</v>
      </c>
      <c r="E44" s="74" t="s">
        <v>170</v>
      </c>
      <c r="F44" s="74" t="s">
        <v>171</v>
      </c>
      <c r="G44" s="74" t="s">
        <v>52</v>
      </c>
      <c r="H44" s="86" t="s">
        <v>172</v>
      </c>
      <c r="I44" s="92">
        <v>0</v>
      </c>
      <c r="J44" s="88">
        <f t="shared" si="9"/>
        <v>0</v>
      </c>
      <c r="K44" s="92">
        <v>0</v>
      </c>
      <c r="L44" s="90">
        <f t="shared" si="7"/>
        <v>0</v>
      </c>
      <c r="M44" s="82">
        <f t="shared" si="6"/>
        <v>0</v>
      </c>
      <c r="N44" s="79"/>
    </row>
    <row r="45" spans="1:14" s="59" customFormat="1" ht="23.25">
      <c r="A45" s="71">
        <v>44</v>
      </c>
      <c r="B45" s="74" t="s">
        <v>173</v>
      </c>
      <c r="C45" s="73" t="s">
        <v>123</v>
      </c>
      <c r="D45" s="73" t="s">
        <v>66</v>
      </c>
      <c r="E45" s="74" t="s">
        <v>170</v>
      </c>
      <c r="F45" s="74" t="s">
        <v>174</v>
      </c>
      <c r="G45" s="74" t="s">
        <v>52</v>
      </c>
      <c r="H45" s="86" t="s">
        <v>175</v>
      </c>
      <c r="I45" s="92">
        <v>0</v>
      </c>
      <c r="J45" s="88">
        <f t="shared" si="9"/>
        <v>0</v>
      </c>
      <c r="K45" s="92">
        <v>0</v>
      </c>
      <c r="L45" s="90">
        <f t="shared" si="7"/>
        <v>0</v>
      </c>
      <c r="M45" s="82">
        <f t="shared" si="6"/>
        <v>0</v>
      </c>
      <c r="N45" s="79"/>
    </row>
    <row r="46" spans="1:14" s="59" customFormat="1" ht="23.25">
      <c r="A46" s="71">
        <v>45</v>
      </c>
      <c r="B46" s="74" t="s">
        <v>176</v>
      </c>
      <c r="C46" s="73" t="s">
        <v>161</v>
      </c>
      <c r="D46" s="73" t="s">
        <v>66</v>
      </c>
      <c r="E46" s="74" t="s">
        <v>170</v>
      </c>
      <c r="F46" s="74" t="s">
        <v>177</v>
      </c>
      <c r="G46" s="74" t="s">
        <v>52</v>
      </c>
      <c r="H46" s="86" t="s">
        <v>178</v>
      </c>
      <c r="I46" s="92">
        <v>0</v>
      </c>
      <c r="J46" s="88">
        <f t="shared" si="9"/>
        <v>0</v>
      </c>
      <c r="K46" s="92">
        <v>0</v>
      </c>
      <c r="L46" s="90">
        <f t="shared" si="7"/>
        <v>0</v>
      </c>
      <c r="M46" s="82">
        <f t="shared" si="6"/>
        <v>0</v>
      </c>
      <c r="N46" s="79"/>
    </row>
    <row r="47" spans="1:14" s="59" customFormat="1" ht="13.5">
      <c r="A47" s="71">
        <v>46</v>
      </c>
      <c r="B47" s="74" t="s">
        <v>179</v>
      </c>
      <c r="C47" s="73" t="s">
        <v>88</v>
      </c>
      <c r="D47" s="73" t="s">
        <v>66</v>
      </c>
      <c r="E47" s="74" t="s">
        <v>180</v>
      </c>
      <c r="F47" s="74" t="s">
        <v>181</v>
      </c>
      <c r="G47" s="74" t="s">
        <v>52</v>
      </c>
      <c r="H47" s="86" t="s">
        <v>182</v>
      </c>
      <c r="I47" s="92">
        <v>0</v>
      </c>
      <c r="J47" s="88">
        <f t="shared" si="9"/>
        <v>0</v>
      </c>
      <c r="K47" s="92">
        <v>0</v>
      </c>
      <c r="L47" s="90">
        <f t="shared" si="7"/>
        <v>0</v>
      </c>
      <c r="M47" s="82">
        <f t="shared" si="6"/>
        <v>0</v>
      </c>
      <c r="N47" s="79"/>
    </row>
    <row r="48" spans="1:14" s="59" customFormat="1" ht="23.25">
      <c r="A48" s="71">
        <v>47</v>
      </c>
      <c r="B48" s="74"/>
      <c r="C48" s="73" t="s">
        <v>85</v>
      </c>
      <c r="D48" s="73" t="s">
        <v>86</v>
      </c>
      <c r="E48" s="74"/>
      <c r="F48" s="74" t="s">
        <v>87</v>
      </c>
      <c r="G48" s="74"/>
      <c r="H48" s="86"/>
      <c r="I48" s="92">
        <v>0</v>
      </c>
      <c r="J48" s="88">
        <f t="shared" si="9"/>
        <v>0</v>
      </c>
      <c r="K48" s="93"/>
      <c r="L48" s="90"/>
      <c r="M48" s="82">
        <f t="shared" si="6"/>
        <v>0</v>
      </c>
      <c r="N48" s="79"/>
    </row>
    <row r="49" spans="1:14" s="59" customFormat="1" ht="23.25">
      <c r="A49" s="71">
        <v>48</v>
      </c>
      <c r="B49" s="74"/>
      <c r="C49" s="73" t="s">
        <v>88</v>
      </c>
      <c r="D49" s="73" t="s">
        <v>86</v>
      </c>
      <c r="E49" s="74"/>
      <c r="F49" s="74" t="s">
        <v>183</v>
      </c>
      <c r="G49" s="74"/>
      <c r="H49" s="86"/>
      <c r="I49" s="103">
        <v>0</v>
      </c>
      <c r="J49" s="88">
        <f t="shared" si="9"/>
        <v>0</v>
      </c>
      <c r="K49" s="104"/>
      <c r="L49" s="90"/>
      <c r="M49" s="82">
        <f t="shared" si="6"/>
        <v>0</v>
      </c>
      <c r="N49" s="79"/>
    </row>
    <row r="50" spans="1:14" s="59" customFormat="1" ht="12">
      <c r="A50" s="71">
        <v>49</v>
      </c>
      <c r="B50" s="85"/>
      <c r="C50" s="73"/>
      <c r="D50" s="73"/>
      <c r="E50" s="85"/>
      <c r="F50" s="101"/>
      <c r="G50" s="74"/>
      <c r="H50" s="74"/>
      <c r="I50" s="105"/>
      <c r="J50" s="82"/>
      <c r="K50" s="106"/>
      <c r="L50" s="82"/>
      <c r="M50" s="82"/>
      <c r="N50" s="79"/>
    </row>
    <row r="51" spans="1:14" s="59" customFormat="1" ht="12">
      <c r="A51" s="71">
        <v>50</v>
      </c>
      <c r="B51" s="74"/>
      <c r="C51" s="73"/>
      <c r="D51" s="73"/>
      <c r="E51" s="80" t="s">
        <v>184</v>
      </c>
      <c r="F51" s="80"/>
      <c r="G51" s="74"/>
      <c r="H51" s="74"/>
      <c r="I51" s="107"/>
      <c r="J51" s="82"/>
      <c r="K51" s="82"/>
      <c r="L51" s="82"/>
      <c r="M51" s="82"/>
      <c r="N51" s="79"/>
    </row>
    <row r="52" spans="1:14" s="59" customFormat="1" ht="13.5">
      <c r="A52" s="71">
        <v>51</v>
      </c>
      <c r="B52" s="74"/>
      <c r="C52" s="73" t="s">
        <v>85</v>
      </c>
      <c r="D52" s="73" t="s">
        <v>185</v>
      </c>
      <c r="E52" s="74"/>
      <c r="F52" s="74" t="s">
        <v>186</v>
      </c>
      <c r="G52" s="74"/>
      <c r="H52" s="74"/>
      <c r="I52" s="107"/>
      <c r="J52" s="82"/>
      <c r="K52" s="108">
        <v>0</v>
      </c>
      <c r="L52" s="82">
        <f>K52*C52</f>
        <v>0</v>
      </c>
      <c r="M52" s="82">
        <f aca="true" t="shared" si="10" ref="M52:M55">J52+L52</f>
        <v>0</v>
      </c>
      <c r="N52" s="79"/>
    </row>
    <row r="53" spans="1:14" s="59" customFormat="1" ht="13.5">
      <c r="A53" s="71">
        <v>52</v>
      </c>
      <c r="B53" s="74"/>
      <c r="C53" s="73" t="s">
        <v>187</v>
      </c>
      <c r="D53" s="73" t="s">
        <v>86</v>
      </c>
      <c r="E53" s="74"/>
      <c r="F53" s="74" t="s">
        <v>188</v>
      </c>
      <c r="G53" s="74"/>
      <c r="H53" s="74"/>
      <c r="I53" s="109"/>
      <c r="J53" s="82"/>
      <c r="K53" s="110">
        <v>0</v>
      </c>
      <c r="L53" s="82">
        <f aca="true" t="shared" si="11" ref="L53:L55">C53*K53</f>
        <v>0</v>
      </c>
      <c r="M53" s="82">
        <f t="shared" si="10"/>
        <v>0</v>
      </c>
      <c r="N53" s="79"/>
    </row>
    <row r="54" spans="1:14" s="59" customFormat="1" ht="13.5">
      <c r="A54" s="71">
        <v>53</v>
      </c>
      <c r="B54" s="74"/>
      <c r="C54" s="73" t="s">
        <v>106</v>
      </c>
      <c r="D54" s="73" t="s">
        <v>86</v>
      </c>
      <c r="E54" s="74"/>
      <c r="F54" s="85" t="s">
        <v>189</v>
      </c>
      <c r="G54" s="74"/>
      <c r="H54" s="74"/>
      <c r="I54" s="109"/>
      <c r="J54" s="82"/>
      <c r="K54" s="110">
        <v>0</v>
      </c>
      <c r="L54" s="82">
        <f t="shared" si="11"/>
        <v>0</v>
      </c>
      <c r="M54" s="82">
        <f t="shared" si="10"/>
        <v>0</v>
      </c>
      <c r="N54" s="79"/>
    </row>
    <row r="55" spans="1:14" s="59" customFormat="1" ht="23.25">
      <c r="A55" s="71">
        <v>54</v>
      </c>
      <c r="B55" s="74"/>
      <c r="C55" s="73" t="s">
        <v>106</v>
      </c>
      <c r="D55" s="73" t="s">
        <v>86</v>
      </c>
      <c r="E55" s="74"/>
      <c r="F55" s="111" t="s">
        <v>190</v>
      </c>
      <c r="G55" s="74"/>
      <c r="H55" s="74"/>
      <c r="I55" s="82"/>
      <c r="J55" s="82"/>
      <c r="K55" s="110">
        <v>0</v>
      </c>
      <c r="L55" s="82">
        <f t="shared" si="11"/>
        <v>0</v>
      </c>
      <c r="M55" s="82">
        <f t="shared" si="10"/>
        <v>0</v>
      </c>
      <c r="N55" s="79"/>
    </row>
    <row r="56" spans="1:14" s="59" customFormat="1" ht="13.5">
      <c r="A56" s="71">
        <v>55</v>
      </c>
      <c r="B56" s="72"/>
      <c r="C56" s="73"/>
      <c r="D56" s="73"/>
      <c r="E56" s="74"/>
      <c r="F56" s="74"/>
      <c r="G56" s="74"/>
      <c r="H56" s="112"/>
      <c r="I56" s="76"/>
      <c r="J56" s="113"/>
      <c r="K56" s="76"/>
      <c r="L56" s="114"/>
      <c r="M56" s="113"/>
      <c r="N56" s="79"/>
    </row>
    <row r="57" spans="1:14" s="59" customFormat="1" ht="12">
      <c r="A57" s="71">
        <v>56</v>
      </c>
      <c r="B57" s="72"/>
      <c r="C57" s="115"/>
      <c r="D57" s="116"/>
      <c r="E57" s="80"/>
      <c r="F57" s="80" t="s">
        <v>191</v>
      </c>
      <c r="G57" s="80"/>
      <c r="H57" s="80"/>
      <c r="I57" s="117"/>
      <c r="J57" s="118">
        <f>SUM(J2:J56)</f>
        <v>0</v>
      </c>
      <c r="K57" s="119"/>
      <c r="L57" s="120"/>
      <c r="M57" s="121"/>
      <c r="N57" s="79"/>
    </row>
    <row r="58" spans="1:14" s="59" customFormat="1" ht="12">
      <c r="A58" s="71">
        <v>57</v>
      </c>
      <c r="B58" s="72"/>
      <c r="C58" s="115"/>
      <c r="D58" s="116"/>
      <c r="E58" s="80"/>
      <c r="F58" s="80" t="s">
        <v>192</v>
      </c>
      <c r="G58" s="80"/>
      <c r="H58" s="80"/>
      <c r="I58" s="117"/>
      <c r="J58" s="118"/>
      <c r="K58" s="119"/>
      <c r="L58" s="118">
        <f>SUM(L2:L56)</f>
        <v>0</v>
      </c>
      <c r="M58" s="121"/>
      <c r="N58" s="79"/>
    </row>
    <row r="59" spans="1:14" s="59" customFormat="1" ht="12">
      <c r="A59" s="71">
        <v>58</v>
      </c>
      <c r="B59" s="72"/>
      <c r="C59" s="115"/>
      <c r="D59" s="116"/>
      <c r="E59" s="80"/>
      <c r="F59" s="80"/>
      <c r="G59" s="80"/>
      <c r="H59" s="80"/>
      <c r="I59" s="117"/>
      <c r="J59" s="118"/>
      <c r="K59" s="119"/>
      <c r="L59" s="121"/>
      <c r="M59" s="121"/>
      <c r="N59" s="79"/>
    </row>
    <row r="60" spans="1:14" s="128" customFormat="1" ht="12">
      <c r="A60" s="71">
        <v>59</v>
      </c>
      <c r="B60" s="122"/>
      <c r="C60" s="123"/>
      <c r="D60" s="124"/>
      <c r="E60" s="125"/>
      <c r="F60" s="125" t="s">
        <v>193</v>
      </c>
      <c r="G60" s="125"/>
      <c r="H60" s="125"/>
      <c r="I60" s="126"/>
      <c r="J60" s="120"/>
      <c r="K60" s="119"/>
      <c r="L60" s="121"/>
      <c r="M60" s="120">
        <f>SUM(M2:M56)</f>
        <v>0</v>
      </c>
      <c r="N60" s="127"/>
    </row>
    <row r="61" spans="1:14" s="59" customFormat="1" ht="12">
      <c r="A61" s="71">
        <v>60</v>
      </c>
      <c r="B61" s="72"/>
      <c r="C61" s="73"/>
      <c r="D61" s="73"/>
      <c r="E61" s="74"/>
      <c r="F61" s="74"/>
      <c r="G61" s="74"/>
      <c r="H61" s="74"/>
      <c r="I61" s="129"/>
      <c r="J61" s="113"/>
      <c r="K61" s="130"/>
      <c r="L61" s="131"/>
      <c r="M61" s="113"/>
      <c r="N61" s="79"/>
    </row>
    <row r="62" spans="1:14" s="59" customFormat="1" ht="12">
      <c r="A62" s="71">
        <v>61</v>
      </c>
      <c r="B62" s="72"/>
      <c r="C62" s="73"/>
      <c r="D62" s="73"/>
      <c r="E62" s="74"/>
      <c r="F62" s="74"/>
      <c r="G62" s="74"/>
      <c r="H62" s="74"/>
      <c r="I62" s="129"/>
      <c r="J62" s="113"/>
      <c r="K62" s="130"/>
      <c r="L62" s="131"/>
      <c r="M62" s="113"/>
      <c r="N62" s="79"/>
    </row>
    <row r="63" spans="1:14" s="59" customFormat="1" ht="12">
      <c r="A63" s="71">
        <v>62</v>
      </c>
      <c r="B63" s="72"/>
      <c r="C63" s="73"/>
      <c r="D63" s="73"/>
      <c r="E63" s="74"/>
      <c r="F63" s="74"/>
      <c r="G63" s="74"/>
      <c r="H63" s="74"/>
      <c r="I63" s="129"/>
      <c r="J63" s="113"/>
      <c r="K63" s="130"/>
      <c r="L63" s="131"/>
      <c r="M63" s="113"/>
      <c r="N63" s="79"/>
    </row>
    <row r="64" spans="1:14" s="59" customFormat="1" ht="12">
      <c r="A64" s="71">
        <v>63</v>
      </c>
      <c r="B64" s="72"/>
      <c r="C64" s="73"/>
      <c r="D64" s="73"/>
      <c r="E64" s="74"/>
      <c r="F64" s="74"/>
      <c r="G64" s="74"/>
      <c r="H64" s="74"/>
      <c r="I64" s="129"/>
      <c r="J64" s="113"/>
      <c r="K64" s="130"/>
      <c r="L64" s="131"/>
      <c r="M64" s="113"/>
      <c r="N64" s="79"/>
    </row>
    <row r="65" spans="1:14" s="59" customFormat="1" ht="12">
      <c r="A65" s="71">
        <v>64</v>
      </c>
      <c r="B65" s="72"/>
      <c r="C65" s="73"/>
      <c r="D65" s="73"/>
      <c r="E65" s="74"/>
      <c r="F65" s="74"/>
      <c r="G65" s="74"/>
      <c r="H65" s="74"/>
      <c r="I65" s="129"/>
      <c r="J65" s="113"/>
      <c r="K65" s="130"/>
      <c r="L65" s="131"/>
      <c r="M65" s="113"/>
      <c r="N65" s="79"/>
    </row>
    <row r="66" spans="1:14" s="59" customFormat="1" ht="12">
      <c r="A66" s="71">
        <v>65</v>
      </c>
      <c r="B66" s="72"/>
      <c r="C66" s="73"/>
      <c r="D66" s="73"/>
      <c r="E66" s="74"/>
      <c r="F66" s="74"/>
      <c r="G66" s="74"/>
      <c r="H66" s="74"/>
      <c r="I66" s="129"/>
      <c r="J66" s="113"/>
      <c r="K66" s="130"/>
      <c r="L66" s="131"/>
      <c r="M66" s="113"/>
      <c r="N66" s="79"/>
    </row>
  </sheetData>
  <sheetProtection selectLockedCells="1" selectUnlockedCells="1"/>
  <printOptions horizontalCentered="1"/>
  <pageMargins left="0.19652777777777777" right="0.19652777777777777" top="1.0493055555555555" bottom="0.8659722222222221" header="0.39375" footer="0.39375"/>
  <pageSetup horizontalDpi="300" verticalDpi="300" orientation="landscape" paperSize="9"/>
  <headerFooter alignWithMargins="0">
    <oddHeader>&amp;C&amp;11Rozpočet
&amp;12Vonk. systém ochrany pred bleskom
&amp;11Administratívna budova A, súp. č. 373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Karol Rónay</dc:creator>
  <cp:keywords/>
  <dc:description/>
  <cp:lastModifiedBy/>
  <cp:lastPrinted>2023-02-14T07:41:53Z</cp:lastPrinted>
  <dcterms:created xsi:type="dcterms:W3CDTF">2023-01-30T13:22:48Z</dcterms:created>
  <dcterms:modified xsi:type="dcterms:W3CDTF">2023-02-23T07:01:47Z</dcterms:modified>
  <cp:category/>
  <cp:version/>
  <cp:contentType/>
  <cp:contentStatus/>
  <cp:revision>1</cp:revision>
</cp:coreProperties>
</file>