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419_2022 PRÍPRAVA A DOVOZ STRAVY (2023)\02. Príprava\03. PTK\01. Odoslaná PTK\"/>
    </mc:Choice>
  </mc:AlternateContent>
  <xr:revisionPtr revIDLastSave="0" documentId="8_{396ABBDB-4D5B-4959-937A-35FE620FF0AA}" xr6:coauthVersionLast="36" xr6:coauthVersionMax="36" xr10:uidLastSave="{00000000-0000-0000-0000-000000000000}"/>
  <bookViews>
    <workbookView xWindow="0" yWindow="0" windowWidth="28665" windowHeight="11595" activeTab="1" xr2:uid="{714B5F0D-54E5-4849-BEA0-341F0E0D7A58}"/>
  </bookViews>
  <sheets>
    <sheet name="Príloha č. 1 - časť 1" sheetId="1" r:id="rId1"/>
    <sheet name="Príloha č.2 - časť 1 " sheetId="2" r:id="rId2"/>
  </sheets>
  <externalReferences>
    <externalReference r:id="rId3"/>
    <externalReference r:id="rId4"/>
  </externalReferences>
  <definedNames>
    <definedName name="_xlnm.Print_Area" localSheetId="0">'Príloha č. 1 - časť 1'!$A$1:$F$159</definedName>
    <definedName name="_xlnm.Print_Area" localSheetId="1">'Príloha č.2 - časť 1 '!$A$1:$Y$56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J51" i="2" s="1"/>
  <c r="K51" i="2" s="1"/>
  <c r="F51" i="2"/>
  <c r="G51" i="2" s="1"/>
  <c r="I50" i="2"/>
  <c r="J50" i="2" s="1"/>
  <c r="K50" i="2" s="1"/>
  <c r="F50" i="2"/>
  <c r="G50" i="2" s="1"/>
  <c r="J49" i="2"/>
  <c r="K49" i="2" s="1"/>
  <c r="I49" i="2"/>
  <c r="G49" i="2"/>
  <c r="F49" i="2"/>
  <c r="I48" i="2"/>
  <c r="J48" i="2" s="1"/>
  <c r="K48" i="2" s="1"/>
  <c r="F48" i="2"/>
  <c r="G48" i="2" s="1"/>
  <c r="J47" i="2"/>
  <c r="K47" i="2" s="1"/>
  <c r="I47" i="2"/>
  <c r="G47" i="2"/>
  <c r="F47" i="2"/>
  <c r="I46" i="2"/>
  <c r="J46" i="2" s="1"/>
  <c r="K46" i="2" s="1"/>
  <c r="F46" i="2"/>
  <c r="G46" i="2" s="1"/>
  <c r="I45" i="2"/>
  <c r="J45" i="2" s="1"/>
  <c r="K45" i="2" s="1"/>
  <c r="G45" i="2"/>
  <c r="F45" i="2"/>
  <c r="V44" i="2"/>
  <c r="P52" i="2" s="1"/>
  <c r="T44" i="2"/>
  <c r="S44" i="2"/>
  <c r="U44" i="2" s="1"/>
  <c r="W44" i="2" s="1"/>
  <c r="R44" i="2"/>
  <c r="I44" i="2"/>
  <c r="I52" i="2" s="1"/>
  <c r="P51" i="2" s="1"/>
  <c r="T51" i="2" s="1"/>
  <c r="F44" i="2"/>
  <c r="F52" i="2" s="1"/>
  <c r="H38" i="2"/>
  <c r="I38" i="2" s="1"/>
  <c r="G38" i="2"/>
  <c r="F38" i="2"/>
  <c r="G37" i="2"/>
  <c r="F37" i="2"/>
  <c r="H37" i="2" s="1"/>
  <c r="I37" i="2" s="1"/>
  <c r="H36" i="2"/>
  <c r="I36" i="2" s="1"/>
  <c r="G36" i="2"/>
  <c r="F36" i="2"/>
  <c r="B36" i="2"/>
  <c r="L36" i="2" s="1"/>
  <c r="P36" i="2" s="1"/>
  <c r="H35" i="2"/>
  <c r="I35" i="2" s="1"/>
  <c r="G35" i="2"/>
  <c r="F35" i="2"/>
  <c r="G34" i="2"/>
  <c r="F34" i="2"/>
  <c r="H34" i="2" s="1"/>
  <c r="I34" i="2" s="1"/>
  <c r="H33" i="2"/>
  <c r="I33" i="2" s="1"/>
  <c r="G33" i="2"/>
  <c r="F33" i="2"/>
  <c r="P29" i="2"/>
  <c r="B38" i="2" s="1"/>
  <c r="I29" i="2"/>
  <c r="B37" i="2" s="1"/>
  <c r="B29" i="2"/>
  <c r="U28" i="2"/>
  <c r="W28" i="2" s="1"/>
  <c r="N28" i="2"/>
  <c r="H28" i="2"/>
  <c r="G28" i="2"/>
  <c r="U27" i="2"/>
  <c r="N27" i="2"/>
  <c r="G27" i="2"/>
  <c r="W26" i="2"/>
  <c r="U26" i="2"/>
  <c r="N26" i="2"/>
  <c r="G26" i="2"/>
  <c r="U25" i="2"/>
  <c r="W25" i="2" s="1"/>
  <c r="N25" i="2"/>
  <c r="H25" i="2"/>
  <c r="G25" i="2"/>
  <c r="U24" i="2"/>
  <c r="N24" i="2"/>
  <c r="G24" i="2"/>
  <c r="U23" i="2"/>
  <c r="N23" i="2"/>
  <c r="G23" i="2"/>
  <c r="U22" i="2"/>
  <c r="W22" i="2" s="1"/>
  <c r="S22" i="2"/>
  <c r="T22" i="2" s="1"/>
  <c r="O22" i="2"/>
  <c r="N22" i="2"/>
  <c r="N29" i="2" s="1"/>
  <c r="M22" i="2"/>
  <c r="O23" i="2" s="1"/>
  <c r="L22" i="2"/>
  <c r="G22" i="2"/>
  <c r="G29" i="2" s="1"/>
  <c r="F22" i="2"/>
  <c r="H26" i="2" s="1"/>
  <c r="E22" i="2"/>
  <c r="P17" i="2"/>
  <c r="B35" i="2" s="1"/>
  <c r="N17" i="2"/>
  <c r="I17" i="2"/>
  <c r="B34" i="2" s="1"/>
  <c r="B17" i="2"/>
  <c r="B33" i="2" s="1"/>
  <c r="U16" i="2"/>
  <c r="N16" i="2"/>
  <c r="G16" i="2"/>
  <c r="U15" i="2"/>
  <c r="W27" i="2" s="1"/>
  <c r="N15" i="2"/>
  <c r="G15" i="2"/>
  <c r="U14" i="2"/>
  <c r="N14" i="2"/>
  <c r="G14" i="2"/>
  <c r="U13" i="2"/>
  <c r="N13" i="2"/>
  <c r="G13" i="2"/>
  <c r="U12" i="2"/>
  <c r="W24" i="2" s="1"/>
  <c r="N12" i="2"/>
  <c r="G12" i="2"/>
  <c r="U11" i="2"/>
  <c r="W23" i="2" s="1"/>
  <c r="N11" i="2"/>
  <c r="G11" i="2"/>
  <c r="U10" i="2"/>
  <c r="U17" i="2" s="1"/>
  <c r="S10" i="2"/>
  <c r="T10" i="2" s="1"/>
  <c r="N10" i="2"/>
  <c r="L10" i="2"/>
  <c r="M10" i="2" s="1"/>
  <c r="G10" i="2"/>
  <c r="G17" i="2" s="1"/>
  <c r="F10" i="2"/>
  <c r="H10" i="2" s="1"/>
  <c r="E10" i="2"/>
  <c r="A1" i="2"/>
  <c r="E156" i="1"/>
  <c r="E155" i="1"/>
  <c r="C155" i="1"/>
  <c r="C153" i="1"/>
  <c r="V27" i="2" l="1"/>
  <c r="V24" i="2"/>
  <c r="V23" i="2"/>
  <c r="V28" i="2"/>
  <c r="V25" i="2"/>
  <c r="V22" i="2"/>
  <c r="V26" i="2"/>
  <c r="X26" i="2" s="1"/>
  <c r="D37" i="2"/>
  <c r="L37" i="2"/>
  <c r="P37" i="2" s="1"/>
  <c r="J37" i="2"/>
  <c r="N37" i="2" s="1"/>
  <c r="T52" i="2"/>
  <c r="S52" i="2"/>
  <c r="W29" i="2"/>
  <c r="D38" i="2"/>
  <c r="L38" i="2"/>
  <c r="P38" i="2" s="1"/>
  <c r="J38" i="2"/>
  <c r="N38" i="2" s="1"/>
  <c r="L34" i="2"/>
  <c r="P34" i="2" s="1"/>
  <c r="J34" i="2"/>
  <c r="N34" i="2" s="1"/>
  <c r="D34" i="2"/>
  <c r="D33" i="2"/>
  <c r="D39" i="2" s="1"/>
  <c r="B39" i="2"/>
  <c r="L33" i="2"/>
  <c r="J33" i="2"/>
  <c r="O15" i="2"/>
  <c r="O13" i="2"/>
  <c r="O11" i="2"/>
  <c r="O16" i="2"/>
  <c r="O14" i="2"/>
  <c r="O12" i="2"/>
  <c r="O10" i="2"/>
  <c r="O17" i="2" s="1"/>
  <c r="L35" i="2"/>
  <c r="P35" i="2" s="1"/>
  <c r="J35" i="2"/>
  <c r="N35" i="2" s="1"/>
  <c r="D35" i="2"/>
  <c r="V16" i="2"/>
  <c r="V14" i="2"/>
  <c r="V12" i="2"/>
  <c r="V10" i="2"/>
  <c r="V13" i="2"/>
  <c r="V15" i="2"/>
  <c r="V11" i="2"/>
  <c r="D36" i="2"/>
  <c r="G44" i="2"/>
  <c r="G52" i="2" s="1"/>
  <c r="O25" i="2"/>
  <c r="O28" i="2"/>
  <c r="U29" i="2"/>
  <c r="H12" i="2"/>
  <c r="H14" i="2"/>
  <c r="H16" i="2"/>
  <c r="J44" i="2"/>
  <c r="K44" i="2" s="1"/>
  <c r="K52" i="2" s="1"/>
  <c r="H24" i="2"/>
  <c r="H27" i="2"/>
  <c r="O24" i="2"/>
  <c r="O29" i="2" s="1"/>
  <c r="O27" i="2"/>
  <c r="J36" i="2"/>
  <c r="N36" i="2" s="1"/>
  <c r="H22" i="2"/>
  <c r="H29" i="2" s="1"/>
  <c r="H23" i="2"/>
  <c r="H11" i="2"/>
  <c r="H17" i="2" s="1"/>
  <c r="H13" i="2"/>
  <c r="H15" i="2"/>
  <c r="O26" i="2"/>
  <c r="L39" i="2" l="1"/>
  <c r="P33" i="2"/>
  <c r="P39" i="2" s="1"/>
  <c r="X22" i="2"/>
  <c r="V29" i="2"/>
  <c r="X25" i="2"/>
  <c r="X28" i="2"/>
  <c r="X23" i="2"/>
  <c r="X24" i="2"/>
  <c r="X27" i="2"/>
  <c r="V17" i="2"/>
  <c r="J39" i="2"/>
  <c r="N33" i="2"/>
  <c r="N39" i="2" s="1"/>
  <c r="P50" i="2" s="1"/>
  <c r="P53" i="2" l="1"/>
  <c r="T50" i="2"/>
  <c r="T53" i="2" s="1"/>
  <c r="S50" i="2"/>
  <c r="S53" i="2" s="1"/>
  <c r="X29" i="2"/>
</calcChain>
</file>

<file path=xl/sharedStrings.xml><?xml version="1.0" encoding="utf-8"?>
<sst xmlns="http://schemas.openxmlformats.org/spreadsheetml/2006/main" count="572" uniqueCount="336">
  <si>
    <t>Názov predmetu zákazky:</t>
  </si>
  <si>
    <t>Príprava a dovoz stravy</t>
  </si>
  <si>
    <t>ŠPECIFIKÁCIA PREDMETU ZÁKAZKY</t>
  </si>
  <si>
    <t>Časť č. 1</t>
  </si>
  <si>
    <t>STRAVA PRE PACIENTOV</t>
  </si>
  <si>
    <t xml:space="preserve">Opis a požadované minimálne technické vlastnosti, parametre a hodnoty predmetu zákazky
</t>
  </si>
  <si>
    <t>Požadovaná 
hodnota</t>
  </si>
  <si>
    <t>Ponúkaná 
hodnota</t>
  </si>
  <si>
    <t xml:space="preserve">Predmetom zákazky je príprava a dovoz celodennej stravy pre pacientov VÚSCH, a.s., v rozsahu predpísaných diét podľa Metodického pokynu MZ SR č. 719/92-C (Odporúčané zásady stravovania – úprava diétneho systému), v súlade so Záväzným opatrením MZ SR č. 1685/1998-A (Zabezpečenie liečebnej výživy chorých - Vestník MZ SR, čiastka 17-18), Odborným usmernením č. 168/2006 (Organizácia klinickej výživy - Vestník MZ SR, čiastka 48-51), Vyhláškou MZ SR č. 533/2007 Z. z. o podrobnostiach o požiadavkách na zariadenie spoločného stravovania, Zákonom č. 152/1995 Z. z. o potravinách v platnom znení, Vyhláškou MZ SR č. 553/2007 Z.z. ktorou sa stanovujú podrobnosti o požiadavkách na prevádzku zdravotníckych zariadení z hľadiska ochrany zdravia, Zákonom č. 355/2007 Z. z. o ochrane, podpore a rozvoji verejného zdravia a v zmysle Potravinového kódexu SR pri zavedení a prevádzkovaní systému HACCP ako „Správna výrobná prax“, alebo ekvivalentnými predpismi. 
Objednávateľ požaduje od Dodávateľa dodávku realizovať v celom rozsahu podľa popisu predmetu zákazky a platných predpisov a nepripúšťa čo i len čiastočné plnenie predmetu zákazky. 
Ponuka musí zodpovedať požiadavkám uvedeným v špecifikácii predmetu zákazky. Nádoby na prepravu stravy zabezpečuje Objednávateľ, s výnimkou nádob na nápoje, ktoré zabezpečí Dodávateľ.  </t>
  </si>
  <si>
    <t>A. VŠEOBECNÉ POŽIADAVKY:</t>
  </si>
  <si>
    <t>1.</t>
  </si>
  <si>
    <t xml:space="preserve">personálne odborné zabezpečenie - minimálne dvaja nutriční terapeuti, pokrývajúci dozor pri každom výdaji stravy (odborná spôsobilosť podľa Nariadenia vlády SR 296/2010 v znení neskorších predpisov), dvaja pracovníci rozvozu stravy v rámci jednej smeny. </t>
  </si>
  <si>
    <t>áno spĺňa</t>
  </si>
  <si>
    <t>2.</t>
  </si>
  <si>
    <t>skladba jedálneho lístka má zodpovedať tradičným národným zvyklostiam, príprava diét a zabezpečenie dodržiavania noriem pod dohľadom nutričného terapeuta</t>
  </si>
  <si>
    <t>akceptujem</t>
  </si>
  <si>
    <t>3.</t>
  </si>
  <si>
    <t>preferovaná je strava domáceho typu</t>
  </si>
  <si>
    <t>4.</t>
  </si>
  <si>
    <t>zostavený 4 týždňový vzorový jedálny lístok pre antisklerotickú, diabetickú a šetriacu diétu, ktorý je potrebné zaslať k podkladom k súťaži (s uvádzanými gramážami)</t>
  </si>
  <si>
    <t>5.</t>
  </si>
  <si>
    <t>povinné údaje na jedálnom lístku: gramáže, alergény, energetická hodnota jednotlivých pokrmov</t>
  </si>
  <si>
    <t xml:space="preserve">6. </t>
  </si>
  <si>
    <t xml:space="preserve">fakturácia za poskytované služby: udané musia byť sumy pre všetky nákladové strediská (t.č. 13 NS) </t>
  </si>
  <si>
    <t>B. KONKRÉTNE POŽIADAVKY:</t>
  </si>
  <si>
    <t>1. LIEČEBNÁ VÝŽIVA</t>
  </si>
  <si>
    <t>1.1</t>
  </si>
  <si>
    <t>podľa platného diétneho systému</t>
  </si>
  <si>
    <t>1.2</t>
  </si>
  <si>
    <t>požadovaná je predovšetkým racionálna strava s antisklerotickým charakterom, vhodná v rámci primárnej a sekundárnej prevencii KVO, ktorá musí spĺňať nasledovné požiadavky:</t>
  </si>
  <si>
    <t>1.2.1 RAŇAJKY - DESIATA - OLOVRANT</t>
  </si>
  <si>
    <t>1.2.1.1</t>
  </si>
  <si>
    <t>denné podávanie rôznych druhov celozrnného chleba a pečiva</t>
  </si>
  <si>
    <t>1.2.1.2</t>
  </si>
  <si>
    <t xml:space="preserve">minimálne 3x týždenne zaradenie rôznych druhov sladkého pečiva, s výnimkou pečiva obsahujúceho mastné krémy. Vhodné druhy sladkého pečiva: vianočka, bábovka, lúpačka, brioška, piškótová roláda, záviny – orechový, makový, tvarohový, jablkový. Nežiadúce je podávanie dopekaného pečiva. Nežiadúce je podávanie instantných kaší. </t>
  </si>
  <si>
    <t>1.2.1.3</t>
  </si>
  <si>
    <t>balené kravské a rastlinné maslo (v prípade rastlinných masiel preferovať tukovú nátierku s nízkym obsahom tuku 35% s pridanými rastlinnými sterolmi)</t>
  </si>
  <si>
    <t>1.2.1.4</t>
  </si>
  <si>
    <t xml:space="preserve">mlieko a mliečne výrobky s obsahom tuku 1,5 %; syry s podielom tuku max. 30% v.s. - s čo najnižším obsahom rastlinných tukov. Pre vysoký podiel tuku je nežiadúce zaradenie smotany (aj do varených jedál). Kyslomliečne výrobky podávať vo forme desiatej, olovrantu, príp. druhej večere.  </t>
  </si>
  <si>
    <t>1.2.1.5</t>
  </si>
  <si>
    <t>chudé druhy údenín, s podielom mäsa min. 80%. Podávanie údenín jedine vo forme nárezu (nežiadúce sú mastné a trvanlivé salámy, klobásy, paštéty, slanina). Minimálny podiel údenín na raňajky a druhú večeru - 50g, na suchú večeru 100g</t>
  </si>
  <si>
    <t xml:space="preserve"> </t>
  </si>
  <si>
    <t>1.2.1.6</t>
  </si>
  <si>
    <t>minimálna gramáž nátierok - 70g</t>
  </si>
  <si>
    <t>1.2.1.7</t>
  </si>
  <si>
    <t>surová sezónna zelenina ako doplnok k suchej strave podávaná v celku, minimálne 2-3x týždenne</t>
  </si>
  <si>
    <t>1.2.1.8</t>
  </si>
  <si>
    <t>ovocie minimálne 1x denne</t>
  </si>
  <si>
    <t xml:space="preserve">1. 2. 2 POLIEVKY </t>
  </si>
  <si>
    <t>1.2.2.1</t>
  </si>
  <si>
    <t>minimálne 1x týždenne zaradenie polievky  s obsahom mäsa, príp. údeniny</t>
  </si>
  <si>
    <t>1.2.2.2</t>
  </si>
  <si>
    <t>minimálne 1x týždenne zaradenie strukovinovej polievky</t>
  </si>
  <si>
    <t>1.2.2.3</t>
  </si>
  <si>
    <t>podiel čerstvej zeleniny v polievkach min. 1/2</t>
  </si>
  <si>
    <t>1.2.2.4</t>
  </si>
  <si>
    <t>primerané zahustenie polievok</t>
  </si>
  <si>
    <t>1.2.2.5</t>
  </si>
  <si>
    <r>
      <t>primerané dochucovanie polievok, s vylúčením dehydrovaných základov a hotových pokrmov (t.</t>
    </r>
    <r>
      <rPr>
        <sz val="10"/>
        <rFont val="Arial"/>
        <family val="2"/>
        <charset val="238"/>
      </rPr>
      <t>z. nežiadúce je podávanie instantných polievok)</t>
    </r>
  </si>
  <si>
    <t>1.2.2.6</t>
  </si>
  <si>
    <t>príprava bujónu pre diéty jedine z čerstvých potravín, konkr. chudého hovädzieho mäsa, kostí a čerstvej zeleniny (nežiadúca  je príprava z polotovaru).</t>
  </si>
  <si>
    <t xml:space="preserve">1. 2. 3 MÄSITÉ POKRMY   </t>
  </si>
  <si>
    <t>1.2.3.1</t>
  </si>
  <si>
    <t>príprava pokrmov z kvalitných a dobre spracovaných chudých druhov mäsa (nežiadúce sú mastné druhy mäsa, ako aj šľachovité mäso)</t>
  </si>
  <si>
    <t>1.2.3.2</t>
  </si>
  <si>
    <t>minimálne 4x týždenne podávať mäso vo forme plátkov</t>
  </si>
  <si>
    <t>1.2.3.3</t>
  </si>
  <si>
    <t>minimálne 1x týždenne podávať hovädzie mäso (aj vo forme plátkov)</t>
  </si>
  <si>
    <t>1.2.3.4</t>
  </si>
  <si>
    <t>minimálne 2x týždenne podávať jedlo z hydiny. V prípade hydiny sú žiadané prsia, kalibrované stehná, štvrte s kosťou (nežiadúce sú pokrmy pripravované z vykosteného hydinového mäsa)</t>
  </si>
  <si>
    <t>1.2.3.5</t>
  </si>
  <si>
    <t>minimálne 1x týždne podávať pokrm z rýb, pričom sa požaduje striedanie rôznych druhov rýb (nežiadúce sú pokrmy z ryby Pangasius)</t>
  </si>
  <si>
    <t>1.2.3.6</t>
  </si>
  <si>
    <t>mäsové pokrmy z mletého mäsa sa požadujú pripravovať jedine z čerstvého mäsa (nežiadúce sú polotovary ako mäsové guľky, mletý rezeň a pod.)</t>
  </si>
  <si>
    <t>1.2.3.7</t>
  </si>
  <si>
    <t>zaradenie vnútorností maximálne 1x mesačne, avšak nie ako hlavný pokrm</t>
  </si>
  <si>
    <t>1.2.3.8</t>
  </si>
  <si>
    <t xml:space="preserve">požadované minimálne gramáže mäsa v surovom stave:
- červené mäso bez kosti  min. 100g 
- červené mäso s kosťou  min. 120g
- hydinové mäso bez kosti min. 120g
- kalibrované kuracie stehno min. 250g
- čerstvé ryby min. 120g
- mrazené ryby min. 150g </t>
  </si>
  <si>
    <t xml:space="preserve">1.2.4 ŠŤAVY/OMÁČKY/PRÍVARKY </t>
  </si>
  <si>
    <t>1.2.4.1</t>
  </si>
  <si>
    <t>primerané zahustenie šťavy/omáčky/prívarku</t>
  </si>
  <si>
    <t>1.2.4.2</t>
  </si>
  <si>
    <r>
      <t xml:space="preserve">primerané dochucovanie šťavy/omáčky/prívarku, s vylúčením dehydrovaných základov a hotových pokrmov (t.z. </t>
    </r>
    <r>
      <rPr>
        <sz val="10"/>
        <rFont val="Arial"/>
        <family val="2"/>
        <charset val="238"/>
      </rPr>
      <t xml:space="preserve">nežiadúce je podávanie instantných omáčok) </t>
    </r>
  </si>
  <si>
    <t>1.2.4.3</t>
  </si>
  <si>
    <t>strukovinové prívarky je vhodné podávať k obedu, nie večeri</t>
  </si>
  <si>
    <t xml:space="preserve">1.2.5 BEZMÄSITÉ POKRMY </t>
  </si>
  <si>
    <t>1.2.5.1</t>
  </si>
  <si>
    <t>príprava vaječných pokrmov jedine z čerstvých vajec</t>
  </si>
  <si>
    <t>1.2.5.2</t>
  </si>
  <si>
    <t>vajce ako samostatný pokrm možno podávať maximálne 2x týždenne</t>
  </si>
  <si>
    <t>1.2.5.3</t>
  </si>
  <si>
    <t>zaraďovať max. 1-2x týždenne sladké hlavné jedlá. Vhodné sú nákypy, žemľovka, šúľance, pirohy a pod. (šúľance a pirohy sú akceptované aj ako polotovar, nežiaduce sú mastné a kysnuté jedlá typu šišky, langoše, placky a pod.)</t>
  </si>
  <si>
    <t>1.2.5.4</t>
  </si>
  <si>
    <t>pokrmy z kysnutého cesta zaraďovať na obed, nie na večeru</t>
  </si>
  <si>
    <t>1.2.5.5</t>
  </si>
  <si>
    <t>hlavné zeleninové jedlá min. 3x týždenne</t>
  </si>
  <si>
    <t>1.2.5.6</t>
  </si>
  <si>
    <t>zaraďovanie pohánky (v rámci polievok, príloh, príp. pohánkových kaší)</t>
  </si>
  <si>
    <t xml:space="preserve">1.2.6. PRÍLOHY K POKRMOM </t>
  </si>
  <si>
    <t>1.2.6.1</t>
  </si>
  <si>
    <t>použitie jedine čerstvých zemiakov (nežiadúce je zaradenie polotovarov ako sú instantná zemiaková kaša, hranolky, krokety a pod.)</t>
  </si>
  <si>
    <t>1.2.6.2</t>
  </si>
  <si>
    <t>zaradenie kvalitných druhov cestovín (príprava al dente)</t>
  </si>
  <si>
    <t>1.2.6.3</t>
  </si>
  <si>
    <t>príprava knedlí z čerstvého kysnutého cesta (nie polotovar)</t>
  </si>
  <si>
    <t>1.2.6.4</t>
  </si>
  <si>
    <t>zaradenie chleba k  prívarkom</t>
  </si>
  <si>
    <t xml:space="preserve">1.2.7 ŠALÁTY/KOMPÓTY/OBLOHA </t>
  </si>
  <si>
    <t>1.2.7.1</t>
  </si>
  <si>
    <t>zaradenie k hlavnému pokrmu v prípade, ak sa napr. v šťave/omáčke nenachádza žiadna vložka vo forme zeleniny a pod.</t>
  </si>
  <si>
    <t>1.2.7.2</t>
  </si>
  <si>
    <t>zeleninové šaláty k hlavnému jedlu zaradiť minimálne 5x týždenne (nežiadúce je dochucovanie umelými sladidlami)</t>
  </si>
  <si>
    <t>1.2.7.3</t>
  </si>
  <si>
    <t>požadované gramáže (netto)
- šalát 120g
- kompót 120g
- zeleninová obloha 120g</t>
  </si>
  <si>
    <t>2. OSTATNÉ ŠPECIFIKÁ</t>
  </si>
  <si>
    <t>Požaduje sa:</t>
  </si>
  <si>
    <t>2.1 KAŠOVITÉ DIÉTY</t>
  </si>
  <si>
    <t>2.1.1</t>
  </si>
  <si>
    <t>podávať mäso vo forme mletého mäsa, príp. vo forme jemného mäsového pudingu. Prílohu jedine vo forme zemiakovej kaše s prídavkom krémovej omáčky, alebo jemného kompótu (jablkový, lúpaný marhuľový, či broskyňový kompót). V priebehu dňa je potrebné striedať rôzne druhy omáčok a prívarkov.</t>
  </si>
  <si>
    <t>2.2. DIABETICKÉ DIÉTY</t>
  </si>
  <si>
    <t>2.2.1</t>
  </si>
  <si>
    <t>zabezpečenie zdravotne nezávadného sladidla ako je Xylitol, príp. glykozid steviolu</t>
  </si>
  <si>
    <t>2.2.2</t>
  </si>
  <si>
    <t>minimálne 1x denne zaradenie kyslomliečneho výrobku, 1x denne teplého mliečneho nápoja vo forme mlieka, DIA kávy, DIA kakaa</t>
  </si>
  <si>
    <t>2.2.3</t>
  </si>
  <si>
    <t>1x denne zaradenie ovocia</t>
  </si>
  <si>
    <t xml:space="preserve">2.3. ŠTANDARDIZOVANÉ DIÉTY </t>
  </si>
  <si>
    <t>2.3.1</t>
  </si>
  <si>
    <t>v rámci bezlepkovej diéty dostatočne pestrý sortiment bezlepkového chleba a pečiva</t>
  </si>
  <si>
    <t>2.3.2</t>
  </si>
  <si>
    <t>v rámci bezlaktózovej  diéty dostatočne pestrý sortiment bezlaktózových mliečnych výrobkov</t>
  </si>
  <si>
    <t>2.4 NÁPOJE</t>
  </si>
  <si>
    <t>2.4.1</t>
  </si>
  <si>
    <t xml:space="preserve">čaj zabezpečovať vo forme surovín. Požaduje sa striedanie rôznych druhov čajov, s výnimkou zázvorového. Nežiadúce sú instatné čaje. Na dochucovanie je potrebné zabezpečiť cukor, citrovit, sirup (nežiadúci je sirup s obsahom umelých sladidiel). </t>
  </si>
  <si>
    <t>2.4.2</t>
  </si>
  <si>
    <t>požadované je množstvo vyššie spomenutých potravín na prípravu 1l čaju/deň pre každého pacienta. Normu na prípravu 1l čaju je potrebné zaslať k podkladom k súťaži.</t>
  </si>
  <si>
    <t>2.4.3</t>
  </si>
  <si>
    <t>predpokladané množstvo surovín potrebných k príprave čaju, je potrebné doručiť na jednotlivé oddelenia každý pondelok. Množstvo má zodpovedať predpokladaným potrebám na jeden týždeň. Prípadné korekcie množstva poskytnutých potravín sa budú upresňovať každý štvrtok.</t>
  </si>
  <si>
    <t>2.4.4</t>
  </si>
  <si>
    <t>minimálne trikrát týždenne dodanie teplého mliečneho nápoja, s výnimkou KAIM, kde sa z dôvodu špecifickosti pacientov požaduje trvanlivé polotučné krabicové mlieko.</t>
  </si>
  <si>
    <t>2.4.5</t>
  </si>
  <si>
    <t>bandasy na nápoje je povinný zabezpečiť Dodávateľ stravy. Preferované sú bandasy s výpustom a s objemom nie vyšším ako 5 litrov.</t>
  </si>
  <si>
    <t>3. OSTATNÉ POŽIADAVKY</t>
  </si>
  <si>
    <t>3.1.2</t>
  </si>
  <si>
    <t>zabezpečenie potravín vo forme mimoriadnych dávok. Požaduje sa bežný sortiment rôznych potravín, ktoré sú žiadané ako zdroj bielkovín (údeniny, syry, mliečne výrobky, vajcia a pod.); ďalej suroviny potrebné na varenie čaju (čierne a ovocné čaje, cukor, citrovit, sirup bez umelých sladidiel) a ostatné potraviny ako sucháre, soľ, ocot a pod.</t>
  </si>
  <si>
    <t>4. POLOŽKY PREDMETU ZÁKAZKY</t>
  </si>
  <si>
    <t>Položka č. 1 - PRÍPRAVA STRAVY PRE PACIENTOV</t>
  </si>
  <si>
    <t>1</t>
  </si>
  <si>
    <t>Rozsah stravy</t>
  </si>
  <si>
    <t>xxx</t>
  </si>
  <si>
    <t>stravná jednotka musí obsahovať raňajky, desiatu, obed, olovrant, večeru a pre diabetikov druhú večeru</t>
  </si>
  <si>
    <t>áno</t>
  </si>
  <si>
    <t>raňajky a desiata spolu</t>
  </si>
  <si>
    <t>1.3</t>
  </si>
  <si>
    <t>obed a olovrant spolu</t>
  </si>
  <si>
    <t>1.4</t>
  </si>
  <si>
    <t>večera a diabetická druhá večera spolu</t>
  </si>
  <si>
    <t>1.5</t>
  </si>
  <si>
    <t>denne sladený a nesladený  čaj podľa objednaného množstva</t>
  </si>
  <si>
    <t>Požaduje sa, aby kvalita, zloženie, gramáž, ako aj ďalšie postupy prípravy stravy zodpovedali požiadavkám v zmysle platných predpisov vydaných MZ SR.</t>
  </si>
  <si>
    <t xml:space="preserve">Požaduje sa zabezpečenie prípravy základných diét, špeciálnych diét, štandardizovaných dietných postupov a rôznych kombinácií v súlade s diétnym systémom </t>
  </si>
  <si>
    <t>Požaduje sa, aby v priestoroch Dodávateľa stravy bola možnosť:</t>
  </si>
  <si>
    <t>4.1</t>
  </si>
  <si>
    <t xml:space="preserve">kontroly výdaja stravy nutričnými terapeutmi Objednávateľa za prítomnosti zodpovednej osoby určenej Dodávateľom </t>
  </si>
  <si>
    <t>4.2</t>
  </si>
  <si>
    <t xml:space="preserve">degustácie a preváženia porcií pokrmov za prítomnosti zodpovednej osoby určenej Dodávateľom </t>
  </si>
  <si>
    <t>4.3</t>
  </si>
  <si>
    <t xml:space="preserve">možnosť kontroly teploty stravy a teploty výhrevných vozíkov </t>
  </si>
  <si>
    <t>4.4</t>
  </si>
  <si>
    <t xml:space="preserve">možnosť mesačne vykonávať  kontrolné odbery sterov z tabletov a príslušenstva, ktoré sú majetkom Objednávateľa za prítomnosti nutričného terapeuta Objednávateľa a zodpovednej osoby určenej Dodávateľom </t>
  </si>
  <si>
    <t>Spôsob dodania, objednávania a zrušenia objednanej stravy:</t>
  </si>
  <si>
    <t>5.1</t>
  </si>
  <si>
    <t>požaduje sa dovoz celodennej stravy 7 dní v týždni</t>
  </si>
  <si>
    <t>5.2</t>
  </si>
  <si>
    <t>požaduje sa dostupnosť všetkých jedál počas 7 dní v týždni</t>
  </si>
  <si>
    <t>6.</t>
  </si>
  <si>
    <t>Požaduje sa časové rozpätie dovozu stravy:</t>
  </si>
  <si>
    <t>6.1</t>
  </si>
  <si>
    <t xml:space="preserve">raňajky a desiata min. od 07:30 hod. max. do  08:00 hod. </t>
  </si>
  <si>
    <t>6.2</t>
  </si>
  <si>
    <t xml:space="preserve">obed a olovrant min. od 11:30 hod. max. do 12:00 hod. </t>
  </si>
  <si>
    <t>6.3</t>
  </si>
  <si>
    <t>večera a diabetická druhá večera od 16:30 hod. do 17:00 hod.</t>
  </si>
  <si>
    <t>7.</t>
  </si>
  <si>
    <t xml:space="preserve">Požaduje sa časové rozpätie odovzdania kontajnerov Dodávateľovi: </t>
  </si>
  <si>
    <t>7.1</t>
  </si>
  <si>
    <t>raňajky a desiata do 09:00 hod.</t>
  </si>
  <si>
    <t>7.2</t>
  </si>
  <si>
    <t>obed a olovrant do 13:30 hod.</t>
  </si>
  <si>
    <t>7.3</t>
  </si>
  <si>
    <t>večera a diabetická druhá večera do 17,30 hod.</t>
  </si>
  <si>
    <t>8.</t>
  </si>
  <si>
    <t>Požaduje sa dodanie stravy na tieto výdajné miesta Objednávateľa:</t>
  </si>
  <si>
    <t>a)</t>
  </si>
  <si>
    <t>HLAVNÁ BUDOVA VÚSCH, a.s.</t>
  </si>
  <si>
    <t>8.1</t>
  </si>
  <si>
    <t>Klinika anesteziológie a intenzívnej medicíny - 1. poschodie</t>
  </si>
  <si>
    <t>8.2</t>
  </si>
  <si>
    <t>Klinika srdcovej chirurgie - 2. poschodie</t>
  </si>
  <si>
    <t>8.3</t>
  </si>
  <si>
    <t xml:space="preserve">I. Kardiologická klinika - Koronárne jednotky, Arytmologické oddelenie 
- 3. poschodie </t>
  </si>
  <si>
    <t>8.4</t>
  </si>
  <si>
    <t xml:space="preserve">I. Kardiologická klinika - Kardiologické oddelenie - 4. poschodie </t>
  </si>
  <si>
    <t>8.5</t>
  </si>
  <si>
    <t>Klinika cievnej chirurgie – 5. poschodie</t>
  </si>
  <si>
    <t>b)</t>
  </si>
  <si>
    <t>DOSTAVBA VÚSCH, a.s.</t>
  </si>
  <si>
    <t>8.7</t>
  </si>
  <si>
    <t>II. Kardiologická klinika - 2. poschodie</t>
  </si>
  <si>
    <t>8.8</t>
  </si>
  <si>
    <t>Klinika angiológie - 3. poschodie</t>
  </si>
  <si>
    <t>9.</t>
  </si>
  <si>
    <t xml:space="preserve">Požaduje sa, že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</si>
  <si>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10.</t>
  </si>
  <si>
    <t>Požaduje sa, že stravu od Dodávateľa v dohodnutom čase prevezme službukonajúca sestra na základe preberacieho protokolu, ktorý bude odsúhlasený a potvrdený oprávnenými zástupcami.</t>
  </si>
  <si>
    <t>11.</t>
  </si>
  <si>
    <t>Požaduje sa, aby strava bola dávkovaná na jednotlivých tabletoch a dovážaná v prepravných termo - izolačných kontajneroch, ktoré poskytne Objednávateľ Dodávateľovi na základe preberacieho protokolu. V prípade závažnej epidemiologickej situácie sa požaduje zabezpečiť dovoz stravy v jednorázových baleniach.</t>
  </si>
  <si>
    <t>12.</t>
  </si>
  <si>
    <t>Požaduje sa, aby preberací protokol obsahoval názov a množstvo jednotlivých tabletov, poskytnutých kontajnerov a príslušného riadu a taktiež aby bol preberací protokol odsúhlasený a potvrdený oprávnenými zástupcami.</t>
  </si>
  <si>
    <t>13.</t>
  </si>
  <si>
    <t>Požaduje sa, aby po odsúhlasení a potvrdení preberacieho protokolu za dovoz stravy Dodávateľ prevzal od poverenej osoby prázdne kontajnery a príslušný riad aj so zvyškami stravy a obalového materiálu z potravín. Z dôvodu prevádzkovej náročnosti I. Kardiologickej kliniky a Kliniky angiológie sa požaduje, aby na daných klinikách bolo možné ponechať si tablety s obedňajšou stravou v prípade, ak je nutné odložiť stravu pre viac ako 5 pacientov. Dané tablety budú odovzdané s večerným zvozom, pričom sa Objednávateľ zaväzuje zaslať ich v čistom, umytom stave.</t>
  </si>
  <si>
    <t>14.</t>
  </si>
  <si>
    <t>Za hygienu a dezinfekciu kontajnerov a príslušného riadu zodpovedá Dodávateľ.</t>
  </si>
  <si>
    <t>15.</t>
  </si>
  <si>
    <t>Za škody preukázateľne spôsobené zlou manipuláciou s kontajnermi, tabletmi a príslušným riadom v plnej výške zodpovedá Dodávateľ.</t>
  </si>
  <si>
    <t>16.</t>
  </si>
  <si>
    <t>Požaduje sa, aby Dodávateľ vykonal 2x ročne inventúru tabletov a ostatného príslušenstva (jún, december), prípadne podľa potreby. Dodávateľ sa zaväzuje finančne sa spolupodieľať na náhrade spotrebného materiálu (tablety s príslušenstvom) v polovičnej miere vzniknutých nákladov. Nákup vyššie spomenutého materiálu zabezpečí tá Zmluvná strana, na ktorej sa vzájomne dohodnú obe Zmluvné strany. Ďalej sa požaduje vykonanie poslednej inventúry 3 mesiace pred ukončením zmluvného vzťahu, na základe ktorej sa vykoná nákup znehodnoteného príslušenstva, ktorým sa doplní počet množstva priradeného na začiatku Zmluvy.</t>
  </si>
  <si>
    <t>17.</t>
  </si>
  <si>
    <t>Požaduje sa, aby po skončení platnosti Rámcovej dohody Dodávateľ vrátil Objednávateľovi prepravné kontajnery a príslušný riad na základe preberacieho protokolu.</t>
  </si>
  <si>
    <t>18.</t>
  </si>
  <si>
    <t>Požaduje sa, aby spôsob objednávania a spresnenia počtu porcií stravy bol realizovaný denne u nutričnej terapeutky v týchto časových termínoch:</t>
  </si>
  <si>
    <t>18.1</t>
  </si>
  <si>
    <t>raňajky a desiata spolu – nahlásenie počtu porcií do 6,30 hod., dohlásenie do 7,30 hod</t>
  </si>
  <si>
    <t>18.2</t>
  </si>
  <si>
    <t>obed a olovrant spolu – nahlásenie počtu porcií do 9,00 hod., dohlasovanie o 11,00 hod. pre novoprijatých diabetikov, dialyzovaných pacientov a pacientov preložených z iných ZZ</t>
  </si>
  <si>
    <t>18.3</t>
  </si>
  <si>
    <t>večera a diabetická druhá večera spolu – nahlásenie počtu porcií do 14,00 hod., dohlasovanie do 16,00 hod..</t>
  </si>
  <si>
    <t>19.</t>
  </si>
  <si>
    <t>Požaduje sa, aby bol vzorový jedálny lístok zostavený na 4 týždne vopred. Plánovaný týždenný jedálny lístok je potrebné zaslať predchádzajúci týždeň v pondelok, pričom Objednávateľ si vyhradzuje právo možnosti aktualizovať ho. Podrobný rozpis diét každodenného jedálneho lístka je potrebné zasielať minimálne deň vopred. Požadujú sa variácie vzorových jedálnych lístkov z dôvodu vyššej pestrosti podávanej stravy.</t>
  </si>
  <si>
    <t>20.</t>
  </si>
  <si>
    <t>Požaduje sa možnosť úpravy jedálnych lístkov z dôvodu špecifickej liečby pacientov po kardiochirurgických výkonoch (napr. nevhodné citrusové ovocie, džúsy)</t>
  </si>
  <si>
    <t>21.</t>
  </si>
  <si>
    <t xml:space="preserve">V prípade zmeny v schválenom jedálnom lístku je Dodávateľ povinný e-mailom včas informovať Objednávateľa </t>
  </si>
  <si>
    <t>Položka č. 2 - POTRAVINY VO FORME MIMORIADNYCH DÁVOK</t>
  </si>
  <si>
    <t>zabezpečenie potravín vo forme mimoriadnych dávok. Požaduje sa bežný sortiment rôznych potravín, ktoré sú žiadané ako zdroj bielkovín (údeniny, syry, mliečne výrobky, smotana, vajcia a pod.); ďalej suroviny potrebné na varenie čaju (čierne a ovocné čaje, cukor, citrovit, sirup bez umelých sladidiel) a ostatné potraviny ako sucháre, soľ, ocot a pod.</t>
  </si>
  <si>
    <t>Položka č. 3 - DOVOZ STRAVY</t>
  </si>
  <si>
    <t>Požaduje sa dovoz motorovým vozidlom k stravovacím výťahom v budove VÚSCH, a.s. vyhovujúcim na prepravu, pričom typ vozidla určí v zmluve Dodávateľ</t>
  </si>
  <si>
    <t>Požaduje sa dovoz stravy uskutočňovať po  trase, ktorú určí v zmluve Dodávateľ</t>
  </si>
  <si>
    <t>Položky 1. časti predmetu zákazky</t>
  </si>
  <si>
    <t>Príprava stravy pre pacientov</t>
  </si>
  <si>
    <t>Potraviny vo forme mimoriadnych dávok</t>
  </si>
  <si>
    <t>Dovoz stravy</t>
  </si>
  <si>
    <t>V:</t>
  </si>
  <si>
    <t>podpis:</t>
  </si>
  <si>
    <t>Dňa:</t>
  </si>
  <si>
    <t>meno:</t>
  </si>
  <si>
    <t>pracovná pozícia:</t>
  </si>
  <si>
    <t>pečiatka:</t>
  </si>
  <si>
    <t>Poznámka:</t>
  </si>
  <si>
    <t>- povinné údaje vyplní uchádzač</t>
  </si>
  <si>
    <t xml:space="preserve">Kalkulácia ceny </t>
  </si>
  <si>
    <t>Časť č. 1 - STRAVA PRE PACIENTOV</t>
  </si>
  <si>
    <t>Položka č. 1 - Príprava stravy pre pacientov</t>
  </si>
  <si>
    <t>Deň
v týždni</t>
  </si>
  <si>
    <t>Raňajky</t>
  </si>
  <si>
    <t>Desiata</t>
  </si>
  <si>
    <t>Obed</t>
  </si>
  <si>
    <t>Predpokladaný počet porcií</t>
  </si>
  <si>
    <t>Jednotková cena
v EUR
bez DPH</t>
  </si>
  <si>
    <t>Sadzba DPH
v %</t>
  </si>
  <si>
    <t>Výška DPH 
v EUR</t>
  </si>
  <si>
    <t>Jednotková cena v EUR s DPH</t>
  </si>
  <si>
    <t>Celková cena
v EUR
bez DPH</t>
  </si>
  <si>
    <t>Celková cena 
v EUR s DPH</t>
  </si>
  <si>
    <t>Sadzba DPH 
v %</t>
  </si>
  <si>
    <t>Jednotková cena v EUR 
s DPH</t>
  </si>
  <si>
    <t>Celková cena 
v EUR
s DPH</t>
  </si>
  <si>
    <t>Pondelok</t>
  </si>
  <si>
    <t>Utorok</t>
  </si>
  <si>
    <t>Streda</t>
  </si>
  <si>
    <t>Štvrtok</t>
  </si>
  <si>
    <t>Piatok</t>
  </si>
  <si>
    <t>Sobota</t>
  </si>
  <si>
    <t>Nedeľa</t>
  </si>
  <si>
    <t>SPOLU</t>
  </si>
  <si>
    <t>Olovrant</t>
  </si>
  <si>
    <t>Večera I.</t>
  </si>
  <si>
    <t>Večera II.</t>
  </si>
  <si>
    <t>Celková cena
za 1 týždeň 
(7 dní)
v EUR bez DPH</t>
  </si>
  <si>
    <t>Celková cena
za 1 týždeň 
(7 dní)
v EUR vrátane DPH</t>
  </si>
  <si>
    <t>Predpokladaný celkový
počet porcií za
1 týždeň
 (7 dní)</t>
  </si>
  <si>
    <t xml:space="preserve">Predpokladaný celkový
počet porcií za
24 mesiacov (104 týždňov)
</t>
  </si>
  <si>
    <t>Jednotková cena
v EUR bez DPH</t>
  </si>
  <si>
    <t>Výška DPH
v EUR</t>
  </si>
  <si>
    <t>Jednotková cena vrátane DPH</t>
  </si>
  <si>
    <t>Jednotková cena x predpokladaný počet porcií
za 1 týždeň 
(7 dní)
v EUR bez DPH</t>
  </si>
  <si>
    <t>Jednotková cena x predpokladaný počet porcií
za 1 týždeň 
(7 dní)
v EUR vrátane DPH</t>
  </si>
  <si>
    <t>Jednotková cena x predpokladaný počet porcií
za 24 mesiacov 
(104 týždňov) 
 v EUR bez DPH</t>
  </si>
  <si>
    <t>Jednotková cena x predpokladaný počet porcií
za 24 mesiacov 
(104 týždňov) 
 v EUR vrátane DPH</t>
  </si>
  <si>
    <t>Celkom</t>
  </si>
  <si>
    <t>Položka č. 2 - Potraviny vo forme mimoriadnych dávok</t>
  </si>
  <si>
    <t>Položka č. 3 - Dovoz stravy</t>
  </si>
  <si>
    <t>Merná jednotka</t>
  </si>
  <si>
    <t>Jednotková cena za MJ
v EUR bez DPH</t>
  </si>
  <si>
    <t>Výška DPH 
 EUR</t>
  </si>
  <si>
    <t>Jednotková cena za MJ
v EUR 
vrátane DPH</t>
  </si>
  <si>
    <t>Predpokladaný počet mimoriadných dávok
za
24 mesiacov
(104 týždňov)</t>
  </si>
  <si>
    <t>Celková cena za MJ
v EUR bez DPH
za
24 mesiacov
(104 týždňov)</t>
  </si>
  <si>
    <t>Celková cena za MJ
v EUR 
vrátane DPH
za
24 mesiacov
(104 týždňov)</t>
  </si>
  <si>
    <t>Druh služby</t>
  </si>
  <si>
    <t>Počet dní 
v týždni</t>
  </si>
  <si>
    <t>Jednotková cena
v EUR bez DPH
za 1 deň 
(3x denne dovoz stravy)</t>
  </si>
  <si>
    <t>Jednotková cena
v EUR vrátane DPH
za 1 deň 
(3x denne dovoz stravy)</t>
  </si>
  <si>
    <t>Celková cena
v EUR bez DPH
za 1 týždeň
(7 dní)</t>
  </si>
  <si>
    <t>Celková cena
v EUR vrátane DPH 
za 1 týždeň
(7 dní)</t>
  </si>
  <si>
    <t>Celková cena
v EUR bez DPH
za 24 mesiacov 
(104 týždňov)</t>
  </si>
  <si>
    <t>Celková cena
v EUR vrátane DPH 
za 24 mesiacov 
(104 týždňov)</t>
  </si>
  <si>
    <t>Porciovaný čaj čierny</t>
  </si>
  <si>
    <t>1 balenie (20 ks)</t>
  </si>
  <si>
    <t>Porciovaný čaj ovocný</t>
  </si>
  <si>
    <t>Cukor</t>
  </si>
  <si>
    <t>kg</t>
  </si>
  <si>
    <t>SPOLU:</t>
  </si>
  <si>
    <t>Sirup</t>
  </si>
  <si>
    <t xml:space="preserve">liter </t>
  </si>
  <si>
    <t>Citrovit prášok (70 g)</t>
  </si>
  <si>
    <t>ks</t>
  </si>
  <si>
    <t>Názov položky</t>
  </si>
  <si>
    <t>Celková cena spolu v EUR
bez DPH za 24 mesiacov 
(104 týždňov)</t>
  </si>
  <si>
    <t>Celková cena spolu v EUR
vrátane DPH za 24 mesiacov 
(104 týždňov)</t>
  </si>
  <si>
    <t>Ocot</t>
  </si>
  <si>
    <t>Mlieko</t>
  </si>
  <si>
    <t>Bielkovinové prídavky (priemer)</t>
  </si>
  <si>
    <t>priemer 1 ks</t>
  </si>
  <si>
    <t>Celkom:</t>
  </si>
  <si>
    <t xml:space="preserve">Celkom: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</si>
</sst>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#,##0.00\ [$EUR]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2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</borders>
  <cellStyleXfs count="5">
    <xf numFmtId="0" fontId="0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543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9" fontId="7" fillId="0" borderId="0" xfId="1" applyNumberFormat="1" applyFont="1" applyAlignment="1">
      <alignment horizontal="left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1" applyNumberFormat="1" applyFont="1" applyBorder="1" applyAlignment="1">
      <alignment horizontal="left" vertical="top" wrapText="1"/>
    </xf>
    <xf numFmtId="49" fontId="9" fillId="0" borderId="0" xfId="1" applyNumberFormat="1" applyFont="1" applyBorder="1" applyAlignment="1">
      <alignment horizontal="left" vertical="top" wrapText="1"/>
    </xf>
    <xf numFmtId="49" fontId="9" fillId="0" borderId="0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top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4" fillId="0" borderId="0" xfId="0" applyFont="1" applyAlignment="1">
      <alignment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vertical="center" wrapText="1"/>
    </xf>
    <xf numFmtId="49" fontId="3" fillId="0" borderId="22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4" fillId="3" borderId="28" xfId="0" applyNumberFormat="1" applyFont="1" applyFill="1" applyBorder="1" applyAlignment="1">
      <alignment horizontal="left" vertical="center"/>
    </xf>
    <xf numFmtId="49" fontId="4" fillId="3" borderId="29" xfId="0" applyNumberFormat="1" applyFont="1" applyFill="1" applyBorder="1" applyAlignment="1">
      <alignment horizontal="left" vertical="center"/>
    </xf>
    <xf numFmtId="49" fontId="4" fillId="3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49" fontId="4" fillId="4" borderId="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horizontal="right" vertical="center" wrapText="1"/>
    </xf>
    <xf numFmtId="49" fontId="3" fillId="0" borderId="36" xfId="0" applyNumberFormat="1" applyFont="1" applyFill="1" applyBorder="1" applyAlignment="1">
      <alignment horizontal="right" vertical="center" wrapText="1"/>
    </xf>
    <xf numFmtId="49" fontId="3" fillId="0" borderId="37" xfId="2" applyNumberFormat="1" applyFont="1" applyBorder="1" applyAlignment="1">
      <alignment vertical="center" wrapText="1"/>
    </xf>
    <xf numFmtId="49" fontId="3" fillId="0" borderId="38" xfId="0" applyNumberFormat="1" applyFont="1" applyFill="1" applyBorder="1" applyAlignment="1">
      <alignment horizontal="right" vertical="center" wrapText="1"/>
    </xf>
    <xf numFmtId="49" fontId="3" fillId="0" borderId="22" xfId="0" applyNumberFormat="1" applyFont="1" applyFill="1" applyBorder="1" applyAlignment="1">
      <alignment horizontal="right" vertical="center" wrapText="1"/>
    </xf>
    <xf numFmtId="49" fontId="3" fillId="0" borderId="39" xfId="2" applyNumberFormat="1" applyFont="1" applyBorder="1" applyAlignment="1">
      <alignment vertical="center" wrapText="1"/>
    </xf>
    <xf numFmtId="0" fontId="10" fillId="0" borderId="0" xfId="0" applyFont="1" applyFill="1" applyAlignment="1">
      <alignment vertical="top" wrapText="1"/>
    </xf>
    <xf numFmtId="49" fontId="3" fillId="0" borderId="38" xfId="0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49" fontId="7" fillId="0" borderId="39" xfId="2" applyNumberFormat="1" applyFont="1" applyBorder="1" applyAlignment="1">
      <alignment vertical="center" wrapText="1"/>
    </xf>
    <xf numFmtId="49" fontId="3" fillId="0" borderId="40" xfId="0" applyNumberFormat="1" applyFont="1" applyFill="1" applyBorder="1" applyAlignment="1">
      <alignment horizontal="right" vertical="center" wrapText="1"/>
    </xf>
    <xf numFmtId="49" fontId="3" fillId="0" borderId="41" xfId="0" applyNumberFormat="1" applyFont="1" applyFill="1" applyBorder="1" applyAlignment="1">
      <alignment horizontal="right" vertical="center" wrapText="1"/>
    </xf>
    <xf numFmtId="49" fontId="3" fillId="0" borderId="42" xfId="2" applyNumberFormat="1" applyFont="1" applyBorder="1" applyAlignment="1">
      <alignment vertical="center" wrapText="1"/>
    </xf>
    <xf numFmtId="49" fontId="7" fillId="0" borderId="42" xfId="2" applyNumberFormat="1" applyFont="1" applyBorder="1" applyAlignment="1">
      <alignment vertical="center" wrapText="1"/>
    </xf>
    <xf numFmtId="49" fontId="3" fillId="0" borderId="39" xfId="2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3" fillId="0" borderId="42" xfId="2" applyFont="1" applyBorder="1" applyAlignment="1">
      <alignment horizontal="justify" vertical="center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42" xfId="2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43" xfId="0" applyNumberFormat="1" applyFont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49" fontId="7" fillId="0" borderId="44" xfId="0" applyNumberFormat="1" applyFont="1" applyFill="1" applyBorder="1" applyAlignment="1">
      <alignment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top" wrapText="1"/>
    </xf>
    <xf numFmtId="49" fontId="3" fillId="0" borderId="43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4" borderId="8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46" xfId="2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left" vertical="center"/>
    </xf>
    <xf numFmtId="49" fontId="3" fillId="2" borderId="47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4" xfId="0" applyNumberFormat="1" applyFont="1" applyFill="1" applyBorder="1" applyAlignment="1">
      <alignment horizontal="left" vertical="center"/>
    </xf>
    <xf numFmtId="49" fontId="4" fillId="3" borderId="48" xfId="0" applyNumberFormat="1" applyFont="1" applyFill="1" applyBorder="1" applyAlignment="1">
      <alignment horizontal="left" vertical="center"/>
    </xf>
    <xf numFmtId="49" fontId="3" fillId="2" borderId="49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4" fillId="2" borderId="40" xfId="0" applyNumberFormat="1" applyFont="1" applyFill="1" applyBorder="1" applyAlignment="1">
      <alignment horizontal="left" vertical="center" wrapText="1"/>
    </xf>
    <xf numFmtId="49" fontId="4" fillId="2" borderId="50" xfId="0" applyNumberFormat="1" applyFont="1" applyFill="1" applyBorder="1" applyAlignment="1">
      <alignment horizontal="left" vertical="center" wrapText="1"/>
    </xf>
    <xf numFmtId="49" fontId="4" fillId="2" borderId="50" xfId="0" applyNumberFormat="1" applyFont="1" applyFill="1" applyBorder="1" applyAlignment="1">
      <alignment horizontal="left" vertical="center" wrapText="1"/>
    </xf>
    <xf numFmtId="49" fontId="4" fillId="2" borderId="51" xfId="0" applyNumberFormat="1" applyFont="1" applyFill="1" applyBorder="1" applyAlignment="1">
      <alignment horizontal="left" vertical="center" wrapText="1"/>
    </xf>
    <xf numFmtId="49" fontId="4" fillId="0" borderId="5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3" fillId="0" borderId="53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right" vertical="center" wrapText="1"/>
    </xf>
    <xf numFmtId="49" fontId="7" fillId="0" borderId="36" xfId="0" applyNumberFormat="1" applyFont="1" applyFill="1" applyBorder="1" applyAlignment="1">
      <alignment horizontal="right" vertical="center" wrapText="1"/>
    </xf>
    <xf numFmtId="49" fontId="7" fillId="0" borderId="37" xfId="2" applyNumberFormat="1" applyFont="1" applyBorder="1" applyAlignment="1">
      <alignment horizontal="left" vertical="center" wrapText="1"/>
    </xf>
    <xf numFmtId="49" fontId="3" fillId="0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right" vertical="center"/>
    </xf>
    <xf numFmtId="49" fontId="3" fillId="0" borderId="26" xfId="0" applyNumberFormat="1" applyFont="1" applyFill="1" applyBorder="1" applyAlignment="1">
      <alignment horizontal="right" vertical="center"/>
    </xf>
    <xf numFmtId="49" fontId="7" fillId="0" borderId="39" xfId="2" applyNumberFormat="1" applyFont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right" vertical="center"/>
    </xf>
    <xf numFmtId="49" fontId="3" fillId="0" borderId="41" xfId="0" applyNumberFormat="1" applyFont="1" applyFill="1" applyBorder="1" applyAlignment="1">
      <alignment horizontal="right" vertical="center"/>
    </xf>
    <xf numFmtId="49" fontId="7" fillId="0" borderId="42" xfId="2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4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5" xfId="2" applyNumberFormat="1" applyFont="1" applyBorder="1" applyAlignment="1">
      <alignment horizontal="left" vertical="center" wrapText="1"/>
    </xf>
    <xf numFmtId="0" fontId="1" fillId="0" borderId="44" xfId="2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8" xfId="0" applyNumberFormat="1" applyFont="1" applyFill="1" applyBorder="1" applyAlignment="1">
      <alignment horizontal="right" vertical="center"/>
    </xf>
    <xf numFmtId="49" fontId="3" fillId="0" borderId="36" xfId="0" applyNumberFormat="1" applyFont="1" applyFill="1" applyBorder="1" applyAlignment="1">
      <alignment horizontal="right" vertical="center"/>
    </xf>
    <xf numFmtId="49" fontId="7" fillId="0" borderId="57" xfId="2" applyNumberFormat="1" applyFont="1" applyFill="1" applyBorder="1" applyAlignment="1">
      <alignment horizontal="left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7" fillId="0" borderId="58" xfId="2" applyNumberFormat="1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49" fontId="7" fillId="0" borderId="57" xfId="0" applyNumberFormat="1" applyFont="1" applyFill="1" applyBorder="1" applyAlignment="1">
      <alignment horizontal="left" vertical="center" wrapText="1"/>
    </xf>
    <xf numFmtId="49" fontId="7" fillId="0" borderId="58" xfId="0" applyNumberFormat="1" applyFont="1" applyFill="1" applyBorder="1" applyAlignment="1">
      <alignment horizontal="left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49" fontId="7" fillId="0" borderId="37" xfId="2" applyNumberFormat="1" applyFont="1" applyFill="1" applyBorder="1" applyAlignment="1">
      <alignment horizontal="left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7" fillId="0" borderId="39" xfId="2" applyNumberFormat="1" applyFont="1" applyFill="1" applyBorder="1" applyAlignment="1">
      <alignment horizontal="left" vertical="center" wrapText="1"/>
    </xf>
    <xf numFmtId="49" fontId="7" fillId="0" borderId="58" xfId="2" applyNumberFormat="1" applyFont="1" applyFill="1" applyBorder="1" applyAlignment="1">
      <alignment horizontal="left" vertical="center" wrapText="1"/>
    </xf>
    <xf numFmtId="49" fontId="7" fillId="0" borderId="57" xfId="0" applyNumberFormat="1" applyFont="1" applyBorder="1" applyAlignment="1">
      <alignment horizontal="left" vertical="center" wrapText="1"/>
    </xf>
    <xf numFmtId="49" fontId="7" fillId="0" borderId="39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49" fontId="7" fillId="0" borderId="42" xfId="0" applyNumberFormat="1" applyFont="1" applyBorder="1" applyAlignment="1">
      <alignment horizontal="left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left" vertical="center" wrapText="1"/>
    </xf>
    <xf numFmtId="0" fontId="1" fillId="0" borderId="2" xfId="2" applyFill="1" applyBorder="1" applyAlignment="1">
      <alignment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7" fillId="0" borderId="53" xfId="2" applyNumberFormat="1" applyFont="1" applyFill="1" applyBorder="1" applyAlignment="1">
      <alignment horizontal="left" vertical="center" wrapText="1"/>
    </xf>
    <xf numFmtId="49" fontId="7" fillId="0" borderId="36" xfId="2" applyNumberFormat="1" applyFont="1" applyFill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7" fillId="0" borderId="46" xfId="2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/>
    </xf>
    <xf numFmtId="0" fontId="1" fillId="0" borderId="36" xfId="2" applyFill="1" applyBorder="1" applyAlignment="1">
      <alignment vertical="center"/>
    </xf>
    <xf numFmtId="49" fontId="3" fillId="0" borderId="21" xfId="2" applyNumberFormat="1" applyFont="1" applyFill="1" applyBorder="1" applyAlignment="1">
      <alignment horizontal="left" vertical="center" wrapText="1"/>
    </xf>
    <xf numFmtId="0" fontId="1" fillId="0" borderId="22" xfId="2" applyFill="1" applyBorder="1" applyAlignment="1">
      <alignment horizontal="left" vertical="center" wrapText="1"/>
    </xf>
    <xf numFmtId="49" fontId="3" fillId="0" borderId="66" xfId="0" applyNumberFormat="1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left" vertical="center" wrapText="1"/>
    </xf>
    <xf numFmtId="0" fontId="10" fillId="0" borderId="50" xfId="2" applyFont="1" applyFill="1" applyBorder="1" applyAlignment="1">
      <alignment horizontal="left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49" fontId="3" fillId="0" borderId="52" xfId="0" applyNumberFormat="1" applyFont="1" applyBorder="1" applyAlignment="1">
      <alignment horizontal="center" vertical="center"/>
    </xf>
    <xf numFmtId="49" fontId="3" fillId="0" borderId="37" xfId="2" applyNumberFormat="1" applyFont="1" applyBorder="1" applyAlignment="1">
      <alignment horizontal="left" vertical="center" wrapText="1"/>
    </xf>
    <xf numFmtId="0" fontId="1" fillId="0" borderId="37" xfId="2" applyBorder="1" applyAlignment="1">
      <alignment horizontal="left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42" xfId="2" applyNumberFormat="1" applyFont="1" applyBorder="1" applyAlignment="1">
      <alignment horizontal="left" vertical="center" wrapText="1"/>
    </xf>
    <xf numFmtId="0" fontId="1" fillId="0" borderId="42" xfId="2" applyBorder="1" applyAlignment="1">
      <alignment horizontal="left" vertical="center" wrapText="1"/>
    </xf>
    <xf numFmtId="49" fontId="7" fillId="0" borderId="0" xfId="1" applyNumberFormat="1" applyFont="1" applyAlignment="1"/>
    <xf numFmtId="49" fontId="3" fillId="0" borderId="0" xfId="0" applyNumberFormat="1" applyFont="1" applyAlignment="1">
      <alignment vertical="top" wrapText="1"/>
    </xf>
    <xf numFmtId="49" fontId="7" fillId="0" borderId="0" xfId="1" applyNumberFormat="1" applyFont="1" applyBorder="1" applyAlignment="1">
      <alignment vertical="center" wrapText="1"/>
    </xf>
    <xf numFmtId="0" fontId="7" fillId="0" borderId="0" xfId="1" applyFont="1"/>
    <xf numFmtId="49" fontId="8" fillId="0" borderId="1" xfId="1" applyNumberFormat="1" applyFont="1" applyBorder="1" applyAlignment="1">
      <alignment horizontal="left" vertical="top" wrapText="1"/>
    </xf>
    <xf numFmtId="49" fontId="8" fillId="0" borderId="7" xfId="1" applyNumberFormat="1" applyFont="1" applyBorder="1" applyAlignment="1">
      <alignment horizontal="left" vertical="top" wrapText="1"/>
    </xf>
    <xf numFmtId="49" fontId="8" fillId="0" borderId="60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right" wrapText="1"/>
    </xf>
    <xf numFmtId="0" fontId="13" fillId="0" borderId="0" xfId="0" applyNumberFormat="1" applyFont="1" applyBorder="1" applyAlignment="1">
      <alignment wrapText="1"/>
    </xf>
    <xf numFmtId="0" fontId="13" fillId="0" borderId="0" xfId="0" applyFont="1" applyAlignment="1">
      <alignment horizontal="right"/>
    </xf>
    <xf numFmtId="0" fontId="14" fillId="0" borderId="68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4" fillId="0" borderId="69" xfId="0" applyFont="1" applyBorder="1" applyAlignment="1">
      <alignment wrapText="1"/>
    </xf>
    <xf numFmtId="14" fontId="13" fillId="0" borderId="0" xfId="0" applyNumberFormat="1" applyFont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5" fillId="0" borderId="0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49" fontId="17" fillId="5" borderId="70" xfId="0" applyNumberFormat="1" applyFont="1" applyFill="1" applyBorder="1" applyAlignment="1">
      <alignment wrapText="1"/>
    </xf>
    <xf numFmtId="49" fontId="17" fillId="5" borderId="0" xfId="0" applyNumberFormat="1" applyFont="1" applyFill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/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horizontal="left" vertical="top"/>
    </xf>
    <xf numFmtId="0" fontId="19" fillId="0" borderId="0" xfId="3" applyFont="1"/>
    <xf numFmtId="0" fontId="18" fillId="0" borderId="0" xfId="3" applyFont="1"/>
    <xf numFmtId="0" fontId="20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49" fontId="9" fillId="6" borderId="0" xfId="1" applyNumberFormat="1" applyFont="1" applyFill="1" applyAlignment="1"/>
    <xf numFmtId="49" fontId="18" fillId="6" borderId="0" xfId="1" applyNumberFormat="1" applyFont="1" applyFill="1" applyAlignment="1"/>
    <xf numFmtId="49" fontId="18" fillId="0" borderId="0" xfId="1" applyNumberFormat="1" applyFont="1" applyAlignment="1"/>
    <xf numFmtId="0" fontId="13" fillId="0" borderId="0" xfId="0" applyFont="1" applyAlignment="1">
      <alignment vertical="top" wrapText="1"/>
    </xf>
    <xf numFmtId="0" fontId="20" fillId="0" borderId="0" xfId="3" applyFont="1" applyAlignment="1">
      <alignment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19" fillId="0" borderId="0" xfId="1" applyNumberFormat="1" applyFont="1" applyBorder="1" applyAlignment="1">
      <alignment horizontal="left" vertical="top" wrapText="1"/>
    </xf>
    <xf numFmtId="0" fontId="19" fillId="0" borderId="0" xfId="1" applyNumberFormat="1" applyFont="1" applyBorder="1" applyAlignment="1">
      <alignment horizontal="left" vertical="top" wrapText="1"/>
    </xf>
    <xf numFmtId="0" fontId="9" fillId="0" borderId="0" xfId="3" applyFont="1"/>
    <xf numFmtId="0" fontId="19" fillId="5" borderId="71" xfId="3" applyFont="1" applyFill="1" applyBorder="1" applyAlignment="1">
      <alignment horizontal="center" vertical="center" wrapText="1"/>
    </xf>
    <xf numFmtId="0" fontId="19" fillId="7" borderId="72" xfId="3" applyFont="1" applyFill="1" applyBorder="1" applyAlignment="1">
      <alignment horizontal="center" vertical="center"/>
    </xf>
    <xf numFmtId="0" fontId="19" fillId="7" borderId="73" xfId="3" applyFont="1" applyFill="1" applyBorder="1" applyAlignment="1">
      <alignment horizontal="center" vertical="center"/>
    </xf>
    <xf numFmtId="0" fontId="19" fillId="7" borderId="74" xfId="3" applyFont="1" applyFill="1" applyBorder="1" applyAlignment="1">
      <alignment horizontal="center" vertical="center"/>
    </xf>
    <xf numFmtId="0" fontId="19" fillId="2" borderId="75" xfId="3" applyFont="1" applyFill="1" applyBorder="1" applyAlignment="1">
      <alignment horizontal="center" vertical="center"/>
    </xf>
    <xf numFmtId="0" fontId="19" fillId="2" borderId="76" xfId="3" applyFont="1" applyFill="1" applyBorder="1" applyAlignment="1">
      <alignment horizontal="center" vertical="center"/>
    </xf>
    <xf numFmtId="0" fontId="19" fillId="2" borderId="77" xfId="3" applyFont="1" applyFill="1" applyBorder="1" applyAlignment="1">
      <alignment horizontal="center" vertical="center"/>
    </xf>
    <xf numFmtId="0" fontId="19" fillId="7" borderId="75" xfId="3" applyFont="1" applyFill="1" applyBorder="1" applyAlignment="1">
      <alignment horizontal="center" vertical="center"/>
    </xf>
    <xf numFmtId="0" fontId="19" fillId="7" borderId="76" xfId="3" applyFont="1" applyFill="1" applyBorder="1" applyAlignment="1">
      <alignment horizontal="center" vertical="center"/>
    </xf>
    <xf numFmtId="0" fontId="19" fillId="7" borderId="77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9" fillId="5" borderId="78" xfId="3" applyFont="1" applyFill="1" applyBorder="1" applyAlignment="1">
      <alignment horizontal="center" vertical="center" wrapText="1"/>
    </xf>
    <xf numFmtId="0" fontId="18" fillId="5" borderId="79" xfId="3" applyFont="1" applyFill="1" applyBorder="1" applyAlignment="1">
      <alignment horizontal="center" vertical="top" wrapText="1"/>
    </xf>
    <xf numFmtId="0" fontId="18" fillId="5" borderId="80" xfId="3" applyFont="1" applyFill="1" applyBorder="1" applyAlignment="1">
      <alignment horizontal="center" vertical="top" wrapText="1"/>
    </xf>
    <xf numFmtId="0" fontId="18" fillId="5" borderId="81" xfId="3" applyFont="1" applyFill="1" applyBorder="1" applyAlignment="1">
      <alignment horizontal="center" vertical="top" wrapText="1"/>
    </xf>
    <xf numFmtId="0" fontId="18" fillId="5" borderId="82" xfId="3" applyFont="1" applyFill="1" applyBorder="1" applyAlignment="1">
      <alignment horizontal="center" vertical="top" wrapText="1"/>
    </xf>
    <xf numFmtId="0" fontId="18" fillId="5" borderId="83" xfId="3" applyFont="1" applyFill="1" applyBorder="1" applyAlignment="1">
      <alignment horizontal="center" vertical="top" wrapText="1"/>
    </xf>
    <xf numFmtId="0" fontId="18" fillId="5" borderId="84" xfId="3" applyFont="1" applyFill="1" applyBorder="1" applyAlignment="1">
      <alignment horizontal="center" vertical="top" wrapText="1"/>
    </xf>
    <xf numFmtId="0" fontId="18" fillId="5" borderId="85" xfId="3" applyFont="1" applyFill="1" applyBorder="1" applyAlignment="1">
      <alignment horizontal="center" vertical="top" wrapText="1"/>
    </xf>
    <xf numFmtId="0" fontId="18" fillId="5" borderId="86" xfId="3" applyFont="1" applyFill="1" applyBorder="1" applyAlignment="1">
      <alignment horizontal="center" vertical="top" wrapText="1"/>
    </xf>
    <xf numFmtId="0" fontId="18" fillId="5" borderId="87" xfId="3" applyFont="1" applyFill="1" applyBorder="1" applyAlignment="1">
      <alignment horizontal="center" vertical="top" wrapText="1"/>
    </xf>
    <xf numFmtId="0" fontId="18" fillId="0" borderId="0" xfId="3" applyFont="1" applyFill="1" applyBorder="1" applyAlignment="1">
      <alignment horizontal="center" vertical="top" wrapText="1"/>
    </xf>
    <xf numFmtId="0" fontId="18" fillId="0" borderId="0" xfId="3" applyFont="1" applyAlignment="1">
      <alignment vertical="top"/>
    </xf>
    <xf numFmtId="0" fontId="18" fillId="0" borderId="88" xfId="3" applyFont="1" applyBorder="1" applyAlignment="1">
      <alignment vertical="center"/>
    </xf>
    <xf numFmtId="0" fontId="18" fillId="4" borderId="89" xfId="3" applyFont="1" applyFill="1" applyBorder="1" applyAlignment="1">
      <alignment horizontal="center" vertical="center"/>
    </xf>
    <xf numFmtId="164" fontId="21" fillId="0" borderId="90" xfId="0" applyNumberFormat="1" applyFont="1" applyBorder="1" applyAlignment="1" applyProtection="1">
      <alignment horizontal="right" vertical="center" wrapText="1"/>
      <protection locked="0"/>
    </xf>
    <xf numFmtId="9" fontId="21" fillId="0" borderId="90" xfId="0" applyNumberFormat="1" applyFont="1" applyBorder="1" applyAlignment="1" applyProtection="1">
      <alignment horizontal="center" vertical="center" wrapText="1"/>
      <protection locked="0"/>
    </xf>
    <xf numFmtId="164" fontId="18" fillId="0" borderId="90" xfId="3" applyNumberFormat="1" applyFont="1" applyBorder="1" applyAlignment="1">
      <alignment horizontal="right" vertical="center"/>
    </xf>
    <xf numFmtId="164" fontId="18" fillId="0" borderId="91" xfId="3" applyNumberFormat="1" applyFont="1" applyBorder="1" applyAlignment="1">
      <alignment vertical="center"/>
    </xf>
    <xf numFmtId="164" fontId="18" fillId="0" borderId="92" xfId="3" applyNumberFormat="1" applyFont="1" applyFill="1" applyBorder="1" applyAlignment="1">
      <alignment vertical="center"/>
    </xf>
    <xf numFmtId="0" fontId="18" fillId="4" borderId="93" xfId="3" applyFont="1" applyFill="1" applyBorder="1" applyAlignment="1">
      <alignment horizontal="center" vertical="center"/>
    </xf>
    <xf numFmtId="164" fontId="18" fillId="0" borderId="0" xfId="3" applyNumberFormat="1" applyFont="1" applyFill="1" applyBorder="1" applyAlignment="1">
      <alignment vertical="center"/>
    </xf>
    <xf numFmtId="0" fontId="18" fillId="0" borderId="94" xfId="3" applyFont="1" applyBorder="1" applyAlignment="1">
      <alignment vertical="center"/>
    </xf>
    <xf numFmtId="164" fontId="21" fillId="0" borderId="45" xfId="0" applyNumberFormat="1" applyFont="1" applyBorder="1" applyAlignment="1" applyProtection="1">
      <alignment horizontal="right" vertical="center" wrapText="1"/>
      <protection locked="0"/>
    </xf>
    <xf numFmtId="9" fontId="21" fillId="0" borderId="45" xfId="0" applyNumberFormat="1" applyFont="1" applyBorder="1" applyAlignment="1" applyProtection="1">
      <alignment horizontal="center" vertical="center" wrapText="1"/>
      <protection locked="0"/>
    </xf>
    <xf numFmtId="164" fontId="18" fillId="0" borderId="45" xfId="3" applyNumberFormat="1" applyFont="1" applyBorder="1" applyAlignment="1">
      <alignment horizontal="right" vertical="center"/>
    </xf>
    <xf numFmtId="164" fontId="18" fillId="0" borderId="16" xfId="3" applyNumberFormat="1" applyFont="1" applyBorder="1" applyAlignment="1">
      <alignment vertical="center"/>
    </xf>
    <xf numFmtId="164" fontId="18" fillId="0" borderId="95" xfId="3" applyNumberFormat="1" applyFont="1" applyFill="1" applyBorder="1" applyAlignment="1">
      <alignment vertical="center"/>
    </xf>
    <xf numFmtId="0" fontId="18" fillId="4" borderId="96" xfId="3" applyFont="1" applyFill="1" applyBorder="1" applyAlignment="1">
      <alignment horizontal="center" vertical="center"/>
    </xf>
    <xf numFmtId="0" fontId="18" fillId="0" borderId="97" xfId="3" applyFont="1" applyBorder="1" applyAlignment="1">
      <alignment vertical="center"/>
    </xf>
    <xf numFmtId="0" fontId="18" fillId="4" borderId="98" xfId="3" applyFont="1" applyFill="1" applyBorder="1" applyAlignment="1">
      <alignment horizontal="center" vertical="center"/>
    </xf>
    <xf numFmtId="164" fontId="21" fillId="0" borderId="99" xfId="0" applyNumberFormat="1" applyFont="1" applyBorder="1" applyAlignment="1" applyProtection="1">
      <alignment horizontal="right" vertical="center" wrapText="1"/>
      <protection locked="0"/>
    </xf>
    <xf numFmtId="9" fontId="21" fillId="0" borderId="99" xfId="0" applyNumberFormat="1" applyFont="1" applyBorder="1" applyAlignment="1" applyProtection="1">
      <alignment horizontal="center" vertical="center" wrapText="1"/>
      <protection locked="0"/>
    </xf>
    <xf numFmtId="164" fontId="18" fillId="0" borderId="99" xfId="3" applyNumberFormat="1" applyFont="1" applyBorder="1" applyAlignment="1">
      <alignment horizontal="right" vertical="center"/>
    </xf>
    <xf numFmtId="164" fontId="18" fillId="0" borderId="100" xfId="3" applyNumberFormat="1" applyFont="1" applyFill="1" applyBorder="1" applyAlignment="1">
      <alignment vertical="center"/>
    </xf>
    <xf numFmtId="0" fontId="19" fillId="0" borderId="101" xfId="3" applyFont="1" applyBorder="1" applyAlignment="1">
      <alignment vertical="center"/>
    </xf>
    <xf numFmtId="0" fontId="19" fillId="0" borderId="102" xfId="3" applyFont="1" applyBorder="1" applyAlignment="1">
      <alignment horizontal="center" vertical="center"/>
    </xf>
    <xf numFmtId="0" fontId="18" fillId="0" borderId="103" xfId="3" applyFont="1" applyBorder="1" applyAlignment="1">
      <alignment horizontal="center" vertical="center"/>
    </xf>
    <xf numFmtId="0" fontId="18" fillId="0" borderId="104" xfId="3" applyFont="1" applyBorder="1" applyAlignment="1">
      <alignment horizontal="center" vertical="center"/>
    </xf>
    <xf numFmtId="164" fontId="19" fillId="0" borderId="103" xfId="3" applyNumberFormat="1" applyFont="1" applyBorder="1" applyAlignment="1">
      <alignment horizontal="right" vertical="center"/>
    </xf>
    <xf numFmtId="164" fontId="19" fillId="0" borderId="105" xfId="3" applyNumberFormat="1" applyFont="1" applyBorder="1" applyAlignment="1">
      <alignment horizontal="right" vertical="center"/>
    </xf>
    <xf numFmtId="164" fontId="18" fillId="0" borderId="103" xfId="3" applyNumberFormat="1" applyFont="1" applyBorder="1" applyAlignment="1">
      <alignment horizontal="center" vertical="center"/>
    </xf>
    <xf numFmtId="164" fontId="19" fillId="0" borderId="103" xfId="3" applyNumberFormat="1" applyFont="1" applyBorder="1" applyAlignment="1">
      <alignment vertical="center"/>
    </xf>
    <xf numFmtId="164" fontId="19" fillId="0" borderId="106" xfId="3" applyNumberFormat="1" applyFont="1" applyFill="1" applyBorder="1" applyAlignment="1">
      <alignment horizontal="right" vertical="center"/>
    </xf>
    <xf numFmtId="0" fontId="19" fillId="0" borderId="107" xfId="3" applyFont="1" applyBorder="1" applyAlignment="1">
      <alignment horizontal="center" vertical="center"/>
    </xf>
    <xf numFmtId="164" fontId="19" fillId="0" borderId="103" xfId="3" applyNumberFormat="1" applyFont="1" applyFill="1" applyBorder="1" applyAlignment="1">
      <alignment horizontal="right" vertical="center"/>
    </xf>
    <xf numFmtId="164" fontId="19" fillId="0" borderId="0" xfId="3" applyNumberFormat="1" applyFont="1" applyFill="1" applyBorder="1" applyAlignment="1">
      <alignment horizontal="right"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Border="1"/>
    <xf numFmtId="0" fontId="18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18" fillId="0" borderId="0" xfId="3" applyFont="1" applyFill="1"/>
    <xf numFmtId="0" fontId="19" fillId="2" borderId="72" xfId="3" applyFont="1" applyFill="1" applyBorder="1" applyAlignment="1">
      <alignment horizontal="center" vertical="center"/>
    </xf>
    <xf numFmtId="0" fontId="19" fillId="2" borderId="73" xfId="3" applyFont="1" applyFill="1" applyBorder="1" applyAlignment="1">
      <alignment horizontal="center" vertical="center"/>
    </xf>
    <xf numFmtId="0" fontId="19" fillId="2" borderId="74" xfId="3" applyFont="1" applyFill="1" applyBorder="1" applyAlignment="1">
      <alignment horizontal="center" vertical="center"/>
    </xf>
    <xf numFmtId="0" fontId="19" fillId="5" borderId="71" xfId="3" applyFont="1" applyFill="1" applyBorder="1" applyAlignment="1">
      <alignment horizontal="center" vertical="top" wrapText="1"/>
    </xf>
    <xf numFmtId="0" fontId="18" fillId="5" borderId="108" xfId="3" applyFont="1" applyFill="1" applyBorder="1" applyAlignment="1">
      <alignment horizontal="center" vertical="top" wrapText="1"/>
    </xf>
    <xf numFmtId="0" fontId="18" fillId="5" borderId="109" xfId="3" applyFont="1" applyFill="1" applyBorder="1" applyAlignment="1">
      <alignment horizontal="center" vertical="top" wrapText="1"/>
    </xf>
    <xf numFmtId="0" fontId="18" fillId="5" borderId="110" xfId="3" applyFont="1" applyFill="1" applyBorder="1" applyAlignment="1">
      <alignment horizontal="center" vertical="top" wrapText="1"/>
    </xf>
    <xf numFmtId="0" fontId="19" fillId="5" borderId="78" xfId="3" applyFont="1" applyFill="1" applyBorder="1" applyAlignment="1">
      <alignment horizontal="center" vertical="top" wrapText="1"/>
    </xf>
    <xf numFmtId="164" fontId="18" fillId="0" borderId="111" xfId="3" applyNumberFormat="1" applyFont="1" applyBorder="1" applyAlignment="1">
      <alignment vertical="center"/>
    </xf>
    <xf numFmtId="164" fontId="18" fillId="0" borderId="88" xfId="3" applyNumberFormat="1" applyFont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Alignment="1">
      <alignment vertical="center"/>
    </xf>
    <xf numFmtId="164" fontId="18" fillId="0" borderId="112" xfId="3" applyNumberFormat="1" applyFont="1" applyBorder="1" applyAlignment="1">
      <alignment vertical="center"/>
    </xf>
    <xf numFmtId="164" fontId="18" fillId="0" borderId="94" xfId="3" applyNumberFormat="1" applyFont="1" applyBorder="1" applyAlignment="1">
      <alignment vertical="center"/>
    </xf>
    <xf numFmtId="164" fontId="18" fillId="0" borderId="113" xfId="3" applyNumberFormat="1" applyFont="1" applyBorder="1" applyAlignment="1">
      <alignment vertical="center"/>
    </xf>
    <xf numFmtId="164" fontId="18" fillId="0" borderId="114" xfId="3" applyNumberFormat="1" applyFont="1" applyBorder="1" applyAlignment="1">
      <alignment vertical="center"/>
    </xf>
    <xf numFmtId="164" fontId="18" fillId="0" borderId="104" xfId="3" applyNumberFormat="1" applyFont="1" applyBorder="1" applyAlignment="1">
      <alignment horizontal="center" vertical="center"/>
    </xf>
    <xf numFmtId="0" fontId="18" fillId="0" borderId="103" xfId="3" applyFont="1" applyFill="1" applyBorder="1" applyAlignment="1">
      <alignment horizontal="center" vertical="center"/>
    </xf>
    <xf numFmtId="164" fontId="19" fillId="0" borderId="103" xfId="3" applyNumberFormat="1" applyFont="1" applyFill="1" applyBorder="1" applyAlignment="1">
      <alignment vertical="center"/>
    </xf>
    <xf numFmtId="164" fontId="19" fillId="0" borderId="115" xfId="3" applyNumberFormat="1" applyFont="1" applyFill="1" applyBorder="1" applyAlignment="1">
      <alignment vertical="center"/>
    </xf>
    <xf numFmtId="164" fontId="19" fillId="0" borderId="106" xfId="3" applyNumberFormat="1" applyFont="1" applyFill="1" applyBorder="1" applyAlignment="1">
      <alignment vertical="center"/>
    </xf>
    <xf numFmtId="164" fontId="19" fillId="0" borderId="116" xfId="3" applyNumberFormat="1" applyFont="1" applyBorder="1" applyAlignment="1">
      <alignment vertical="center"/>
    </xf>
    <xf numFmtId="164" fontId="19" fillId="0" borderId="117" xfId="3" applyNumberFormat="1" applyFont="1" applyBorder="1" applyAlignment="1">
      <alignment vertical="center"/>
    </xf>
    <xf numFmtId="0" fontId="19" fillId="0" borderId="0" xfId="3" applyFont="1" applyBorder="1"/>
    <xf numFmtId="0" fontId="18" fillId="0" borderId="0" xfId="3" applyFont="1" applyBorder="1"/>
    <xf numFmtId="0" fontId="19" fillId="5" borderId="118" xfId="3" applyFont="1" applyFill="1" applyBorder="1" applyAlignment="1">
      <alignment vertical="top" wrapText="1"/>
    </xf>
    <xf numFmtId="0" fontId="19" fillId="5" borderId="119" xfId="3" applyFont="1" applyFill="1" applyBorder="1" applyAlignment="1">
      <alignment horizontal="center" vertical="top" wrapText="1"/>
    </xf>
    <xf numFmtId="0" fontId="19" fillId="5" borderId="120" xfId="3" applyFont="1" applyFill="1" applyBorder="1" applyAlignment="1">
      <alignment horizontal="center" vertical="top" wrapText="1"/>
    </xf>
    <xf numFmtId="0" fontId="19" fillId="5" borderId="120" xfId="3" applyFont="1" applyFill="1" applyBorder="1" applyAlignment="1">
      <alignment horizontal="center" vertical="top" wrapText="1"/>
    </xf>
    <xf numFmtId="0" fontId="19" fillId="5" borderId="121" xfId="3" applyFont="1" applyFill="1" applyBorder="1" applyAlignment="1">
      <alignment horizontal="center" vertical="top" wrapText="1"/>
    </xf>
    <xf numFmtId="0" fontId="19" fillId="5" borderId="77" xfId="3" applyFont="1" applyFill="1" applyBorder="1" applyAlignment="1">
      <alignment horizontal="center" vertical="top" wrapText="1"/>
    </xf>
    <xf numFmtId="0" fontId="19" fillId="0" borderId="0" xfId="3" applyFont="1" applyBorder="1" applyAlignment="1">
      <alignment vertical="top"/>
    </xf>
    <xf numFmtId="0" fontId="18" fillId="0" borderId="0" xfId="3" applyFont="1" applyBorder="1" applyAlignment="1">
      <alignment vertical="top"/>
    </xf>
    <xf numFmtId="0" fontId="18" fillId="0" borderId="89" xfId="3" applyFont="1" applyBorder="1"/>
    <xf numFmtId="0" fontId="18" fillId="0" borderId="122" xfId="3" applyFont="1" applyBorder="1" applyAlignment="1">
      <alignment horizontal="center" vertical="center"/>
    </xf>
    <xf numFmtId="0" fontId="18" fillId="0" borderId="123" xfId="3" applyFont="1" applyBorder="1" applyAlignment="1">
      <alignment horizontal="center" vertical="center"/>
    </xf>
    <xf numFmtId="3" fontId="18" fillId="0" borderId="124" xfId="3" applyNumberFormat="1" applyFont="1" applyBorder="1" applyAlignment="1">
      <alignment horizontal="center" vertical="center"/>
    </xf>
    <xf numFmtId="3" fontId="18" fillId="0" borderId="125" xfId="3" applyNumberFormat="1" applyFont="1" applyBorder="1" applyAlignment="1">
      <alignment horizontal="center" vertical="center"/>
    </xf>
    <xf numFmtId="164" fontId="18" fillId="0" borderId="91" xfId="0" applyNumberFormat="1" applyFont="1" applyBorder="1" applyAlignment="1" applyProtection="1">
      <alignment vertical="center" wrapText="1"/>
      <protection locked="0"/>
    </xf>
    <xf numFmtId="9" fontId="18" fillId="0" borderId="91" xfId="0" applyNumberFormat="1" applyFont="1" applyBorder="1" applyAlignment="1" applyProtection="1">
      <alignment horizontal="center" vertical="center" wrapText="1"/>
      <protection locked="0"/>
    </xf>
    <xf numFmtId="164" fontId="18" fillId="0" borderId="16" xfId="3" applyNumberFormat="1" applyFont="1" applyBorder="1" applyAlignment="1">
      <alignment horizontal="right" vertical="center"/>
    </xf>
    <xf numFmtId="164" fontId="18" fillId="0" borderId="16" xfId="3" applyNumberFormat="1" applyFont="1" applyBorder="1" applyAlignment="1">
      <alignment vertical="center" wrapText="1"/>
    </xf>
    <xf numFmtId="164" fontId="18" fillId="0" borderId="122" xfId="3" applyNumberFormat="1" applyFont="1" applyBorder="1" applyAlignment="1">
      <alignment horizontal="right" vertical="center" wrapText="1"/>
    </xf>
    <xf numFmtId="164" fontId="18" fillId="0" borderId="123" xfId="3" applyNumberFormat="1" applyFont="1" applyBorder="1" applyAlignment="1">
      <alignment horizontal="right" vertical="center" wrapText="1"/>
    </xf>
    <xf numFmtId="164" fontId="18" fillId="0" borderId="122" xfId="3" applyNumberFormat="1" applyFont="1" applyBorder="1" applyAlignment="1">
      <alignment horizontal="right" vertical="center"/>
    </xf>
    <xf numFmtId="164" fontId="18" fillId="0" borderId="123" xfId="3" applyNumberFormat="1" applyFont="1" applyBorder="1" applyAlignment="1">
      <alignment horizontal="right" vertical="center"/>
    </xf>
    <xf numFmtId="164" fontId="18" fillId="0" borderId="124" xfId="3" applyNumberFormat="1" applyFont="1" applyBorder="1" applyAlignment="1">
      <alignment horizontal="right" vertical="center"/>
    </xf>
    <xf numFmtId="164" fontId="18" fillId="0" borderId="125" xfId="3" applyNumberFormat="1" applyFont="1" applyBorder="1" applyAlignment="1">
      <alignment horizontal="right" vertical="center"/>
    </xf>
    <xf numFmtId="164" fontId="18" fillId="0" borderId="126" xfId="3" applyNumberFormat="1" applyFont="1" applyBorder="1" applyAlignment="1">
      <alignment horizontal="right" vertical="center"/>
    </xf>
    <xf numFmtId="0" fontId="18" fillId="0" borderId="96" xfId="3" applyFont="1" applyBorder="1"/>
    <xf numFmtId="0" fontId="18" fillId="0" borderId="6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3" fontId="18" fillId="0" borderId="6" xfId="3" applyNumberFormat="1" applyFont="1" applyBorder="1" applyAlignment="1">
      <alignment horizontal="center" vertical="center"/>
    </xf>
    <xf numFmtId="3" fontId="18" fillId="0" borderId="8" xfId="3" applyNumberFormat="1" applyFont="1" applyBorder="1" applyAlignment="1">
      <alignment horizontal="center" vertical="center"/>
    </xf>
    <xf numFmtId="164" fontId="18" fillId="0" borderId="5" xfId="0" applyNumberFormat="1" applyFont="1" applyBorder="1" applyAlignment="1" applyProtection="1">
      <alignment vertical="center" wrapText="1"/>
      <protection locked="0"/>
    </xf>
    <xf numFmtId="9" fontId="18" fillId="0" borderId="5" xfId="0" applyNumberFormat="1" applyFont="1" applyBorder="1" applyAlignment="1" applyProtection="1">
      <alignment horizontal="center" vertical="center" wrapText="1"/>
      <protection locked="0"/>
    </xf>
    <xf numFmtId="164" fontId="18" fillId="0" borderId="6" xfId="3" applyNumberFormat="1" applyFont="1" applyBorder="1" applyAlignment="1">
      <alignment horizontal="right" vertical="center" wrapText="1"/>
    </xf>
    <xf numFmtId="164" fontId="18" fillId="0" borderId="8" xfId="3" applyNumberFormat="1" applyFont="1" applyBorder="1" applyAlignment="1">
      <alignment horizontal="right" vertical="center" wrapText="1"/>
    </xf>
    <xf numFmtId="164" fontId="18" fillId="0" borderId="6" xfId="3" applyNumberFormat="1" applyFont="1" applyBorder="1" applyAlignment="1">
      <alignment horizontal="right" vertical="center"/>
    </xf>
    <xf numFmtId="164" fontId="18" fillId="0" borderId="8" xfId="3" applyNumberFormat="1" applyFont="1" applyBorder="1" applyAlignment="1">
      <alignment horizontal="right" vertical="center"/>
    </xf>
    <xf numFmtId="164" fontId="18" fillId="0" borderId="127" xfId="3" applyNumberFormat="1" applyFont="1" applyBorder="1" applyAlignment="1">
      <alignment horizontal="right" vertical="center"/>
    </xf>
    <xf numFmtId="0" fontId="18" fillId="0" borderId="98" xfId="3" applyFont="1" applyBorder="1"/>
    <xf numFmtId="0" fontId="18" fillId="0" borderId="128" xfId="3" applyFont="1" applyBorder="1" applyAlignment="1">
      <alignment horizontal="center" vertical="center"/>
    </xf>
    <xf numFmtId="0" fontId="18" fillId="0" borderId="129" xfId="3" applyFont="1" applyBorder="1" applyAlignment="1">
      <alignment horizontal="center" vertical="center"/>
    </xf>
    <xf numFmtId="3" fontId="18" fillId="0" borderId="13" xfId="3" applyNumberFormat="1" applyFont="1" applyBorder="1" applyAlignment="1">
      <alignment horizontal="center" vertical="center"/>
    </xf>
    <xf numFmtId="3" fontId="18" fillId="0" borderId="130" xfId="3" applyNumberFormat="1" applyFont="1" applyBorder="1" applyAlignment="1">
      <alignment horizontal="center" vertical="center"/>
    </xf>
    <xf numFmtId="164" fontId="18" fillId="0" borderId="128" xfId="3" applyNumberFormat="1" applyFont="1" applyBorder="1" applyAlignment="1">
      <alignment horizontal="right" vertical="center" wrapText="1"/>
    </xf>
    <xf numFmtId="164" fontId="18" fillId="0" borderId="129" xfId="3" applyNumberFormat="1" applyFont="1" applyBorder="1" applyAlignment="1">
      <alignment horizontal="right" vertical="center" wrapText="1"/>
    </xf>
    <xf numFmtId="164" fontId="18" fillId="0" borderId="128" xfId="3" applyNumberFormat="1" applyFont="1" applyBorder="1" applyAlignment="1">
      <alignment horizontal="right" vertical="center"/>
    </xf>
    <xf numFmtId="164" fontId="18" fillId="0" borderId="129" xfId="3" applyNumberFormat="1" applyFont="1" applyBorder="1" applyAlignment="1">
      <alignment horizontal="right" vertical="center"/>
    </xf>
    <xf numFmtId="164" fontId="18" fillId="0" borderId="13" xfId="3" applyNumberFormat="1" applyFont="1" applyBorder="1" applyAlignment="1">
      <alignment horizontal="right" vertical="center"/>
    </xf>
    <xf numFmtId="164" fontId="18" fillId="0" borderId="130" xfId="3" applyNumberFormat="1" applyFont="1" applyBorder="1" applyAlignment="1">
      <alignment horizontal="right" vertical="center"/>
    </xf>
    <xf numFmtId="164" fontId="18" fillId="0" borderId="131" xfId="3" applyNumberFormat="1" applyFont="1" applyBorder="1" applyAlignment="1">
      <alignment horizontal="right" vertical="center"/>
    </xf>
    <xf numFmtId="0" fontId="19" fillId="0" borderId="102" xfId="3" applyFont="1" applyBorder="1" applyAlignment="1">
      <alignment vertical="center" wrapText="1"/>
    </xf>
    <xf numFmtId="3" fontId="19" fillId="0" borderId="104" xfId="3" applyNumberFormat="1" applyFont="1" applyBorder="1" applyAlignment="1">
      <alignment horizontal="center" vertical="center" wrapText="1"/>
    </xf>
    <xf numFmtId="3" fontId="19" fillId="0" borderId="107" xfId="3" applyNumberFormat="1" applyFont="1" applyBorder="1" applyAlignment="1">
      <alignment horizontal="center" vertical="center" wrapText="1"/>
    </xf>
    <xf numFmtId="3" fontId="18" fillId="0" borderId="103" xfId="3" applyNumberFormat="1" applyFont="1" applyBorder="1" applyAlignment="1">
      <alignment horizontal="center" vertical="center" wrapText="1"/>
    </xf>
    <xf numFmtId="164" fontId="18" fillId="0" borderId="103" xfId="3" applyNumberFormat="1" applyFont="1" applyBorder="1" applyAlignment="1">
      <alignment horizontal="center" vertical="center" wrapText="1"/>
    </xf>
    <xf numFmtId="164" fontId="19" fillId="0" borderId="104" xfId="3" applyNumberFormat="1" applyFont="1" applyBorder="1" applyAlignment="1">
      <alignment horizontal="right" vertical="center"/>
    </xf>
    <xf numFmtId="164" fontId="19" fillId="0" borderId="107" xfId="3" applyNumberFormat="1" applyFont="1" applyBorder="1" applyAlignment="1">
      <alignment horizontal="right" vertical="center"/>
    </xf>
    <xf numFmtId="164" fontId="19" fillId="2" borderId="104" xfId="3" applyNumberFormat="1" applyFont="1" applyFill="1" applyBorder="1" applyAlignment="1">
      <alignment horizontal="right" vertical="center"/>
    </xf>
    <xf numFmtId="164" fontId="19" fillId="2" borderId="107" xfId="3" applyNumberFormat="1" applyFont="1" applyFill="1" applyBorder="1" applyAlignment="1">
      <alignment horizontal="right" vertical="center"/>
    </xf>
    <xf numFmtId="164" fontId="19" fillId="2" borderId="115" xfId="3" applyNumberFormat="1" applyFont="1" applyFill="1" applyBorder="1" applyAlignment="1">
      <alignment horizontal="right" vertical="center"/>
    </xf>
    <xf numFmtId="0" fontId="19" fillId="0" borderId="0" xfId="3" applyFont="1" applyFill="1" applyBorder="1" applyAlignment="1">
      <alignment vertical="center" wrapText="1"/>
    </xf>
    <xf numFmtId="3" fontId="19" fillId="0" borderId="0" xfId="3" applyNumberFormat="1" applyFont="1" applyFill="1" applyBorder="1" applyAlignment="1">
      <alignment horizontal="right" vertical="center" wrapText="1"/>
    </xf>
    <xf numFmtId="0" fontId="19" fillId="0" borderId="0" xfId="3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>
      <alignment horizontal="right" vertical="center"/>
    </xf>
    <xf numFmtId="0" fontId="18" fillId="0" borderId="132" xfId="3" applyFont="1" applyBorder="1" applyAlignment="1">
      <alignment vertical="top" wrapText="1"/>
    </xf>
    <xf numFmtId="0" fontId="19" fillId="5" borderId="118" xfId="3" applyFont="1" applyFill="1" applyBorder="1" applyAlignment="1">
      <alignment horizontal="center" vertical="top" wrapText="1"/>
    </xf>
    <xf numFmtId="0" fontId="19" fillId="5" borderId="133" xfId="3" applyFont="1" applyFill="1" applyBorder="1" applyAlignment="1">
      <alignment horizontal="center" vertical="top" wrapText="1"/>
    </xf>
    <xf numFmtId="0" fontId="19" fillId="5" borderId="134" xfId="3" applyFont="1" applyFill="1" applyBorder="1" applyAlignment="1">
      <alignment horizontal="center" vertical="top" wrapText="1"/>
    </xf>
    <xf numFmtId="0" fontId="19" fillId="5" borderId="75" xfId="3" applyFont="1" applyFill="1" applyBorder="1" applyAlignment="1">
      <alignment horizontal="center" vertical="center" wrapText="1"/>
    </xf>
    <xf numFmtId="0" fontId="19" fillId="5" borderId="120" xfId="3" applyFont="1" applyFill="1" applyBorder="1" applyAlignment="1">
      <alignment horizontal="center" vertical="center" wrapText="1"/>
    </xf>
    <xf numFmtId="0" fontId="19" fillId="5" borderId="119" xfId="3" applyFont="1" applyFill="1" applyBorder="1" applyAlignment="1">
      <alignment horizontal="center" vertical="top" wrapText="1"/>
    </xf>
    <xf numFmtId="0" fontId="19" fillId="0" borderId="72" xfId="3" applyFont="1" applyBorder="1" applyAlignment="1">
      <alignment horizontal="left" vertical="center" wrapText="1"/>
    </xf>
    <xf numFmtId="0" fontId="19" fillId="0" borderId="135" xfId="3" applyFont="1" applyBorder="1" applyAlignment="1">
      <alignment horizontal="left" vertical="center" wrapText="1"/>
    </xf>
    <xf numFmtId="0" fontId="18" fillId="0" borderId="123" xfId="3" applyFont="1" applyFill="1" applyBorder="1" applyAlignment="1">
      <alignment horizontal="center" vertical="center"/>
    </xf>
    <xf numFmtId="164" fontId="21" fillId="0" borderId="91" xfId="0" applyNumberFormat="1" applyFont="1" applyBorder="1" applyAlignment="1" applyProtection="1">
      <alignment vertical="center" wrapText="1"/>
      <protection locked="0"/>
    </xf>
    <xf numFmtId="9" fontId="21" fillId="0" borderId="91" xfId="0" applyNumberFormat="1" applyFont="1" applyBorder="1" applyAlignment="1" applyProtection="1">
      <alignment horizontal="center" vertical="center" wrapText="1"/>
      <protection locked="0"/>
    </xf>
    <xf numFmtId="164" fontId="18" fillId="0" borderId="90" xfId="3" applyNumberFormat="1" applyFont="1" applyBorder="1" applyAlignment="1">
      <alignment vertical="center" wrapText="1"/>
    </xf>
    <xf numFmtId="164" fontId="18" fillId="0" borderId="92" xfId="3" applyNumberFormat="1" applyFont="1" applyBorder="1" applyAlignment="1">
      <alignment vertical="center" wrapText="1"/>
    </xf>
    <xf numFmtId="3" fontId="18" fillId="4" borderId="136" xfId="3" applyNumberFormat="1" applyFont="1" applyFill="1" applyBorder="1" applyAlignment="1">
      <alignment horizontal="center" vertical="center" wrapText="1"/>
    </xf>
    <xf numFmtId="164" fontId="13" fillId="0" borderId="123" xfId="0" applyNumberFormat="1" applyFont="1" applyBorder="1" applyAlignment="1" applyProtection="1">
      <alignment vertical="center" wrapText="1"/>
      <protection locked="0"/>
    </xf>
    <xf numFmtId="0" fontId="18" fillId="0" borderId="137" xfId="3" applyFont="1" applyBorder="1" applyAlignment="1">
      <alignment horizontal="center" vertical="center"/>
    </xf>
    <xf numFmtId="0" fontId="18" fillId="0" borderId="138" xfId="3" applyFont="1" applyBorder="1" applyAlignment="1">
      <alignment horizontal="center" vertical="center"/>
    </xf>
    <xf numFmtId="0" fontId="18" fillId="0" borderId="139" xfId="3" applyFont="1" applyBorder="1" applyAlignment="1">
      <alignment horizontal="center" vertical="center"/>
    </xf>
    <xf numFmtId="164" fontId="21" fillId="0" borderId="139" xfId="0" applyNumberFormat="1" applyFont="1" applyBorder="1" applyAlignment="1" applyProtection="1">
      <alignment vertical="center" wrapText="1"/>
      <protection locked="0"/>
    </xf>
    <xf numFmtId="9" fontId="21" fillId="0" borderId="99" xfId="0" applyNumberFormat="1" applyFont="1" applyBorder="1" applyAlignment="1" applyProtection="1">
      <alignment horizontal="center" vertical="center" wrapText="1"/>
      <protection locked="0"/>
    </xf>
    <xf numFmtId="164" fontId="18" fillId="0" borderId="99" xfId="3" applyNumberFormat="1" applyFont="1" applyBorder="1" applyAlignment="1">
      <alignment vertical="center"/>
    </xf>
    <xf numFmtId="164" fontId="18" fillId="0" borderId="140" xfId="3" applyNumberFormat="1" applyFont="1" applyBorder="1" applyAlignment="1">
      <alignment vertical="center"/>
    </xf>
    <xf numFmtId="164" fontId="18" fillId="2" borderId="140" xfId="3" applyNumberFormat="1" applyFont="1" applyFill="1" applyBorder="1" applyAlignment="1">
      <alignment vertical="center"/>
    </xf>
    <xf numFmtId="164" fontId="18" fillId="2" borderId="141" xfId="3" applyNumberFormat="1" applyFont="1" applyFill="1" applyBorder="1" applyAlignment="1">
      <alignment vertical="center" wrapText="1"/>
    </xf>
    <xf numFmtId="0" fontId="19" fillId="0" borderId="112" xfId="3" applyFont="1" applyBorder="1" applyAlignment="1">
      <alignment horizontal="left" vertical="center" wrapText="1"/>
    </xf>
    <xf numFmtId="0" fontId="19" fillId="0" borderId="8" xfId="3" applyFont="1" applyBorder="1" applyAlignment="1">
      <alignment horizontal="left" vertical="center" wrapText="1"/>
    </xf>
    <xf numFmtId="0" fontId="18" fillId="0" borderId="8" xfId="3" applyFont="1" applyFill="1" applyBorder="1" applyAlignment="1">
      <alignment horizontal="center" vertical="center"/>
    </xf>
    <xf numFmtId="164" fontId="21" fillId="0" borderId="5" xfId="0" applyNumberFormat="1" applyFont="1" applyBorder="1" applyAlignment="1" applyProtection="1">
      <alignment vertical="center" wrapText="1"/>
      <protection locked="0"/>
    </xf>
    <xf numFmtId="9" fontId="21" fillId="0" borderId="5" xfId="0" applyNumberFormat="1" applyFont="1" applyBorder="1" applyAlignment="1" applyProtection="1">
      <alignment horizontal="center" vertical="center" wrapText="1"/>
      <protection locked="0"/>
    </xf>
    <xf numFmtId="164" fontId="18" fillId="0" borderId="5" xfId="3" applyNumberFormat="1" applyFont="1" applyBorder="1" applyAlignment="1">
      <alignment vertical="center" wrapText="1"/>
    </xf>
    <xf numFmtId="164" fontId="18" fillId="0" borderId="95" xfId="3" applyNumberFormat="1" applyFont="1" applyBorder="1" applyAlignment="1">
      <alignment vertical="center" wrapText="1"/>
    </xf>
    <xf numFmtId="3" fontId="18" fillId="4" borderId="94" xfId="3" applyNumberFormat="1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 applyProtection="1">
      <alignment vertical="center" wrapText="1"/>
      <protection locked="0"/>
    </xf>
    <xf numFmtId="0" fontId="18" fillId="0" borderId="0" xfId="3" applyFont="1" applyFill="1" applyAlignment="1">
      <alignment vertical="center" wrapText="1"/>
    </xf>
    <xf numFmtId="4" fontId="18" fillId="0" borderId="0" xfId="3" applyNumberFormat="1" applyFont="1" applyFill="1" applyBorder="1" applyAlignment="1">
      <alignment horizontal="center" vertical="center" wrapText="1"/>
    </xf>
    <xf numFmtId="164" fontId="18" fillId="0" borderId="0" xfId="3" applyNumberFormat="1" applyFont="1" applyFill="1" applyBorder="1" applyAlignment="1">
      <alignment horizontal="right" vertical="center"/>
    </xf>
    <xf numFmtId="0" fontId="19" fillId="0" borderId="112" xfId="3" applyFont="1" applyBorder="1" applyAlignment="1">
      <alignment vertical="center" wrapText="1"/>
    </xf>
    <xf numFmtId="0" fontId="19" fillId="0" borderId="8" xfId="3" applyFont="1" applyBorder="1" applyAlignment="1">
      <alignment vertical="center" wrapText="1"/>
    </xf>
    <xf numFmtId="0" fontId="22" fillId="0" borderId="0" xfId="3" applyFont="1"/>
    <xf numFmtId="164" fontId="13" fillId="0" borderId="0" xfId="0" applyNumberFormat="1" applyFont="1" applyBorder="1" applyAlignment="1" applyProtection="1">
      <alignment vertical="center" wrapText="1"/>
      <protection locked="0"/>
    </xf>
    <xf numFmtId="0" fontId="19" fillId="0" borderId="112" xfId="3" applyFont="1" applyFill="1" applyBorder="1" applyAlignment="1">
      <alignment vertical="center" wrapText="1"/>
    </xf>
    <xf numFmtId="0" fontId="19" fillId="0" borderId="8" xfId="3" applyFont="1" applyFill="1" applyBorder="1" applyAlignment="1">
      <alignment vertical="center" wrapText="1"/>
    </xf>
    <xf numFmtId="164" fontId="21" fillId="0" borderId="5" xfId="0" applyNumberFormat="1" applyFont="1" applyFill="1" applyBorder="1" applyAlignment="1" applyProtection="1">
      <alignment vertical="center" wrapText="1"/>
      <protection locked="0"/>
    </xf>
    <xf numFmtId="9" fontId="2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5" xfId="3" applyNumberFormat="1" applyFont="1" applyFill="1" applyBorder="1" applyAlignment="1">
      <alignment vertical="center" wrapText="1"/>
    </xf>
    <xf numFmtId="164" fontId="18" fillId="0" borderId="95" xfId="3" applyNumberFormat="1" applyFont="1" applyFill="1" applyBorder="1" applyAlignment="1">
      <alignment vertical="center" wrapText="1"/>
    </xf>
    <xf numFmtId="0" fontId="19" fillId="5" borderId="142" xfId="3" applyFont="1" applyFill="1" applyBorder="1" applyAlignment="1">
      <alignment horizontal="left" vertical="top"/>
    </xf>
    <xf numFmtId="0" fontId="19" fillId="5" borderId="143" xfId="3" applyFont="1" applyFill="1" applyBorder="1" applyAlignment="1">
      <alignment horizontal="left" vertical="top"/>
    </xf>
    <xf numFmtId="0" fontId="19" fillId="5" borderId="143" xfId="3" applyFont="1" applyFill="1" applyBorder="1" applyAlignment="1">
      <alignment horizontal="center" vertical="top" wrapText="1"/>
    </xf>
    <xf numFmtId="0" fontId="19" fillId="5" borderId="144" xfId="3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9" fillId="5" borderId="108" xfId="3" applyFont="1" applyFill="1" applyBorder="1" applyAlignment="1">
      <alignment horizontal="left" vertical="top"/>
    </xf>
    <xf numFmtId="0" fontId="19" fillId="5" borderId="86" xfId="3" applyFont="1" applyFill="1" applyBorder="1" applyAlignment="1">
      <alignment horizontal="left" vertical="top"/>
    </xf>
    <xf numFmtId="0" fontId="19" fillId="5" borderId="86" xfId="3" applyFont="1" applyFill="1" applyBorder="1" applyAlignment="1">
      <alignment horizontal="center" vertical="top" wrapText="1"/>
    </xf>
    <xf numFmtId="0" fontId="19" fillId="5" borderId="110" xfId="3" applyFont="1" applyFill="1" applyBorder="1" applyAlignment="1">
      <alignment horizontal="center" vertical="top" wrapText="1"/>
    </xf>
    <xf numFmtId="14" fontId="13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145" xfId="3" applyFont="1" applyBorder="1" applyAlignment="1">
      <alignment horizontal="left" vertical="center"/>
    </xf>
    <xf numFmtId="0" fontId="18" fillId="0" borderId="146" xfId="3" applyFont="1" applyBorder="1" applyAlignment="1">
      <alignment horizontal="left" vertical="center"/>
    </xf>
    <xf numFmtId="0" fontId="18" fillId="0" borderId="123" xfId="3" applyFont="1" applyBorder="1" applyAlignment="1">
      <alignment horizontal="left" vertical="center"/>
    </xf>
    <xf numFmtId="0" fontId="18" fillId="0" borderId="125" xfId="3" applyFont="1" applyBorder="1" applyAlignment="1">
      <alignment horizontal="right" vertical="center"/>
    </xf>
    <xf numFmtId="9" fontId="13" fillId="0" borderId="91" xfId="0" applyNumberFormat="1" applyFont="1" applyBorder="1" applyAlignment="1" applyProtection="1">
      <alignment horizontal="center" vertical="center" wrapText="1"/>
      <protection locked="0"/>
    </xf>
    <xf numFmtId="164" fontId="18" fillId="0" borderId="91" xfId="3" applyNumberFormat="1" applyFont="1" applyBorder="1" applyAlignment="1">
      <alignment horizontal="right" vertical="center"/>
    </xf>
    <xf numFmtId="0" fontId="18" fillId="0" borderId="129" xfId="3" applyFont="1" applyFill="1" applyBorder="1" applyAlignment="1">
      <alignment horizontal="center" vertical="center"/>
    </xf>
    <xf numFmtId="164" fontId="18" fillId="0" borderId="100" xfId="3" applyNumberFormat="1" applyFont="1" applyBorder="1" applyAlignment="1">
      <alignment vertical="center" wrapText="1"/>
    </xf>
    <xf numFmtId="3" fontId="18" fillId="4" borderId="97" xfId="3" applyNumberFormat="1" applyFont="1" applyFill="1" applyBorder="1" applyAlignment="1">
      <alignment horizontal="center" vertical="center" wrapText="1"/>
    </xf>
    <xf numFmtId="164" fontId="13" fillId="0" borderId="129" xfId="0" applyNumberFormat="1" applyFont="1" applyBorder="1" applyAlignment="1" applyProtection="1">
      <alignment vertical="center" wrapText="1"/>
      <protection locked="0"/>
    </xf>
    <xf numFmtId="0" fontId="18" fillId="0" borderId="112" xfId="3" applyFont="1" applyBorder="1" applyAlignment="1">
      <alignment horizontal="left" vertical="center"/>
    </xf>
    <xf numFmtId="0" fontId="18" fillId="0" borderId="7" xfId="3" applyFont="1" applyBorder="1" applyAlignment="1">
      <alignment horizontal="left" vertical="center"/>
    </xf>
    <xf numFmtId="0" fontId="18" fillId="0" borderId="8" xfId="3" applyFont="1" applyBorder="1" applyAlignment="1">
      <alignment horizontal="left" vertical="center"/>
    </xf>
    <xf numFmtId="164" fontId="18" fillId="0" borderId="9" xfId="3" applyNumberFormat="1" applyFont="1" applyBorder="1" applyAlignment="1">
      <alignment horizontal="right" vertical="center"/>
    </xf>
    <xf numFmtId="0" fontId="18" fillId="0" borderId="43" xfId="3" applyFont="1" applyBorder="1" applyAlignment="1">
      <alignment horizontal="right" vertical="center"/>
    </xf>
    <xf numFmtId="9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8" fillId="0" borderId="5" xfId="3" applyNumberFormat="1" applyFont="1" applyBorder="1" applyAlignment="1">
      <alignment horizontal="right" vertical="center"/>
    </xf>
    <xf numFmtId="0" fontId="14" fillId="0" borderId="68" xfId="0" applyFont="1" applyBorder="1" applyAlignment="1">
      <alignment horizontal="center"/>
    </xf>
    <xf numFmtId="0" fontId="19" fillId="0" borderId="147" xfId="3" applyFont="1" applyBorder="1" applyAlignment="1">
      <alignment horizontal="left" vertical="center" wrapText="1"/>
    </xf>
    <xf numFmtId="0" fontId="19" fillId="0" borderId="107" xfId="3" applyFont="1" applyBorder="1" applyAlignment="1">
      <alignment horizontal="left" vertical="center" wrapText="1"/>
    </xf>
    <xf numFmtId="0" fontId="18" fillId="0" borderId="107" xfId="3" applyFont="1" applyBorder="1" applyAlignment="1">
      <alignment horizontal="center" vertical="center" wrapText="1"/>
    </xf>
    <xf numFmtId="164" fontId="19" fillId="0" borderId="103" xfId="3" applyNumberFormat="1" applyFont="1" applyBorder="1" applyAlignment="1">
      <alignment vertical="center" wrapText="1"/>
    </xf>
    <xf numFmtId="164" fontId="19" fillId="0" borderId="106" xfId="3" applyNumberFormat="1" applyFont="1" applyBorder="1" applyAlignment="1">
      <alignment vertical="center" wrapText="1"/>
    </xf>
    <xf numFmtId="4" fontId="19" fillId="0" borderId="101" xfId="3" applyNumberFormat="1" applyFont="1" applyFill="1" applyBorder="1" applyAlignment="1">
      <alignment horizontal="center" vertical="center" wrapText="1"/>
    </xf>
    <xf numFmtId="164" fontId="19" fillId="2" borderId="107" xfId="3" applyNumberFormat="1" applyFont="1" applyFill="1" applyBorder="1" applyAlignment="1">
      <alignment horizontal="right" vertical="center" wrapText="1"/>
    </xf>
    <xf numFmtId="164" fontId="19" fillId="0" borderId="103" xfId="3" applyNumberFormat="1" applyFont="1" applyBorder="1" applyAlignment="1">
      <alignment horizontal="center" vertical="center" wrapText="1"/>
    </xf>
    <xf numFmtId="164" fontId="19" fillId="2" borderId="106" xfId="3" applyNumberFormat="1" applyFont="1" applyFill="1" applyBorder="1" applyAlignment="1">
      <alignment vertical="center" wrapText="1"/>
    </xf>
    <xf numFmtId="0" fontId="18" fillId="0" borderId="113" xfId="3" applyFont="1" applyBorder="1" applyAlignment="1">
      <alignment horizontal="left" vertical="center"/>
    </xf>
    <xf numFmtId="0" fontId="18" fillId="0" borderId="148" xfId="3" applyFont="1" applyBorder="1" applyAlignment="1">
      <alignment horizontal="left" vertical="center"/>
    </xf>
    <xf numFmtId="0" fontId="18" fillId="0" borderId="129" xfId="3" applyFont="1" applyBorder="1" applyAlignment="1">
      <alignment horizontal="left" vertical="center"/>
    </xf>
    <xf numFmtId="0" fontId="18" fillId="0" borderId="129" xfId="3" applyFont="1" applyBorder="1" applyAlignment="1">
      <alignment horizontal="right" vertical="center"/>
    </xf>
    <xf numFmtId="9" fontId="13" fillId="0" borderId="149" xfId="0" applyNumberFormat="1" applyFont="1" applyBorder="1" applyAlignment="1" applyProtection="1">
      <alignment horizontal="center" vertical="center" wrapText="1"/>
      <protection locked="0"/>
    </xf>
    <xf numFmtId="164" fontId="18" fillId="0" borderId="150" xfId="3" applyNumberFormat="1" applyFont="1" applyBorder="1" applyAlignment="1">
      <alignment horizontal="right" vertical="center"/>
    </xf>
    <xf numFmtId="164" fontId="15" fillId="0" borderId="0" xfId="0" applyNumberFormat="1" applyFont="1" applyBorder="1" applyAlignment="1" applyProtection="1">
      <alignment vertical="center" wrapText="1"/>
      <protection locked="0"/>
    </xf>
    <xf numFmtId="0" fontId="19" fillId="0" borderId="0" xfId="3" applyFont="1" applyBorder="1" applyAlignment="1">
      <alignment vertical="center"/>
    </xf>
    <xf numFmtId="0" fontId="19" fillId="0" borderId="147" xfId="3" applyFont="1" applyBorder="1" applyAlignment="1">
      <alignment horizontal="left" vertical="center"/>
    </xf>
    <xf numFmtId="0" fontId="19" fillId="0" borderId="105" xfId="3" applyFont="1" applyBorder="1" applyAlignment="1">
      <alignment horizontal="left" vertical="center"/>
    </xf>
    <xf numFmtId="0" fontId="19" fillId="0" borderId="107" xfId="3" applyFont="1" applyBorder="1" applyAlignment="1">
      <alignment horizontal="left" vertical="center"/>
    </xf>
    <xf numFmtId="164" fontId="18" fillId="0" borderId="104" xfId="3" applyNumberFormat="1" applyFont="1" applyBorder="1" applyAlignment="1">
      <alignment horizontal="right" vertical="center"/>
    </xf>
    <xf numFmtId="0" fontId="18" fillId="0" borderId="107" xfId="3" applyFont="1" applyBorder="1" applyAlignment="1">
      <alignment horizontal="right" vertical="center"/>
    </xf>
    <xf numFmtId="164" fontId="18" fillId="0" borderId="103" xfId="3" applyNumberFormat="1" applyFont="1" applyFill="1" applyBorder="1" applyAlignment="1">
      <alignment horizontal="right" vertical="center"/>
    </xf>
    <xf numFmtId="164" fontId="18" fillId="8" borderId="104" xfId="3" applyNumberFormat="1" applyFont="1" applyFill="1" applyBorder="1" applyAlignment="1">
      <alignment horizontal="right" vertical="center"/>
    </xf>
    <xf numFmtId="0" fontId="18" fillId="8" borderId="115" xfId="3" applyFont="1" applyFill="1" applyBorder="1" applyAlignment="1">
      <alignment horizontal="right" vertical="center"/>
    </xf>
    <xf numFmtId="164" fontId="18" fillId="0" borderId="0" xfId="3" applyNumberFormat="1" applyFont="1"/>
    <xf numFmtId="0" fontId="18" fillId="0" borderId="0" xfId="3" applyFont="1" applyAlignment="1">
      <alignment horizontal="center" vertical="center"/>
    </xf>
    <xf numFmtId="9" fontId="18" fillId="0" borderId="0" xfId="3" applyNumberFormat="1" applyFont="1" applyFill="1" applyBorder="1" applyAlignment="1">
      <alignment vertical="center"/>
    </xf>
    <xf numFmtId="165" fontId="18" fillId="0" borderId="0" xfId="3" applyNumberFormat="1" applyFont="1" applyFill="1" applyBorder="1" applyAlignment="1">
      <alignment vertical="center"/>
    </xf>
    <xf numFmtId="9" fontId="18" fillId="0" borderId="0" xfId="3" applyNumberFormat="1" applyFont="1" applyBorder="1" applyAlignment="1">
      <alignment vertical="center" wrapText="1"/>
    </xf>
    <xf numFmtId="0" fontId="18" fillId="0" borderId="0" xfId="3" applyFont="1" applyBorder="1" applyAlignment="1">
      <alignment vertical="center"/>
    </xf>
    <xf numFmtId="0" fontId="16" fillId="0" borderId="151" xfId="0" applyFont="1" applyBorder="1" applyAlignment="1">
      <alignment horizontal="left" vertical="center" wrapText="1"/>
    </xf>
    <xf numFmtId="165" fontId="19" fillId="0" borderId="0" xfId="3" applyNumberFormat="1" applyFont="1" applyFill="1" applyBorder="1" applyAlignment="1">
      <alignment vertical="center"/>
    </xf>
    <xf numFmtId="0" fontId="23" fillId="0" borderId="0" xfId="4" applyFont="1" applyAlignment="1">
      <alignment wrapText="1"/>
    </xf>
    <xf numFmtId="166" fontId="19" fillId="0" borderId="0" xfId="3" applyNumberFormat="1" applyFont="1" applyBorder="1" applyAlignment="1">
      <alignment vertical="center"/>
    </xf>
    <xf numFmtId="0" fontId="24" fillId="0" borderId="0" xfId="4" applyFont="1"/>
    <xf numFmtId="0" fontId="23" fillId="0" borderId="0" xfId="4" applyFont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/>
    <xf numFmtId="0" fontId="16" fillId="0" borderId="0" xfId="0" applyFont="1" applyAlignment="1">
      <alignment horizontal="left" vertical="center" wrapText="1"/>
    </xf>
    <xf numFmtId="0" fontId="23" fillId="0" borderId="0" xfId="4" applyFont="1" applyAlignment="1">
      <alignment horizontal="left" wrapText="1"/>
    </xf>
  </cellXfs>
  <cellStyles count="5">
    <cellStyle name="Normálna" xfId="0" builtinId="0"/>
    <cellStyle name="Normálna 2 2" xfId="4" xr:uid="{05BA8F0F-24EC-43B8-A127-00A71F432B5F}"/>
    <cellStyle name="Normálna 5" xfId="3" xr:uid="{4252C130-B3E1-4D83-BF9F-5BED15D6ECC3}"/>
    <cellStyle name="Normálna 7 2" xfId="2" xr:uid="{B6D1E699-C08D-44C5-ABBB-7FB03F3BC6CE}"/>
    <cellStyle name="normálne 2 2" xfId="1" xr:uid="{F22D7853-142F-4769-BA1B-99D9804ADFC9}"/>
  </cellStyles>
  <dxfs count="7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.%20PT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2 - časť 1 "/>
      <sheetName val="Príloha č.2 - časť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430B-57A3-4BC1-BBE1-831E6251D830}">
  <sheetPr>
    <tabColor theme="9" tint="0.39997558519241921"/>
    <pageSetUpPr fitToPage="1"/>
  </sheetPr>
  <dimension ref="A1:K159"/>
  <sheetViews>
    <sheetView showGridLines="0" zoomScaleNormal="100" workbookViewId="0">
      <selection activeCell="G109" sqref="G109"/>
    </sheetView>
  </sheetViews>
  <sheetFormatPr defaultRowHeight="14.25" x14ac:dyDescent="0.2"/>
  <cols>
    <col min="1" max="1" width="5.28515625" style="7" customWidth="1"/>
    <col min="2" max="2" width="7.28515625" style="7" customWidth="1"/>
    <col min="3" max="3" width="61.7109375" style="7" customWidth="1"/>
    <col min="4" max="4" width="15.7109375" style="7" customWidth="1"/>
    <col min="5" max="5" width="20.7109375" style="6" customWidth="1"/>
    <col min="6" max="6" width="28.28515625" style="7" customWidth="1"/>
    <col min="7" max="7" width="9.140625" style="7"/>
    <col min="8" max="8" width="9.140625" style="7" customWidth="1"/>
    <col min="9" max="16384" width="9.140625" style="7"/>
  </cols>
  <sheetData>
    <row r="1" spans="1:11" s="2" customFormat="1" ht="12.75" x14ac:dyDescent="0.2">
      <c r="A1" s="1" t="s">
        <v>0</v>
      </c>
      <c r="B1" s="1"/>
      <c r="C1" s="1"/>
      <c r="E1" s="3"/>
    </row>
    <row r="2" spans="1:11" s="2" customFormat="1" ht="15" customHeight="1" x14ac:dyDescent="0.2">
      <c r="A2" s="4" t="s">
        <v>1</v>
      </c>
      <c r="B2" s="4"/>
      <c r="C2" s="4"/>
      <c r="D2" s="4"/>
      <c r="E2" s="4"/>
    </row>
    <row r="3" spans="1:11" ht="15" customHeight="1" x14ac:dyDescent="0.2">
      <c r="A3" s="5"/>
      <c r="B3" s="5"/>
      <c r="C3" s="5"/>
      <c r="D3" s="5"/>
    </row>
    <row r="4" spans="1:11" ht="15" customHeight="1" x14ac:dyDescent="0.25">
      <c r="A4" s="8" t="s">
        <v>2</v>
      </c>
      <c r="B4" s="8"/>
      <c r="C4" s="8"/>
      <c r="D4" s="8"/>
      <c r="E4" s="8"/>
      <c r="F4" s="9"/>
      <c r="G4" s="9"/>
      <c r="H4" s="9"/>
      <c r="I4" s="9"/>
      <c r="J4" s="9"/>
      <c r="K4" s="9"/>
    </row>
    <row r="5" spans="1:11" s="13" customFormat="1" ht="15" customHeight="1" x14ac:dyDescent="0.2">
      <c r="A5" s="10" t="s">
        <v>3</v>
      </c>
      <c r="B5" s="10"/>
      <c r="C5" s="10"/>
      <c r="D5" s="11"/>
      <c r="E5" s="12"/>
    </row>
    <row r="6" spans="1:11" s="13" customFormat="1" ht="15" customHeight="1" x14ac:dyDescent="0.25">
      <c r="A6" s="14" t="s">
        <v>4</v>
      </c>
      <c r="B6" s="14"/>
      <c r="C6" s="14"/>
      <c r="D6" s="14"/>
      <c r="E6" s="14"/>
    </row>
    <row r="7" spans="1:11" s="17" customFormat="1" ht="15" customHeight="1" x14ac:dyDescent="0.25">
      <c r="A7" s="15"/>
      <c r="B7" s="15"/>
      <c r="C7" s="15"/>
      <c r="D7" s="15"/>
      <c r="E7" s="16"/>
    </row>
    <row r="8" spans="1:11" s="13" customFormat="1" ht="42" customHeight="1" x14ac:dyDescent="0.25">
      <c r="A8" s="18" t="s">
        <v>5</v>
      </c>
      <c r="B8" s="19"/>
      <c r="C8" s="20"/>
      <c r="D8" s="21" t="s">
        <v>6</v>
      </c>
      <c r="E8" s="22" t="s">
        <v>7</v>
      </c>
      <c r="F8" s="23"/>
    </row>
    <row r="9" spans="1:11" s="28" customFormat="1" ht="159.94999999999999" customHeight="1" x14ac:dyDescent="0.2">
      <c r="A9" s="24" t="s">
        <v>8</v>
      </c>
      <c r="B9" s="25"/>
      <c r="C9" s="25"/>
      <c r="D9" s="25"/>
      <c r="E9" s="26"/>
      <c r="F9" s="27"/>
    </row>
    <row r="10" spans="1:11" s="28" customFormat="1" ht="36.75" customHeight="1" x14ac:dyDescent="0.25">
      <c r="A10" s="29" t="s">
        <v>9</v>
      </c>
      <c r="B10" s="30"/>
      <c r="C10" s="30"/>
      <c r="D10" s="31" t="s">
        <v>6</v>
      </c>
      <c r="E10" s="32" t="s">
        <v>7</v>
      </c>
      <c r="F10" s="23"/>
    </row>
    <row r="11" spans="1:11" s="37" customFormat="1" ht="12" customHeight="1" x14ac:dyDescent="0.25">
      <c r="A11" s="33"/>
      <c r="B11" s="34"/>
      <c r="C11" s="34"/>
      <c r="D11" s="35"/>
      <c r="E11" s="36"/>
    </row>
    <row r="12" spans="1:11" s="43" customFormat="1" ht="51" customHeight="1" x14ac:dyDescent="0.25">
      <c r="A12" s="38" t="s">
        <v>10</v>
      </c>
      <c r="B12" s="39" t="s">
        <v>11</v>
      </c>
      <c r="C12" s="40"/>
      <c r="D12" s="41" t="s">
        <v>12</v>
      </c>
      <c r="E12" s="42"/>
    </row>
    <row r="13" spans="1:11" s="43" customFormat="1" ht="26.25" customHeight="1" x14ac:dyDescent="0.25">
      <c r="A13" s="44" t="s">
        <v>13</v>
      </c>
      <c r="B13" s="45" t="s">
        <v>14</v>
      </c>
      <c r="C13" s="46"/>
      <c r="D13" s="47" t="s">
        <v>15</v>
      </c>
      <c r="E13" s="42"/>
      <c r="F13" s="48"/>
    </row>
    <row r="14" spans="1:11" s="43" customFormat="1" ht="20.100000000000001" customHeight="1" x14ac:dyDescent="0.25">
      <c r="A14" s="49" t="s">
        <v>16</v>
      </c>
      <c r="B14" s="50" t="s">
        <v>17</v>
      </c>
      <c r="C14" s="51"/>
      <c r="D14" s="52" t="s">
        <v>15</v>
      </c>
      <c r="E14" s="42"/>
      <c r="F14" s="53"/>
      <c r="H14" s="53"/>
      <c r="I14" s="53"/>
    </row>
    <row r="15" spans="1:11" s="28" customFormat="1" ht="40.5" customHeight="1" x14ac:dyDescent="0.25">
      <c r="A15" s="49" t="s">
        <v>18</v>
      </c>
      <c r="B15" s="54" t="s">
        <v>19</v>
      </c>
      <c r="C15" s="55"/>
      <c r="D15" s="52" t="s">
        <v>15</v>
      </c>
      <c r="E15" s="42"/>
      <c r="F15" s="56"/>
      <c r="G15" s="57"/>
    </row>
    <row r="16" spans="1:11" s="28" customFormat="1" ht="26.25" customHeight="1" x14ac:dyDescent="0.25">
      <c r="A16" s="49" t="s">
        <v>20</v>
      </c>
      <c r="B16" s="54" t="s">
        <v>21</v>
      </c>
      <c r="C16" s="55"/>
      <c r="D16" s="58" t="s">
        <v>15</v>
      </c>
      <c r="E16" s="59"/>
      <c r="F16" s="56"/>
      <c r="G16" s="57"/>
    </row>
    <row r="17" spans="1:9" s="28" customFormat="1" ht="26.25" customHeight="1" x14ac:dyDescent="0.25">
      <c r="A17" s="49" t="s">
        <v>22</v>
      </c>
      <c r="B17" s="60" t="s">
        <v>23</v>
      </c>
      <c r="C17" s="61"/>
      <c r="D17" s="52"/>
      <c r="E17" s="42"/>
      <c r="F17" s="62"/>
      <c r="G17" s="63"/>
    </row>
    <row r="18" spans="1:9" s="28" customFormat="1" ht="20.100000000000001" customHeight="1" x14ac:dyDescent="0.25">
      <c r="A18" s="29" t="s">
        <v>24</v>
      </c>
      <c r="B18" s="30"/>
      <c r="C18" s="30"/>
      <c r="D18" s="31" t="s">
        <v>6</v>
      </c>
      <c r="E18" s="32" t="s">
        <v>7</v>
      </c>
    </row>
    <row r="19" spans="1:9" s="37" customFormat="1" ht="12" customHeight="1" x14ac:dyDescent="0.25">
      <c r="A19" s="33"/>
      <c r="B19" s="34"/>
      <c r="C19" s="34"/>
      <c r="D19" s="35"/>
      <c r="E19" s="36"/>
    </row>
    <row r="20" spans="1:9" s="28" customFormat="1" ht="20.100000000000001" customHeight="1" x14ac:dyDescent="0.25">
      <c r="A20" s="64" t="s">
        <v>25</v>
      </c>
      <c r="B20" s="65"/>
      <c r="C20" s="65"/>
      <c r="D20" s="65"/>
      <c r="E20" s="66"/>
    </row>
    <row r="21" spans="1:9" s="28" customFormat="1" ht="20.100000000000001" customHeight="1" x14ac:dyDescent="0.25">
      <c r="A21" s="49" t="s">
        <v>26</v>
      </c>
      <c r="B21" s="50" t="s">
        <v>27</v>
      </c>
      <c r="C21" s="51"/>
      <c r="D21" s="52" t="s">
        <v>15</v>
      </c>
      <c r="E21" s="67"/>
    </row>
    <row r="22" spans="1:9" s="28" customFormat="1" ht="39.75" customHeight="1" x14ac:dyDescent="0.25">
      <c r="A22" s="68" t="s">
        <v>28</v>
      </c>
      <c r="B22" s="69" t="s">
        <v>29</v>
      </c>
      <c r="C22" s="70"/>
      <c r="D22" s="71" t="s">
        <v>15</v>
      </c>
      <c r="E22" s="72"/>
    </row>
    <row r="23" spans="1:9" s="28" customFormat="1" ht="20.25" customHeight="1" x14ac:dyDescent="0.25">
      <c r="A23" s="73" t="s">
        <v>30</v>
      </c>
      <c r="B23" s="74"/>
      <c r="C23" s="74"/>
      <c r="D23" s="74"/>
      <c r="E23" s="75"/>
    </row>
    <row r="24" spans="1:9" s="28" customFormat="1" ht="20.100000000000001" customHeight="1" x14ac:dyDescent="0.25">
      <c r="A24" s="76" t="s">
        <v>31</v>
      </c>
      <c r="B24" s="77"/>
      <c r="C24" s="78" t="s">
        <v>32</v>
      </c>
      <c r="D24" s="52" t="s">
        <v>15</v>
      </c>
      <c r="E24" s="67"/>
    </row>
    <row r="25" spans="1:9" s="28" customFormat="1" ht="69" customHeight="1" x14ac:dyDescent="0.25">
      <c r="A25" s="79" t="s">
        <v>33</v>
      </c>
      <c r="B25" s="80"/>
      <c r="C25" s="81" t="s">
        <v>34</v>
      </c>
      <c r="D25" s="52" t="s">
        <v>15</v>
      </c>
      <c r="E25" s="42"/>
      <c r="F25" s="82"/>
    </row>
    <row r="26" spans="1:9" s="28" customFormat="1" ht="40.5" customHeight="1" x14ac:dyDescent="0.25">
      <c r="A26" s="83" t="s">
        <v>35</v>
      </c>
      <c r="B26" s="84"/>
      <c r="C26" s="81" t="s">
        <v>36</v>
      </c>
      <c r="D26" s="52" t="s">
        <v>15</v>
      </c>
      <c r="E26" s="42"/>
      <c r="F26" s="56"/>
      <c r="G26" s="57"/>
      <c r="H26" s="57"/>
      <c r="I26" s="57"/>
    </row>
    <row r="27" spans="1:9" s="28" customFormat="1" ht="63.75" x14ac:dyDescent="0.25">
      <c r="A27" s="79" t="s">
        <v>37</v>
      </c>
      <c r="B27" s="80"/>
      <c r="C27" s="85" t="s">
        <v>38</v>
      </c>
      <c r="D27" s="52" t="s">
        <v>15</v>
      </c>
      <c r="E27" s="42"/>
      <c r="F27" s="82"/>
    </row>
    <row r="28" spans="1:9" s="28" customFormat="1" ht="51" x14ac:dyDescent="0.25">
      <c r="A28" s="79" t="s">
        <v>39</v>
      </c>
      <c r="B28" s="80"/>
      <c r="C28" s="81" t="s">
        <v>40</v>
      </c>
      <c r="D28" s="52" t="s">
        <v>15</v>
      </c>
      <c r="E28" s="42"/>
      <c r="F28" s="56" t="s">
        <v>41</v>
      </c>
      <c r="G28" s="57"/>
      <c r="H28" s="57"/>
    </row>
    <row r="29" spans="1:9" s="28" customFormat="1" ht="27" customHeight="1" x14ac:dyDescent="0.25">
      <c r="A29" s="79" t="s">
        <v>42</v>
      </c>
      <c r="B29" s="80"/>
      <c r="C29" s="81" t="s">
        <v>43</v>
      </c>
      <c r="D29" s="52" t="s">
        <v>15</v>
      </c>
      <c r="E29" s="42"/>
    </row>
    <row r="30" spans="1:9" s="28" customFormat="1" ht="27" customHeight="1" x14ac:dyDescent="0.25">
      <c r="A30" s="79" t="s">
        <v>44</v>
      </c>
      <c r="B30" s="80"/>
      <c r="C30" s="81" t="s">
        <v>45</v>
      </c>
      <c r="D30" s="52"/>
      <c r="E30" s="42"/>
    </row>
    <row r="31" spans="1:9" s="28" customFormat="1" ht="20.100000000000001" customHeight="1" x14ac:dyDescent="0.25">
      <c r="A31" s="86" t="s">
        <v>46</v>
      </c>
      <c r="B31" s="87"/>
      <c r="C31" s="88" t="s">
        <v>47</v>
      </c>
      <c r="D31" s="52" t="s">
        <v>15</v>
      </c>
      <c r="E31" s="42"/>
    </row>
    <row r="32" spans="1:9" s="28" customFormat="1" ht="20.100000000000001" customHeight="1" x14ac:dyDescent="0.25">
      <c r="A32" s="73" t="s">
        <v>48</v>
      </c>
      <c r="B32" s="74"/>
      <c r="C32" s="74"/>
      <c r="D32" s="74"/>
      <c r="E32" s="75"/>
    </row>
    <row r="33" spans="1:8" s="28" customFormat="1" ht="27.75" customHeight="1" x14ac:dyDescent="0.25">
      <c r="A33" s="76" t="s">
        <v>49</v>
      </c>
      <c r="B33" s="77"/>
      <c r="C33" s="78" t="s">
        <v>50</v>
      </c>
      <c r="D33" s="52" t="s">
        <v>15</v>
      </c>
      <c r="E33" s="42"/>
    </row>
    <row r="34" spans="1:8" s="28" customFormat="1" ht="20.100000000000001" customHeight="1" x14ac:dyDescent="0.25">
      <c r="A34" s="79" t="s">
        <v>51</v>
      </c>
      <c r="B34" s="80"/>
      <c r="C34" s="81" t="s">
        <v>52</v>
      </c>
      <c r="D34" s="52" t="s">
        <v>15</v>
      </c>
      <c r="E34" s="42"/>
    </row>
    <row r="35" spans="1:8" s="28" customFormat="1" ht="20.100000000000001" customHeight="1" x14ac:dyDescent="0.25">
      <c r="A35" s="79" t="s">
        <v>53</v>
      </c>
      <c r="B35" s="80"/>
      <c r="C35" s="81" t="s">
        <v>54</v>
      </c>
      <c r="D35" s="52" t="s">
        <v>15</v>
      </c>
      <c r="E35" s="42"/>
    </row>
    <row r="36" spans="1:8" s="28" customFormat="1" ht="20.100000000000001" customHeight="1" x14ac:dyDescent="0.25">
      <c r="A36" s="79" t="s">
        <v>55</v>
      </c>
      <c r="B36" s="80"/>
      <c r="C36" s="81" t="s">
        <v>56</v>
      </c>
      <c r="D36" s="52" t="s">
        <v>15</v>
      </c>
      <c r="E36" s="42"/>
    </row>
    <row r="37" spans="1:8" s="28" customFormat="1" ht="27" customHeight="1" x14ac:dyDescent="0.25">
      <c r="A37" s="79" t="s">
        <v>57</v>
      </c>
      <c r="B37" s="80"/>
      <c r="C37" s="81" t="s">
        <v>58</v>
      </c>
      <c r="D37" s="52" t="s">
        <v>15</v>
      </c>
      <c r="E37" s="42"/>
      <c r="F37" s="56"/>
      <c r="G37" s="57"/>
      <c r="H37" s="57"/>
    </row>
    <row r="38" spans="1:8" s="28" customFormat="1" ht="38.25" x14ac:dyDescent="0.25">
      <c r="A38" s="86" t="s">
        <v>59</v>
      </c>
      <c r="B38" s="87"/>
      <c r="C38" s="89" t="s">
        <v>60</v>
      </c>
      <c r="D38" s="71" t="s">
        <v>15</v>
      </c>
      <c r="E38" s="72"/>
      <c r="F38" s="56"/>
      <c r="G38" s="57"/>
      <c r="H38" s="57"/>
    </row>
    <row r="39" spans="1:8" s="28" customFormat="1" ht="20.100000000000001" customHeight="1" x14ac:dyDescent="0.25">
      <c r="A39" s="73" t="s">
        <v>61</v>
      </c>
      <c r="B39" s="74"/>
      <c r="C39" s="74"/>
      <c r="D39" s="74"/>
      <c r="E39" s="75"/>
    </row>
    <row r="40" spans="1:8" s="28" customFormat="1" ht="27" customHeight="1" x14ac:dyDescent="0.25">
      <c r="A40" s="76" t="s">
        <v>62</v>
      </c>
      <c r="B40" s="77"/>
      <c r="C40" s="78" t="s">
        <v>63</v>
      </c>
      <c r="D40" s="52" t="s">
        <v>15</v>
      </c>
      <c r="E40" s="67"/>
    </row>
    <row r="41" spans="1:8" s="28" customFormat="1" ht="28.5" customHeight="1" x14ac:dyDescent="0.25">
      <c r="A41" s="79" t="s">
        <v>64</v>
      </c>
      <c r="B41" s="80"/>
      <c r="C41" s="90" t="s">
        <v>65</v>
      </c>
      <c r="D41" s="52" t="s">
        <v>15</v>
      </c>
      <c r="E41" s="42"/>
      <c r="F41" s="91"/>
      <c r="G41" s="92"/>
      <c r="H41" s="92"/>
    </row>
    <row r="42" spans="1:8" s="28" customFormat="1" ht="20.100000000000001" customHeight="1" x14ac:dyDescent="0.25">
      <c r="A42" s="79" t="s">
        <v>66</v>
      </c>
      <c r="B42" s="80"/>
      <c r="C42" s="81" t="s">
        <v>67</v>
      </c>
      <c r="D42" s="52" t="s">
        <v>15</v>
      </c>
      <c r="E42" s="42"/>
    </row>
    <row r="43" spans="1:8" s="28" customFormat="1" ht="39" customHeight="1" x14ac:dyDescent="0.25">
      <c r="A43" s="79" t="s">
        <v>68</v>
      </c>
      <c r="B43" s="80"/>
      <c r="C43" s="81" t="s">
        <v>69</v>
      </c>
      <c r="D43" s="52" t="s">
        <v>15</v>
      </c>
      <c r="E43" s="42"/>
    </row>
    <row r="44" spans="1:8" s="28" customFormat="1" ht="33.75" customHeight="1" x14ac:dyDescent="0.25">
      <c r="A44" s="79" t="s">
        <v>70</v>
      </c>
      <c r="B44" s="80"/>
      <c r="C44" s="81" t="s">
        <v>71</v>
      </c>
      <c r="D44" s="52" t="s">
        <v>15</v>
      </c>
      <c r="E44" s="42"/>
      <c r="F44" s="56"/>
      <c r="G44" s="93"/>
      <c r="H44" s="93"/>
    </row>
    <row r="45" spans="1:8" s="28" customFormat="1" ht="39" customHeight="1" x14ac:dyDescent="0.25">
      <c r="A45" s="79" t="s">
        <v>72</v>
      </c>
      <c r="B45" s="80"/>
      <c r="C45" s="81" t="s">
        <v>73</v>
      </c>
      <c r="D45" s="52" t="s">
        <v>15</v>
      </c>
      <c r="E45" s="42"/>
      <c r="F45" s="56"/>
      <c r="G45" s="93"/>
      <c r="H45" s="93"/>
    </row>
    <row r="46" spans="1:8" s="28" customFormat="1" ht="28.5" customHeight="1" x14ac:dyDescent="0.25">
      <c r="A46" s="79" t="s">
        <v>74</v>
      </c>
      <c r="B46" s="80"/>
      <c r="C46" s="81" t="s">
        <v>75</v>
      </c>
      <c r="D46" s="52" t="s">
        <v>15</v>
      </c>
      <c r="E46" s="42"/>
    </row>
    <row r="47" spans="1:8" s="28" customFormat="1" ht="105" customHeight="1" x14ac:dyDescent="0.25">
      <c r="A47" s="86" t="s">
        <v>76</v>
      </c>
      <c r="B47" s="87"/>
      <c r="C47" s="88" t="s">
        <v>77</v>
      </c>
      <c r="D47" s="71" t="s">
        <v>15</v>
      </c>
      <c r="E47" s="72"/>
    </row>
    <row r="48" spans="1:8" s="28" customFormat="1" ht="20.100000000000001" customHeight="1" x14ac:dyDescent="0.25">
      <c r="A48" s="73" t="s">
        <v>78</v>
      </c>
      <c r="B48" s="74"/>
      <c r="C48" s="74"/>
      <c r="D48" s="74"/>
      <c r="E48" s="75"/>
    </row>
    <row r="49" spans="1:8" s="28" customFormat="1" ht="24.95" customHeight="1" x14ac:dyDescent="0.25">
      <c r="A49" s="76" t="s">
        <v>79</v>
      </c>
      <c r="B49" s="77"/>
      <c r="C49" s="78" t="s">
        <v>80</v>
      </c>
      <c r="D49" s="52" t="s">
        <v>15</v>
      </c>
      <c r="E49" s="67"/>
    </row>
    <row r="50" spans="1:8" s="28" customFormat="1" ht="39.75" customHeight="1" x14ac:dyDescent="0.25">
      <c r="A50" s="79" t="s">
        <v>81</v>
      </c>
      <c r="B50" s="80"/>
      <c r="C50" s="90" t="s">
        <v>82</v>
      </c>
      <c r="D50" s="52" t="s">
        <v>15</v>
      </c>
      <c r="E50" s="42"/>
      <c r="F50" s="91"/>
      <c r="G50" s="92"/>
      <c r="H50" s="92"/>
    </row>
    <row r="51" spans="1:8" s="28" customFormat="1" ht="24.95" customHeight="1" x14ac:dyDescent="0.25">
      <c r="A51" s="86" t="s">
        <v>83</v>
      </c>
      <c r="B51" s="87"/>
      <c r="C51" s="88" t="s">
        <v>84</v>
      </c>
      <c r="D51" s="71" t="s">
        <v>15</v>
      </c>
      <c r="E51" s="72"/>
    </row>
    <row r="52" spans="1:8" s="28" customFormat="1" ht="20.100000000000001" customHeight="1" x14ac:dyDescent="0.25">
      <c r="A52" s="73" t="s">
        <v>85</v>
      </c>
      <c r="B52" s="74"/>
      <c r="C52" s="74"/>
      <c r="D52" s="74"/>
      <c r="E52" s="75"/>
    </row>
    <row r="53" spans="1:8" s="28" customFormat="1" ht="24.95" customHeight="1" x14ac:dyDescent="0.25">
      <c r="A53" s="76" t="s">
        <v>86</v>
      </c>
      <c r="B53" s="77"/>
      <c r="C53" s="78" t="s">
        <v>87</v>
      </c>
      <c r="D53" s="52" t="s">
        <v>15</v>
      </c>
      <c r="E53" s="67"/>
    </row>
    <row r="54" spans="1:8" s="28" customFormat="1" ht="24.95" customHeight="1" x14ac:dyDescent="0.25">
      <c r="A54" s="79" t="s">
        <v>88</v>
      </c>
      <c r="B54" s="80"/>
      <c r="C54" s="81" t="s">
        <v>89</v>
      </c>
      <c r="D54" s="52" t="s">
        <v>15</v>
      </c>
      <c r="E54" s="42"/>
      <c r="F54" s="94"/>
      <c r="G54" s="93"/>
      <c r="H54" s="93"/>
    </row>
    <row r="55" spans="1:8" s="28" customFormat="1" ht="51" x14ac:dyDescent="0.25">
      <c r="A55" s="79" t="s">
        <v>90</v>
      </c>
      <c r="B55" s="80"/>
      <c r="C55" s="81" t="s">
        <v>91</v>
      </c>
      <c r="D55" s="52" t="s">
        <v>15</v>
      </c>
      <c r="E55" s="42"/>
      <c r="F55" s="56"/>
      <c r="G55" s="93"/>
      <c r="H55" s="93"/>
    </row>
    <row r="56" spans="1:8" s="28" customFormat="1" ht="24" customHeight="1" x14ac:dyDescent="0.25">
      <c r="A56" s="79" t="s">
        <v>92</v>
      </c>
      <c r="B56" s="80"/>
      <c r="C56" s="81" t="s">
        <v>93</v>
      </c>
      <c r="D56" s="52" t="s">
        <v>15</v>
      </c>
      <c r="E56" s="42"/>
    </row>
    <row r="57" spans="1:8" s="28" customFormat="1" ht="24" customHeight="1" x14ac:dyDescent="0.25">
      <c r="A57" s="79" t="s">
        <v>94</v>
      </c>
      <c r="B57" s="80"/>
      <c r="C57" s="81" t="s">
        <v>95</v>
      </c>
      <c r="D57" s="52" t="s">
        <v>15</v>
      </c>
      <c r="E57" s="42"/>
    </row>
    <row r="58" spans="1:8" s="28" customFormat="1" ht="24" customHeight="1" x14ac:dyDescent="0.25">
      <c r="A58" s="86" t="s">
        <v>96</v>
      </c>
      <c r="B58" s="87"/>
      <c r="C58" s="88" t="s">
        <v>97</v>
      </c>
      <c r="D58" s="71" t="s">
        <v>15</v>
      </c>
      <c r="E58" s="72"/>
    </row>
    <row r="59" spans="1:8" s="28" customFormat="1" ht="20.100000000000001" customHeight="1" x14ac:dyDescent="0.25">
      <c r="A59" s="73" t="s">
        <v>98</v>
      </c>
      <c r="B59" s="74"/>
      <c r="C59" s="74"/>
      <c r="D59" s="74"/>
      <c r="E59" s="75"/>
    </row>
    <row r="60" spans="1:8" s="28" customFormat="1" ht="24.95" customHeight="1" x14ac:dyDescent="0.25">
      <c r="A60" s="76" t="s">
        <v>99</v>
      </c>
      <c r="B60" s="77"/>
      <c r="C60" s="78" t="s">
        <v>100</v>
      </c>
      <c r="D60" s="52" t="s">
        <v>15</v>
      </c>
      <c r="E60" s="67"/>
    </row>
    <row r="61" spans="1:8" s="28" customFormat="1" ht="20.25" customHeight="1" x14ac:dyDescent="0.25">
      <c r="A61" s="79" t="s">
        <v>101</v>
      </c>
      <c r="B61" s="80"/>
      <c r="C61" s="81" t="s">
        <v>102</v>
      </c>
      <c r="D61" s="52" t="s">
        <v>15</v>
      </c>
      <c r="E61" s="42"/>
      <c r="F61" s="56"/>
      <c r="G61" s="93"/>
      <c r="H61" s="93"/>
    </row>
    <row r="62" spans="1:8" s="28" customFormat="1" ht="20.25" customHeight="1" x14ac:dyDescent="0.25">
      <c r="A62" s="79" t="s">
        <v>103</v>
      </c>
      <c r="B62" s="80"/>
      <c r="C62" s="90" t="s">
        <v>104</v>
      </c>
      <c r="D62" s="58" t="s">
        <v>15</v>
      </c>
      <c r="E62" s="59"/>
    </row>
    <row r="63" spans="1:8" s="28" customFormat="1" ht="20.25" customHeight="1" x14ac:dyDescent="0.25">
      <c r="A63" s="86" t="s">
        <v>105</v>
      </c>
      <c r="B63" s="87"/>
      <c r="C63" s="95" t="s">
        <v>106</v>
      </c>
      <c r="D63" s="96" t="s">
        <v>15</v>
      </c>
      <c r="E63" s="97"/>
    </row>
    <row r="64" spans="1:8" s="28" customFormat="1" ht="20.100000000000001" customHeight="1" x14ac:dyDescent="0.25">
      <c r="A64" s="73" t="s">
        <v>107</v>
      </c>
      <c r="B64" s="74"/>
      <c r="C64" s="74"/>
      <c r="D64" s="74"/>
      <c r="E64" s="75"/>
    </row>
    <row r="65" spans="1:8" s="28" customFormat="1" ht="27.75" customHeight="1" x14ac:dyDescent="0.25">
      <c r="A65" s="76" t="s">
        <v>108</v>
      </c>
      <c r="B65" s="77"/>
      <c r="C65" s="78" t="s">
        <v>109</v>
      </c>
      <c r="D65" s="52" t="s">
        <v>15</v>
      </c>
      <c r="E65" s="67"/>
    </row>
    <row r="66" spans="1:8" s="28" customFormat="1" ht="27.75" customHeight="1" x14ac:dyDescent="0.25">
      <c r="A66" s="79" t="s">
        <v>110</v>
      </c>
      <c r="B66" s="80"/>
      <c r="C66" s="90" t="s">
        <v>111</v>
      </c>
      <c r="D66" s="52" t="s">
        <v>15</v>
      </c>
      <c r="E66" s="42"/>
      <c r="F66" s="56"/>
      <c r="G66" s="93"/>
      <c r="H66" s="93"/>
    </row>
    <row r="67" spans="1:8" s="28" customFormat="1" ht="56.25" customHeight="1" x14ac:dyDescent="0.25">
      <c r="A67" s="86" t="s">
        <v>112</v>
      </c>
      <c r="B67" s="87"/>
      <c r="C67" s="98" t="s">
        <v>113</v>
      </c>
      <c r="D67" s="96" t="s">
        <v>15</v>
      </c>
      <c r="E67" s="97"/>
    </row>
    <row r="68" spans="1:8" s="28" customFormat="1" ht="20.100000000000001" customHeight="1" x14ac:dyDescent="0.25">
      <c r="A68" s="99" t="s">
        <v>114</v>
      </c>
      <c r="B68" s="100"/>
      <c r="C68" s="100"/>
      <c r="D68" s="100"/>
      <c r="E68" s="101"/>
    </row>
    <row r="69" spans="1:8" s="28" customFormat="1" ht="20.100000000000001" customHeight="1" x14ac:dyDescent="0.25">
      <c r="A69" s="102" t="s">
        <v>115</v>
      </c>
      <c r="B69" s="103"/>
      <c r="C69" s="103"/>
      <c r="D69" s="103"/>
      <c r="E69" s="104"/>
    </row>
    <row r="70" spans="1:8" s="28" customFormat="1" ht="19.5" customHeight="1" x14ac:dyDescent="0.25">
      <c r="A70" s="73" t="s">
        <v>116</v>
      </c>
      <c r="B70" s="74"/>
      <c r="C70" s="74"/>
      <c r="D70" s="74"/>
      <c r="E70" s="75"/>
    </row>
    <row r="71" spans="1:8" s="28" customFormat="1" ht="63.75" x14ac:dyDescent="0.25">
      <c r="A71" s="105" t="s">
        <v>117</v>
      </c>
      <c r="B71" s="106"/>
      <c r="C71" s="107" t="s">
        <v>118</v>
      </c>
      <c r="D71" s="71" t="s">
        <v>15</v>
      </c>
      <c r="E71" s="108"/>
      <c r="F71" s="56"/>
      <c r="G71" s="93"/>
      <c r="H71" s="93"/>
    </row>
    <row r="72" spans="1:8" s="28" customFormat="1" ht="19.5" customHeight="1" x14ac:dyDescent="0.25">
      <c r="A72" s="73" t="s">
        <v>119</v>
      </c>
      <c r="B72" s="74"/>
      <c r="C72" s="74"/>
      <c r="D72" s="74"/>
      <c r="E72" s="75"/>
    </row>
    <row r="73" spans="1:8" s="28" customFormat="1" ht="30" customHeight="1" x14ac:dyDescent="0.25">
      <c r="A73" s="76" t="s">
        <v>120</v>
      </c>
      <c r="B73" s="77"/>
      <c r="C73" s="109" t="s">
        <v>121</v>
      </c>
      <c r="D73" s="52" t="s">
        <v>15</v>
      </c>
      <c r="E73" s="67"/>
      <c r="F73" s="56"/>
      <c r="G73" s="93"/>
      <c r="H73" s="93"/>
    </row>
    <row r="74" spans="1:8" s="28" customFormat="1" ht="30" customHeight="1" x14ac:dyDescent="0.25">
      <c r="A74" s="79" t="s">
        <v>122</v>
      </c>
      <c r="B74" s="80"/>
      <c r="C74" s="90" t="s">
        <v>123</v>
      </c>
      <c r="D74" s="110" t="s">
        <v>15</v>
      </c>
      <c r="E74" s="97"/>
      <c r="F74" s="111"/>
    </row>
    <row r="75" spans="1:8" s="28" customFormat="1" ht="30" customHeight="1" x14ac:dyDescent="0.25">
      <c r="A75" s="86" t="s">
        <v>124</v>
      </c>
      <c r="B75" s="87"/>
      <c r="C75" s="98" t="s">
        <v>125</v>
      </c>
      <c r="D75" s="96" t="s">
        <v>15</v>
      </c>
      <c r="E75" s="112"/>
      <c r="F75" s="111"/>
    </row>
    <row r="76" spans="1:8" s="28" customFormat="1" ht="19.5" customHeight="1" x14ac:dyDescent="0.25">
      <c r="A76" s="73" t="s">
        <v>126</v>
      </c>
      <c r="B76" s="74"/>
      <c r="C76" s="74"/>
      <c r="D76" s="74"/>
      <c r="E76" s="75"/>
      <c r="F76" s="82"/>
    </row>
    <row r="77" spans="1:8" s="28" customFormat="1" ht="27" customHeight="1" x14ac:dyDescent="0.25">
      <c r="A77" s="76" t="s">
        <v>127</v>
      </c>
      <c r="B77" s="77"/>
      <c r="C77" s="109" t="s">
        <v>128</v>
      </c>
      <c r="D77" s="52" t="s">
        <v>15</v>
      </c>
      <c r="E77" s="67"/>
      <c r="F77" s="56"/>
      <c r="G77" s="93"/>
      <c r="H77" s="93"/>
    </row>
    <row r="78" spans="1:8" s="28" customFormat="1" ht="27" customHeight="1" x14ac:dyDescent="0.25">
      <c r="A78" s="86" t="s">
        <v>129</v>
      </c>
      <c r="B78" s="87"/>
      <c r="C78" s="98" t="s">
        <v>130</v>
      </c>
      <c r="D78" s="96" t="s">
        <v>15</v>
      </c>
      <c r="E78" s="97"/>
    </row>
    <row r="79" spans="1:8" s="28" customFormat="1" ht="19.5" customHeight="1" x14ac:dyDescent="0.25">
      <c r="A79" s="113" t="s">
        <v>131</v>
      </c>
      <c r="B79" s="114"/>
      <c r="C79" s="114"/>
      <c r="D79" s="114"/>
      <c r="E79" s="115"/>
    </row>
    <row r="80" spans="1:8" s="28" customFormat="1" ht="54" customHeight="1" x14ac:dyDescent="0.25">
      <c r="A80" s="76" t="s">
        <v>132</v>
      </c>
      <c r="B80" s="77"/>
      <c r="C80" s="109" t="s">
        <v>133</v>
      </c>
      <c r="D80" s="52" t="s">
        <v>15</v>
      </c>
      <c r="E80" s="67"/>
      <c r="F80" s="56"/>
      <c r="G80" s="93"/>
      <c r="H80" s="93"/>
    </row>
    <row r="81" spans="1:9" s="28" customFormat="1" ht="38.25" x14ac:dyDescent="0.25">
      <c r="A81" s="79" t="s">
        <v>134</v>
      </c>
      <c r="B81" s="80"/>
      <c r="C81" s="90" t="s">
        <v>135</v>
      </c>
      <c r="D81" s="52" t="s">
        <v>15</v>
      </c>
      <c r="E81" s="42"/>
      <c r="F81" s="56"/>
      <c r="G81" s="116"/>
      <c r="H81" s="116"/>
    </row>
    <row r="82" spans="1:9" s="28" customFormat="1" ht="63.75" x14ac:dyDescent="0.25">
      <c r="A82" s="79" t="s">
        <v>136</v>
      </c>
      <c r="B82" s="80"/>
      <c r="C82" s="90" t="s">
        <v>137</v>
      </c>
      <c r="D82" s="52" t="s">
        <v>15</v>
      </c>
      <c r="E82" s="42"/>
      <c r="F82" s="117"/>
      <c r="G82" s="118"/>
      <c r="H82" s="118"/>
    </row>
    <row r="83" spans="1:9" s="28" customFormat="1" ht="38.25" x14ac:dyDescent="0.25">
      <c r="A83" s="79" t="s">
        <v>138</v>
      </c>
      <c r="B83" s="80"/>
      <c r="C83" s="90" t="s">
        <v>139</v>
      </c>
      <c r="D83" s="52" t="s">
        <v>15</v>
      </c>
      <c r="E83" s="42"/>
      <c r="F83" s="117"/>
      <c r="G83" s="119"/>
      <c r="H83" s="119"/>
    </row>
    <row r="84" spans="1:9" s="28" customFormat="1" ht="28.5" customHeight="1" x14ac:dyDescent="0.25">
      <c r="A84" s="86" t="s">
        <v>140</v>
      </c>
      <c r="B84" s="87"/>
      <c r="C84" s="120" t="s">
        <v>141</v>
      </c>
      <c r="D84" s="71" t="s">
        <v>15</v>
      </c>
      <c r="E84" s="72"/>
      <c r="F84" s="56"/>
      <c r="G84" s="93"/>
      <c r="H84" s="93"/>
    </row>
    <row r="85" spans="1:9" s="28" customFormat="1" ht="20.100000000000001" customHeight="1" x14ac:dyDescent="0.25">
      <c r="A85" s="121" t="s">
        <v>142</v>
      </c>
      <c r="B85" s="122"/>
      <c r="C85" s="123"/>
      <c r="D85" s="124" t="s">
        <v>6</v>
      </c>
      <c r="E85" s="32" t="s">
        <v>7</v>
      </c>
    </row>
    <row r="86" spans="1:9" s="28" customFormat="1" ht="20.100000000000001" customHeight="1" x14ac:dyDescent="0.25">
      <c r="A86" s="125"/>
      <c r="B86" s="126"/>
      <c r="C86" s="127"/>
      <c r="D86" s="128"/>
      <c r="E86" s="129"/>
      <c r="F86" s="82"/>
    </row>
    <row r="87" spans="1:9" s="28" customFormat="1" ht="69" customHeight="1" x14ac:dyDescent="0.25">
      <c r="A87" s="105" t="s">
        <v>143</v>
      </c>
      <c r="B87" s="106"/>
      <c r="C87" s="130" t="s">
        <v>144</v>
      </c>
      <c r="D87" s="52" t="s">
        <v>15</v>
      </c>
      <c r="E87" s="42"/>
      <c r="F87" s="131"/>
      <c r="G87" s="132"/>
      <c r="H87" s="132"/>
    </row>
    <row r="88" spans="1:9" s="28" customFormat="1" ht="20.100000000000001" customHeight="1" x14ac:dyDescent="0.25">
      <c r="A88" s="121" t="s">
        <v>145</v>
      </c>
      <c r="B88" s="122"/>
      <c r="C88" s="123"/>
      <c r="D88" s="124" t="s">
        <v>6</v>
      </c>
      <c r="E88" s="32" t="s">
        <v>7</v>
      </c>
    </row>
    <row r="89" spans="1:9" s="28" customFormat="1" ht="20.100000000000001" customHeight="1" x14ac:dyDescent="0.25">
      <c r="A89" s="125"/>
      <c r="B89" s="126"/>
      <c r="C89" s="127"/>
      <c r="D89" s="128"/>
      <c r="E89" s="129"/>
    </row>
    <row r="90" spans="1:9" s="13" customFormat="1" ht="20.100000000000001" customHeight="1" x14ac:dyDescent="0.25">
      <c r="A90" s="133" t="s">
        <v>146</v>
      </c>
      <c r="B90" s="134"/>
      <c r="C90" s="134"/>
      <c r="D90" s="135"/>
      <c r="E90" s="136"/>
    </row>
    <row r="91" spans="1:9" s="37" customFormat="1" ht="24.95" customHeight="1" x14ac:dyDescent="0.25">
      <c r="A91" s="137" t="s">
        <v>147</v>
      </c>
      <c r="B91" s="138" t="s">
        <v>148</v>
      </c>
      <c r="C91" s="139"/>
      <c r="D91" s="140" t="s">
        <v>149</v>
      </c>
      <c r="E91" s="59" t="s">
        <v>149</v>
      </c>
    </row>
    <row r="92" spans="1:9" s="37" customFormat="1" ht="24.95" customHeight="1" x14ac:dyDescent="0.25">
      <c r="A92" s="141" t="s">
        <v>26</v>
      </c>
      <c r="B92" s="142"/>
      <c r="C92" s="143" t="s">
        <v>150</v>
      </c>
      <c r="D92" s="144" t="s">
        <v>151</v>
      </c>
      <c r="E92" s="59"/>
    </row>
    <row r="93" spans="1:9" s="43" customFormat="1" ht="20.100000000000001" customHeight="1" x14ac:dyDescent="0.25">
      <c r="A93" s="145" t="s">
        <v>28</v>
      </c>
      <c r="B93" s="146"/>
      <c r="C93" s="147" t="s">
        <v>152</v>
      </c>
      <c r="D93" s="52" t="s">
        <v>151</v>
      </c>
      <c r="E93" s="42"/>
    </row>
    <row r="94" spans="1:9" s="43" customFormat="1" ht="20.100000000000001" customHeight="1" x14ac:dyDescent="0.25">
      <c r="A94" s="83" t="s">
        <v>153</v>
      </c>
      <c r="B94" s="148"/>
      <c r="C94" s="147" t="s">
        <v>154</v>
      </c>
      <c r="D94" s="149" t="s">
        <v>151</v>
      </c>
      <c r="E94" s="150"/>
    </row>
    <row r="95" spans="1:9" s="43" customFormat="1" ht="20.100000000000001" customHeight="1" x14ac:dyDescent="0.25">
      <c r="A95" s="83" t="s">
        <v>155</v>
      </c>
      <c r="B95" s="148"/>
      <c r="C95" s="147" t="s">
        <v>156</v>
      </c>
      <c r="D95" s="149" t="s">
        <v>151</v>
      </c>
      <c r="E95" s="150"/>
    </row>
    <row r="96" spans="1:9" s="43" customFormat="1" ht="20.100000000000001" customHeight="1" x14ac:dyDescent="0.25">
      <c r="A96" s="151" t="s">
        <v>157</v>
      </c>
      <c r="B96" s="152"/>
      <c r="C96" s="153" t="s">
        <v>158</v>
      </c>
      <c r="D96" s="149" t="s">
        <v>151</v>
      </c>
      <c r="E96" s="150"/>
      <c r="F96" s="48"/>
      <c r="G96" s="48"/>
      <c r="H96" s="48"/>
      <c r="I96" s="48"/>
    </row>
    <row r="97" spans="1:6" s="43" customFormat="1" ht="30" customHeight="1" x14ac:dyDescent="0.25">
      <c r="A97" s="154" t="s">
        <v>13</v>
      </c>
      <c r="B97" s="155" t="s">
        <v>159</v>
      </c>
      <c r="C97" s="156"/>
      <c r="D97" s="157" t="s">
        <v>151</v>
      </c>
      <c r="E97" s="158"/>
    </row>
    <row r="98" spans="1:6" s="43" customFormat="1" ht="39.950000000000003" customHeight="1" x14ac:dyDescent="0.25">
      <c r="A98" s="68" t="s">
        <v>16</v>
      </c>
      <c r="B98" s="159" t="s">
        <v>160</v>
      </c>
      <c r="C98" s="160"/>
      <c r="D98" s="71" t="s">
        <v>151</v>
      </c>
      <c r="E98" s="108"/>
      <c r="F98" s="48"/>
    </row>
    <row r="99" spans="1:6" s="43" customFormat="1" ht="20.100000000000001" customHeight="1" x14ac:dyDescent="0.25">
      <c r="A99" s="154" t="s">
        <v>18</v>
      </c>
      <c r="B99" s="161" t="s">
        <v>161</v>
      </c>
      <c r="C99" s="162"/>
      <c r="D99" s="157" t="s">
        <v>149</v>
      </c>
      <c r="E99" s="158" t="s">
        <v>149</v>
      </c>
    </row>
    <row r="100" spans="1:6" s="43" customFormat="1" ht="30" customHeight="1" x14ac:dyDescent="0.25">
      <c r="A100" s="163" t="s">
        <v>162</v>
      </c>
      <c r="B100" s="164"/>
      <c r="C100" s="165" t="s">
        <v>163</v>
      </c>
      <c r="D100" s="58" t="s">
        <v>151</v>
      </c>
      <c r="E100" s="166"/>
    </row>
    <row r="101" spans="1:6" s="43" customFormat="1" ht="30" customHeight="1" x14ac:dyDescent="0.25">
      <c r="A101" s="83" t="s">
        <v>164</v>
      </c>
      <c r="B101" s="148"/>
      <c r="C101" s="147" t="s">
        <v>165</v>
      </c>
      <c r="D101" s="149" t="s">
        <v>151</v>
      </c>
      <c r="E101" s="150"/>
    </row>
    <row r="102" spans="1:6" s="43" customFormat="1" ht="20.100000000000001" customHeight="1" x14ac:dyDescent="0.25">
      <c r="A102" s="83" t="s">
        <v>166</v>
      </c>
      <c r="B102" s="148"/>
      <c r="C102" s="147" t="s">
        <v>167</v>
      </c>
      <c r="D102" s="149" t="s">
        <v>151</v>
      </c>
      <c r="E102" s="150"/>
    </row>
    <row r="103" spans="1:6" s="43" customFormat="1" ht="45" customHeight="1" x14ac:dyDescent="0.25">
      <c r="A103" s="151" t="s">
        <v>168</v>
      </c>
      <c r="B103" s="152"/>
      <c r="C103" s="167" t="s">
        <v>169</v>
      </c>
      <c r="D103" s="168" t="s">
        <v>151</v>
      </c>
      <c r="E103" s="169"/>
    </row>
    <row r="104" spans="1:6" s="43" customFormat="1" ht="20.100000000000001" customHeight="1" x14ac:dyDescent="0.25">
      <c r="A104" s="170" t="s">
        <v>20</v>
      </c>
      <c r="B104" s="161" t="s">
        <v>170</v>
      </c>
      <c r="C104" s="171"/>
      <c r="D104" s="172" t="s">
        <v>149</v>
      </c>
      <c r="E104" s="158" t="s">
        <v>149</v>
      </c>
    </row>
    <row r="105" spans="1:6" s="43" customFormat="1" ht="20.100000000000001" customHeight="1" x14ac:dyDescent="0.25">
      <c r="A105" s="163" t="s">
        <v>171</v>
      </c>
      <c r="B105" s="164"/>
      <c r="C105" s="173" t="s">
        <v>172</v>
      </c>
      <c r="D105" s="52" t="s">
        <v>151</v>
      </c>
      <c r="E105" s="67"/>
    </row>
    <row r="106" spans="1:6" s="43" customFormat="1" ht="20.100000000000001" customHeight="1" x14ac:dyDescent="0.25">
      <c r="A106" s="151" t="s">
        <v>173</v>
      </c>
      <c r="B106" s="152"/>
      <c r="C106" s="174" t="s">
        <v>174</v>
      </c>
      <c r="D106" s="175" t="s">
        <v>151</v>
      </c>
      <c r="E106" s="176"/>
    </row>
    <row r="107" spans="1:6" s="43" customFormat="1" ht="20.100000000000001" customHeight="1" x14ac:dyDescent="0.25">
      <c r="A107" s="154" t="s">
        <v>175</v>
      </c>
      <c r="B107" s="177" t="s">
        <v>176</v>
      </c>
      <c r="C107" s="178"/>
      <c r="D107" s="172" t="s">
        <v>151</v>
      </c>
      <c r="E107" s="176"/>
    </row>
    <row r="108" spans="1:6" s="43" customFormat="1" ht="20.100000000000001" customHeight="1" x14ac:dyDescent="0.25">
      <c r="A108" s="163" t="s">
        <v>177</v>
      </c>
      <c r="B108" s="164"/>
      <c r="C108" s="179" t="s">
        <v>178</v>
      </c>
      <c r="D108" s="180" t="s">
        <v>151</v>
      </c>
      <c r="E108" s="42"/>
    </row>
    <row r="109" spans="1:6" s="43" customFormat="1" ht="20.100000000000001" customHeight="1" x14ac:dyDescent="0.25">
      <c r="A109" s="83" t="s">
        <v>179</v>
      </c>
      <c r="B109" s="148"/>
      <c r="C109" s="181" t="s">
        <v>180</v>
      </c>
      <c r="D109" s="149" t="s">
        <v>151</v>
      </c>
      <c r="E109" s="150"/>
    </row>
    <row r="110" spans="1:6" s="43" customFormat="1" ht="20.100000000000001" customHeight="1" x14ac:dyDescent="0.25">
      <c r="A110" s="151" t="s">
        <v>181</v>
      </c>
      <c r="B110" s="152"/>
      <c r="C110" s="182" t="s">
        <v>182</v>
      </c>
      <c r="D110" s="168" t="s">
        <v>151</v>
      </c>
      <c r="E110" s="169"/>
    </row>
    <row r="111" spans="1:6" s="43" customFormat="1" ht="20.100000000000001" customHeight="1" x14ac:dyDescent="0.25">
      <c r="A111" s="170" t="s">
        <v>183</v>
      </c>
      <c r="B111" s="161" t="s">
        <v>184</v>
      </c>
      <c r="C111" s="171"/>
      <c r="D111" s="172" t="s">
        <v>149</v>
      </c>
      <c r="E111" s="158" t="s">
        <v>149</v>
      </c>
    </row>
    <row r="112" spans="1:6" s="43" customFormat="1" ht="20.100000000000001" customHeight="1" x14ac:dyDescent="0.25">
      <c r="A112" s="163" t="s">
        <v>185</v>
      </c>
      <c r="B112" s="164"/>
      <c r="C112" s="183" t="s">
        <v>186</v>
      </c>
      <c r="D112" s="52" t="s">
        <v>151</v>
      </c>
      <c r="E112" s="67"/>
    </row>
    <row r="113" spans="1:6" s="43" customFormat="1" ht="20.100000000000001" customHeight="1" x14ac:dyDescent="0.25">
      <c r="A113" s="83" t="s">
        <v>187</v>
      </c>
      <c r="B113" s="148"/>
      <c r="C113" s="184" t="s">
        <v>188</v>
      </c>
      <c r="D113" s="149" t="s">
        <v>151</v>
      </c>
      <c r="E113" s="150"/>
    </row>
    <row r="114" spans="1:6" s="43" customFormat="1" ht="20.100000000000001" customHeight="1" x14ac:dyDescent="0.25">
      <c r="A114" s="151" t="s">
        <v>189</v>
      </c>
      <c r="B114" s="152"/>
      <c r="C114" s="184" t="s">
        <v>190</v>
      </c>
      <c r="D114" s="149" t="s">
        <v>151</v>
      </c>
      <c r="E114" s="150"/>
    </row>
    <row r="115" spans="1:6" s="43" customFormat="1" ht="20.100000000000001" customHeight="1" x14ac:dyDescent="0.25">
      <c r="A115" s="170" t="s">
        <v>191</v>
      </c>
      <c r="B115" s="161" t="s">
        <v>192</v>
      </c>
      <c r="C115" s="171"/>
      <c r="D115" s="172" t="s">
        <v>149</v>
      </c>
      <c r="E115" s="158" t="s">
        <v>149</v>
      </c>
    </row>
    <row r="116" spans="1:6" s="43" customFormat="1" ht="20.100000000000001" customHeight="1" x14ac:dyDescent="0.25">
      <c r="A116" s="185" t="s">
        <v>193</v>
      </c>
      <c r="B116" s="186" t="s">
        <v>194</v>
      </c>
      <c r="C116" s="187"/>
      <c r="D116" s="149" t="s">
        <v>149</v>
      </c>
      <c r="E116" s="150" t="s">
        <v>149</v>
      </c>
    </row>
    <row r="117" spans="1:6" s="43" customFormat="1" ht="20.100000000000001" customHeight="1" x14ac:dyDescent="0.25">
      <c r="A117" s="83" t="s">
        <v>195</v>
      </c>
      <c r="B117" s="148"/>
      <c r="C117" s="147" t="s">
        <v>196</v>
      </c>
      <c r="D117" s="149" t="s">
        <v>151</v>
      </c>
      <c r="E117" s="150"/>
    </row>
    <row r="118" spans="1:6" s="43" customFormat="1" ht="20.100000000000001" customHeight="1" x14ac:dyDescent="0.25">
      <c r="A118" s="83" t="s">
        <v>197</v>
      </c>
      <c r="B118" s="148"/>
      <c r="C118" s="147" t="s">
        <v>198</v>
      </c>
      <c r="D118" s="149" t="s">
        <v>151</v>
      </c>
      <c r="E118" s="150"/>
    </row>
    <row r="119" spans="1:6" s="43" customFormat="1" ht="30" customHeight="1" x14ac:dyDescent="0.25">
      <c r="A119" s="83" t="s">
        <v>199</v>
      </c>
      <c r="B119" s="148"/>
      <c r="C119" s="147" t="s">
        <v>200</v>
      </c>
      <c r="D119" s="47" t="s">
        <v>151</v>
      </c>
      <c r="E119" s="176"/>
    </row>
    <row r="120" spans="1:6" s="43" customFormat="1" ht="20.100000000000001" customHeight="1" x14ac:dyDescent="0.25">
      <c r="A120" s="145" t="s">
        <v>201</v>
      </c>
      <c r="B120" s="146"/>
      <c r="C120" s="147" t="s">
        <v>202</v>
      </c>
      <c r="D120" s="71" t="s">
        <v>151</v>
      </c>
      <c r="E120" s="188"/>
    </row>
    <row r="121" spans="1:6" s="43" customFormat="1" ht="20.100000000000001" customHeight="1" x14ac:dyDescent="0.25">
      <c r="A121" s="151" t="s">
        <v>203</v>
      </c>
      <c r="B121" s="152"/>
      <c r="C121" s="153" t="s">
        <v>204</v>
      </c>
      <c r="D121" s="189" t="s">
        <v>151</v>
      </c>
      <c r="E121" s="150"/>
    </row>
    <row r="122" spans="1:6" s="43" customFormat="1" ht="20.100000000000001" customHeight="1" x14ac:dyDescent="0.25">
      <c r="A122" s="190" t="s">
        <v>205</v>
      </c>
      <c r="B122" s="191" t="s">
        <v>206</v>
      </c>
      <c r="C122" s="192"/>
      <c r="D122" s="52" t="s">
        <v>149</v>
      </c>
      <c r="E122" s="150" t="s">
        <v>149</v>
      </c>
    </row>
    <row r="123" spans="1:6" s="43" customFormat="1" ht="20.100000000000001" customHeight="1" x14ac:dyDescent="0.25">
      <c r="A123" s="83" t="s">
        <v>207</v>
      </c>
      <c r="B123" s="148"/>
      <c r="C123" s="184" t="s">
        <v>208</v>
      </c>
      <c r="D123" s="149" t="s">
        <v>151</v>
      </c>
      <c r="E123" s="150"/>
    </row>
    <row r="124" spans="1:6" s="43" customFormat="1" ht="20.100000000000001" customHeight="1" x14ac:dyDescent="0.25">
      <c r="A124" s="151" t="s">
        <v>209</v>
      </c>
      <c r="B124" s="152"/>
      <c r="C124" s="193" t="s">
        <v>210</v>
      </c>
      <c r="D124" s="194" t="s">
        <v>151</v>
      </c>
      <c r="E124" s="176"/>
    </row>
    <row r="125" spans="1:6" s="43" customFormat="1" ht="51.95" customHeight="1" x14ac:dyDescent="0.25">
      <c r="A125" s="170" t="s">
        <v>211</v>
      </c>
      <c r="B125" s="195" t="s">
        <v>212</v>
      </c>
      <c r="C125" s="196"/>
      <c r="D125" s="157" t="s">
        <v>151</v>
      </c>
      <c r="E125" s="158"/>
    </row>
    <row r="126" spans="1:6" s="43" customFormat="1" ht="39.950000000000003" customHeight="1" x14ac:dyDescent="0.25">
      <c r="A126" s="170" t="s">
        <v>213</v>
      </c>
      <c r="B126" s="195" t="s">
        <v>214</v>
      </c>
      <c r="C126" s="196"/>
      <c r="D126" s="157" t="s">
        <v>151</v>
      </c>
      <c r="E126" s="158"/>
    </row>
    <row r="127" spans="1:6" s="43" customFormat="1" ht="66" customHeight="1" x14ac:dyDescent="0.25">
      <c r="A127" s="170" t="s">
        <v>215</v>
      </c>
      <c r="B127" s="195" t="s">
        <v>216</v>
      </c>
      <c r="C127" s="196"/>
      <c r="D127" s="157" t="s">
        <v>151</v>
      </c>
      <c r="E127" s="158"/>
      <c r="F127" s="48"/>
    </row>
    <row r="128" spans="1:6" s="43" customFormat="1" ht="39.950000000000003" customHeight="1" x14ac:dyDescent="0.25">
      <c r="A128" s="170" t="s">
        <v>217</v>
      </c>
      <c r="B128" s="195" t="s">
        <v>218</v>
      </c>
      <c r="C128" s="196"/>
      <c r="D128" s="157" t="s">
        <v>151</v>
      </c>
      <c r="E128" s="158"/>
    </row>
    <row r="129" spans="1:7" s="43" customFormat="1" ht="104.1" customHeight="1" x14ac:dyDescent="0.25">
      <c r="A129" s="170" t="s">
        <v>219</v>
      </c>
      <c r="B129" s="195" t="s">
        <v>220</v>
      </c>
      <c r="C129" s="196"/>
      <c r="D129" s="157" t="s">
        <v>151</v>
      </c>
      <c r="E129" s="158"/>
      <c r="F129" s="48"/>
    </row>
    <row r="130" spans="1:7" s="43" customFormat="1" ht="20.100000000000001" customHeight="1" x14ac:dyDescent="0.25">
      <c r="A130" s="170" t="s">
        <v>221</v>
      </c>
      <c r="B130" s="195" t="s">
        <v>222</v>
      </c>
      <c r="C130" s="196"/>
      <c r="D130" s="157" t="s">
        <v>151</v>
      </c>
      <c r="E130" s="158"/>
    </row>
    <row r="131" spans="1:7" s="43" customFormat="1" ht="30" customHeight="1" x14ac:dyDescent="0.25">
      <c r="A131" s="170" t="s">
        <v>223</v>
      </c>
      <c r="B131" s="195" t="s">
        <v>224</v>
      </c>
      <c r="C131" s="196"/>
      <c r="D131" s="157" t="s">
        <v>151</v>
      </c>
      <c r="E131" s="158"/>
    </row>
    <row r="132" spans="1:7" s="43" customFormat="1" ht="124.5" customHeight="1" x14ac:dyDescent="0.25">
      <c r="A132" s="170" t="s">
        <v>225</v>
      </c>
      <c r="B132" s="195" t="s">
        <v>226</v>
      </c>
      <c r="C132" s="196"/>
      <c r="D132" s="157" t="s">
        <v>151</v>
      </c>
      <c r="E132" s="158"/>
    </row>
    <row r="133" spans="1:7" s="43" customFormat="1" ht="39.950000000000003" customHeight="1" x14ac:dyDescent="0.25">
      <c r="A133" s="170" t="s">
        <v>227</v>
      </c>
      <c r="B133" s="195" t="s">
        <v>228</v>
      </c>
      <c r="C133" s="196"/>
      <c r="D133" s="157" t="s">
        <v>151</v>
      </c>
      <c r="E133" s="158"/>
    </row>
    <row r="134" spans="1:7" s="43" customFormat="1" ht="35.1" customHeight="1" x14ac:dyDescent="0.25">
      <c r="A134" s="197" t="s">
        <v>229</v>
      </c>
      <c r="B134" s="198" t="s">
        <v>230</v>
      </c>
      <c r="C134" s="199"/>
      <c r="D134" s="71"/>
      <c r="E134" s="188"/>
    </row>
    <row r="135" spans="1:7" s="43" customFormat="1" ht="31.5" customHeight="1" x14ac:dyDescent="0.25">
      <c r="A135" s="185"/>
      <c r="B135" s="200" t="s">
        <v>231</v>
      </c>
      <c r="C135" s="181" t="s">
        <v>232</v>
      </c>
      <c r="D135" s="47" t="s">
        <v>151</v>
      </c>
      <c r="E135" s="176"/>
      <c r="F135" s="48"/>
    </row>
    <row r="136" spans="1:7" s="43" customFormat="1" ht="41.25" customHeight="1" x14ac:dyDescent="0.25">
      <c r="A136" s="190"/>
      <c r="B136" s="201" t="s">
        <v>233</v>
      </c>
      <c r="C136" s="165" t="s">
        <v>234</v>
      </c>
      <c r="D136" s="52" t="s">
        <v>151</v>
      </c>
      <c r="E136" s="150"/>
      <c r="F136" s="48"/>
    </row>
    <row r="137" spans="1:7" s="43" customFormat="1" ht="30" customHeight="1" x14ac:dyDescent="0.25">
      <c r="A137" s="202"/>
      <c r="B137" s="203" t="s">
        <v>235</v>
      </c>
      <c r="C137" s="204" t="s">
        <v>236</v>
      </c>
      <c r="D137" s="205" t="s">
        <v>151</v>
      </c>
      <c r="E137" s="188"/>
    </row>
    <row r="138" spans="1:7" s="43" customFormat="1" ht="80.099999999999994" customHeight="1" x14ac:dyDescent="0.25">
      <c r="A138" s="206" t="s">
        <v>237</v>
      </c>
      <c r="B138" s="198" t="s">
        <v>238</v>
      </c>
      <c r="C138" s="207"/>
      <c r="D138" s="180" t="s">
        <v>151</v>
      </c>
      <c r="E138" s="42"/>
      <c r="F138" s="54"/>
      <c r="G138" s="55"/>
    </row>
    <row r="139" spans="1:7" s="43" customFormat="1" ht="39.950000000000003" customHeight="1" x14ac:dyDescent="0.25">
      <c r="A139" s="44" t="s">
        <v>239</v>
      </c>
      <c r="B139" s="208" t="s">
        <v>240</v>
      </c>
      <c r="C139" s="209"/>
      <c r="D139" s="149" t="s">
        <v>151</v>
      </c>
      <c r="E139" s="150"/>
      <c r="F139" s="48"/>
    </row>
    <row r="140" spans="1:7" s="43" customFormat="1" ht="40.5" customHeight="1" x14ac:dyDescent="0.25">
      <c r="A140" s="210" t="s">
        <v>241</v>
      </c>
      <c r="B140" s="211" t="s">
        <v>242</v>
      </c>
      <c r="C140" s="212"/>
      <c r="D140" s="149" t="s">
        <v>151</v>
      </c>
      <c r="E140" s="213"/>
      <c r="F140" s="48"/>
    </row>
    <row r="141" spans="1:7" s="13" customFormat="1" ht="20.100000000000001" customHeight="1" x14ac:dyDescent="0.25">
      <c r="A141" s="214" t="s">
        <v>243</v>
      </c>
      <c r="B141" s="215"/>
      <c r="C141" s="215"/>
      <c r="D141" s="215"/>
      <c r="E141" s="216"/>
      <c r="F141" s="217"/>
    </row>
    <row r="142" spans="1:7" s="43" customFormat="1" ht="69" customHeight="1" x14ac:dyDescent="0.25">
      <c r="A142" s="170" t="s">
        <v>10</v>
      </c>
      <c r="B142" s="161" t="s">
        <v>244</v>
      </c>
      <c r="C142" s="171"/>
      <c r="D142" s="157" t="s">
        <v>151</v>
      </c>
      <c r="E142" s="158"/>
      <c r="F142" s="48"/>
    </row>
    <row r="143" spans="1:7" s="13" customFormat="1" ht="20.100000000000001" customHeight="1" x14ac:dyDescent="0.25">
      <c r="A143" s="214" t="s">
        <v>245</v>
      </c>
      <c r="B143" s="215"/>
      <c r="C143" s="215"/>
      <c r="D143" s="215"/>
      <c r="E143" s="216"/>
    </row>
    <row r="144" spans="1:7" s="43" customFormat="1" ht="37.5" customHeight="1" x14ac:dyDescent="0.25">
      <c r="A144" s="218" t="s">
        <v>10</v>
      </c>
      <c r="B144" s="219" t="s">
        <v>246</v>
      </c>
      <c r="C144" s="220"/>
      <c r="D144" s="221" t="s">
        <v>151</v>
      </c>
      <c r="E144" s="158"/>
    </row>
    <row r="145" spans="1:6" s="43" customFormat="1" ht="30" customHeight="1" x14ac:dyDescent="0.25">
      <c r="A145" s="202" t="s">
        <v>13</v>
      </c>
      <c r="B145" s="222" t="s">
        <v>247</v>
      </c>
      <c r="C145" s="223"/>
      <c r="D145" s="205" t="s">
        <v>151</v>
      </c>
      <c r="E145" s="158"/>
    </row>
    <row r="146" spans="1:6" s="13" customFormat="1" ht="15" customHeight="1" x14ac:dyDescent="0.2">
      <c r="A146" s="224"/>
      <c r="B146" s="224"/>
      <c r="C146" s="225"/>
      <c r="D146" s="226"/>
      <c r="E146" s="226"/>
      <c r="F146" s="227"/>
    </row>
    <row r="147" spans="1:6" s="13" customFormat="1" ht="20.100000000000001" customHeight="1" x14ac:dyDescent="0.25">
      <c r="A147" s="228" t="s">
        <v>248</v>
      </c>
      <c r="B147" s="229"/>
      <c r="C147" s="230"/>
      <c r="D147" s="231"/>
      <c r="E147" s="231"/>
    </row>
    <row r="148" spans="1:6" s="13" customFormat="1" ht="20.100000000000001" customHeight="1" x14ac:dyDescent="0.25">
      <c r="A148" s="232" t="s">
        <v>10</v>
      </c>
      <c r="B148" s="233" t="s">
        <v>249</v>
      </c>
      <c r="C148" s="234"/>
      <c r="D148" s="231"/>
      <c r="E148" s="231"/>
    </row>
    <row r="149" spans="1:6" s="13" customFormat="1" ht="20.100000000000001" customHeight="1" x14ac:dyDescent="0.25">
      <c r="A149" s="232" t="s">
        <v>13</v>
      </c>
      <c r="B149" s="233" t="s">
        <v>250</v>
      </c>
      <c r="C149" s="234"/>
      <c r="D149" s="231"/>
      <c r="E149" s="231"/>
    </row>
    <row r="150" spans="1:6" s="13" customFormat="1" ht="20.100000000000001" customHeight="1" x14ac:dyDescent="0.25">
      <c r="A150" s="232" t="s">
        <v>16</v>
      </c>
      <c r="B150" s="233" t="s">
        <v>251</v>
      </c>
      <c r="C150" s="234"/>
      <c r="D150" s="231"/>
      <c r="E150" s="231"/>
    </row>
    <row r="151" spans="1:6" ht="15" customHeight="1" x14ac:dyDescent="0.2"/>
    <row r="152" spans="1:6" s="2" customFormat="1" ht="15" customHeight="1" x14ac:dyDescent="0.2">
      <c r="E152" s="3"/>
    </row>
    <row r="153" spans="1:6" s="2" customFormat="1" ht="15" customHeight="1" x14ac:dyDescent="0.25">
      <c r="A153" s="235" t="s">
        <v>252</v>
      </c>
      <c r="B153" s="235"/>
      <c r="C153" s="236" t="str">
        <f>IF('[1]Opis predmetu zákazky'!$B$154="","",'[1]Opis predmetu zákazky'!$B$154)</f>
        <v/>
      </c>
      <c r="D153" s="237" t="s">
        <v>253</v>
      </c>
      <c r="E153" s="238"/>
      <c r="F153" s="238"/>
    </row>
    <row r="154" spans="1:6" s="2" customFormat="1" ht="15" x14ac:dyDescent="0.25">
      <c r="A154" s="239"/>
      <c r="B154" s="239"/>
      <c r="C154" s="239"/>
      <c r="D154" s="239"/>
      <c r="E154" s="240"/>
      <c r="F154" s="240"/>
    </row>
    <row r="155" spans="1:6" s="2" customFormat="1" ht="12.75" x14ac:dyDescent="0.2">
      <c r="A155" s="235" t="s">
        <v>254</v>
      </c>
      <c r="B155" s="235"/>
      <c r="C155" s="241" t="str">
        <f>IF('[1]Opis predmetu zákazky'!$B$156="","",'[1]Opis predmetu zákazky'!$B$156)</f>
        <v/>
      </c>
      <c r="D155" s="242" t="s">
        <v>255</v>
      </c>
      <c r="E155" s="243" t="str">
        <f>IF('[1]Opis predmetu zákazky'!$D$156:$E$156="","",'[1]Opis predmetu zákazky'!$D$156:$E$156)</f>
        <v/>
      </c>
      <c r="F155" s="243"/>
    </row>
    <row r="156" spans="1:6" s="2" customFormat="1" ht="12.75" x14ac:dyDescent="0.2">
      <c r="D156" s="242" t="s">
        <v>256</v>
      </c>
      <c r="E156" s="244" t="str">
        <f>IF('[1]Opis predmetu zákazky'!$D$157:$E$157="","",'[1]Opis predmetu zákazky'!$D$157:$E$157)</f>
        <v/>
      </c>
      <c r="F156" s="244"/>
    </row>
    <row r="157" spans="1:6" s="2" customFormat="1" ht="12.75" x14ac:dyDescent="0.2">
      <c r="D157" s="245" t="s">
        <v>257</v>
      </c>
      <c r="F157" s="3"/>
    </row>
    <row r="158" spans="1:6" s="249" customFormat="1" ht="11.25" x14ac:dyDescent="0.2">
      <c r="A158" s="246" t="s">
        <v>258</v>
      </c>
      <c r="B158" s="246"/>
      <c r="C158" s="246"/>
      <c r="D158" s="247"/>
      <c r="E158" s="248"/>
    </row>
    <row r="159" spans="1:6" s="255" customFormat="1" ht="15" customHeight="1" x14ac:dyDescent="0.2">
      <c r="A159" s="250"/>
      <c r="B159" s="251"/>
      <c r="C159" s="252" t="s">
        <v>259</v>
      </c>
      <c r="D159" s="252"/>
      <c r="E159" s="253"/>
      <c r="F159" s="254"/>
    </row>
  </sheetData>
  <mergeCells count="177">
    <mergeCell ref="A158:C158"/>
    <mergeCell ref="C159:D159"/>
    <mergeCell ref="B148:C148"/>
    <mergeCell ref="B149:C149"/>
    <mergeCell ref="B150:C150"/>
    <mergeCell ref="E153:F153"/>
    <mergeCell ref="E155:F155"/>
    <mergeCell ref="E156:F156"/>
    <mergeCell ref="A141:E141"/>
    <mergeCell ref="B142:C142"/>
    <mergeCell ref="A143:E143"/>
    <mergeCell ref="B144:C144"/>
    <mergeCell ref="B145:C145"/>
    <mergeCell ref="A147:C147"/>
    <mergeCell ref="B133:C133"/>
    <mergeCell ref="B134:C134"/>
    <mergeCell ref="B138:C138"/>
    <mergeCell ref="F138:G138"/>
    <mergeCell ref="B139:C139"/>
    <mergeCell ref="B140:C140"/>
    <mergeCell ref="B127:C127"/>
    <mergeCell ref="B128:C128"/>
    <mergeCell ref="B129:C129"/>
    <mergeCell ref="B130:C130"/>
    <mergeCell ref="B131:C131"/>
    <mergeCell ref="B132:C132"/>
    <mergeCell ref="A121:B121"/>
    <mergeCell ref="B122:C122"/>
    <mergeCell ref="A123:B123"/>
    <mergeCell ref="A124:B124"/>
    <mergeCell ref="B125:C125"/>
    <mergeCell ref="B126:C126"/>
    <mergeCell ref="B115:C115"/>
    <mergeCell ref="B116:C116"/>
    <mergeCell ref="A117:B117"/>
    <mergeCell ref="A118:B118"/>
    <mergeCell ref="A119:B119"/>
    <mergeCell ref="A120:B120"/>
    <mergeCell ref="A109:B109"/>
    <mergeCell ref="A110:B110"/>
    <mergeCell ref="B111:C111"/>
    <mergeCell ref="A112:B112"/>
    <mergeCell ref="A113:B113"/>
    <mergeCell ref="A114:B114"/>
    <mergeCell ref="A103:B103"/>
    <mergeCell ref="B104:C104"/>
    <mergeCell ref="A105:B105"/>
    <mergeCell ref="A106:B106"/>
    <mergeCell ref="B107:C107"/>
    <mergeCell ref="A108:B108"/>
    <mergeCell ref="B97:C97"/>
    <mergeCell ref="B98:C98"/>
    <mergeCell ref="B99:C99"/>
    <mergeCell ref="A100:B100"/>
    <mergeCell ref="A101:B101"/>
    <mergeCell ref="A102:B102"/>
    <mergeCell ref="B91:C91"/>
    <mergeCell ref="A92:B92"/>
    <mergeCell ref="A93:B93"/>
    <mergeCell ref="A94:B94"/>
    <mergeCell ref="A95:B95"/>
    <mergeCell ref="A96:B96"/>
    <mergeCell ref="A87:B87"/>
    <mergeCell ref="F87:H87"/>
    <mergeCell ref="A88:C89"/>
    <mergeCell ref="D88:D89"/>
    <mergeCell ref="E88:E89"/>
    <mergeCell ref="A90:C90"/>
    <mergeCell ref="A83:B83"/>
    <mergeCell ref="A84:B84"/>
    <mergeCell ref="F84:H84"/>
    <mergeCell ref="A85:C86"/>
    <mergeCell ref="D85:D86"/>
    <mergeCell ref="E85:E86"/>
    <mergeCell ref="A79:E79"/>
    <mergeCell ref="A80:B80"/>
    <mergeCell ref="F80:H80"/>
    <mergeCell ref="A81:B81"/>
    <mergeCell ref="F81:H81"/>
    <mergeCell ref="A82:B82"/>
    <mergeCell ref="A74:B74"/>
    <mergeCell ref="A75:B75"/>
    <mergeCell ref="A76:E76"/>
    <mergeCell ref="A77:B77"/>
    <mergeCell ref="F77:H77"/>
    <mergeCell ref="A78:B78"/>
    <mergeCell ref="A70:E70"/>
    <mergeCell ref="A71:B71"/>
    <mergeCell ref="F71:H71"/>
    <mergeCell ref="A72:E72"/>
    <mergeCell ref="A73:B73"/>
    <mergeCell ref="F73:H73"/>
    <mergeCell ref="A65:B65"/>
    <mergeCell ref="A66:B66"/>
    <mergeCell ref="F66:H66"/>
    <mergeCell ref="A67:B67"/>
    <mergeCell ref="A68:E68"/>
    <mergeCell ref="A69:E69"/>
    <mergeCell ref="A60:B60"/>
    <mergeCell ref="A61:B61"/>
    <mergeCell ref="F61:H61"/>
    <mergeCell ref="A62:B62"/>
    <mergeCell ref="A63:B63"/>
    <mergeCell ref="A64:E64"/>
    <mergeCell ref="A55:B55"/>
    <mergeCell ref="F55:H55"/>
    <mergeCell ref="A56:B56"/>
    <mergeCell ref="A57:B57"/>
    <mergeCell ref="A58:B58"/>
    <mergeCell ref="A59:E59"/>
    <mergeCell ref="A50:B50"/>
    <mergeCell ref="F50:H50"/>
    <mergeCell ref="A51:B51"/>
    <mergeCell ref="A52:E52"/>
    <mergeCell ref="A53:B53"/>
    <mergeCell ref="A54:B54"/>
    <mergeCell ref="F54:H54"/>
    <mergeCell ref="A45:B45"/>
    <mergeCell ref="F45:H45"/>
    <mergeCell ref="A46:B46"/>
    <mergeCell ref="A47:B47"/>
    <mergeCell ref="A48:E48"/>
    <mergeCell ref="A49:B49"/>
    <mergeCell ref="A41:B41"/>
    <mergeCell ref="F41:H41"/>
    <mergeCell ref="A42:B42"/>
    <mergeCell ref="A43:B43"/>
    <mergeCell ref="A44:B44"/>
    <mergeCell ref="F44:H44"/>
    <mergeCell ref="A37:B37"/>
    <mergeCell ref="F37:H37"/>
    <mergeCell ref="A38:B38"/>
    <mergeCell ref="F38:H38"/>
    <mergeCell ref="A39:E39"/>
    <mergeCell ref="A40:B40"/>
    <mergeCell ref="A31:B31"/>
    <mergeCell ref="A32:E32"/>
    <mergeCell ref="A33:B33"/>
    <mergeCell ref="A34:B34"/>
    <mergeCell ref="A35:B35"/>
    <mergeCell ref="A36:B36"/>
    <mergeCell ref="F26:I26"/>
    <mergeCell ref="A27:B27"/>
    <mergeCell ref="A28:B28"/>
    <mergeCell ref="F28:H28"/>
    <mergeCell ref="A29:B29"/>
    <mergeCell ref="A30:B30"/>
    <mergeCell ref="B21:C21"/>
    <mergeCell ref="B22:C22"/>
    <mergeCell ref="A23:E23"/>
    <mergeCell ref="A24:B24"/>
    <mergeCell ref="A25:B25"/>
    <mergeCell ref="A26:B26"/>
    <mergeCell ref="B17:C17"/>
    <mergeCell ref="F17:G17"/>
    <mergeCell ref="A18:C19"/>
    <mergeCell ref="D18:D19"/>
    <mergeCell ref="E18:E19"/>
    <mergeCell ref="A20:E20"/>
    <mergeCell ref="B13:C13"/>
    <mergeCell ref="B14:C14"/>
    <mergeCell ref="B15:C15"/>
    <mergeCell ref="F15:G15"/>
    <mergeCell ref="B16:C16"/>
    <mergeCell ref="F16:G16"/>
    <mergeCell ref="A8:C8"/>
    <mergeCell ref="A9:E9"/>
    <mergeCell ref="A10:C11"/>
    <mergeCell ref="D10:D11"/>
    <mergeCell ref="E10:E11"/>
    <mergeCell ref="B12:C12"/>
    <mergeCell ref="A1:C1"/>
    <mergeCell ref="A2:E2"/>
    <mergeCell ref="A3:D3"/>
    <mergeCell ref="A4:E4"/>
    <mergeCell ref="A5:C5"/>
    <mergeCell ref="A6:E6"/>
  </mergeCells>
  <conditionalFormatting sqref="E108:E114 E116:E120 E135 E138:E140 E144 E21:E22 E24 E56 E60:E61 E81:E83 E87 E91:E106 E122:E125 E15:E17">
    <cfRule type="containsBlanks" dxfId="72" priority="47">
      <formula>LEN(TRIM(E15))=0</formula>
    </cfRule>
  </conditionalFormatting>
  <conditionalFormatting sqref="E155:F155">
    <cfRule type="containsBlanks" dxfId="71" priority="46">
      <formula>LEN(TRIM(E155))=0</formula>
    </cfRule>
  </conditionalFormatting>
  <conditionalFormatting sqref="C153">
    <cfRule type="containsBlanks" dxfId="70" priority="44">
      <formula>LEN(TRIM(C153))=0</formula>
    </cfRule>
  </conditionalFormatting>
  <conditionalFormatting sqref="E156:F156">
    <cfRule type="containsBlanks" dxfId="69" priority="45">
      <formula>LEN(TRIM(E156))=0</formula>
    </cfRule>
  </conditionalFormatting>
  <conditionalFormatting sqref="C155">
    <cfRule type="containsBlanks" dxfId="68" priority="43">
      <formula>LEN(TRIM(C155))=0</formula>
    </cfRule>
  </conditionalFormatting>
  <conditionalFormatting sqref="E136">
    <cfRule type="containsBlanks" dxfId="67" priority="42">
      <formula>LEN(TRIM(E136))=0</formula>
    </cfRule>
  </conditionalFormatting>
  <conditionalFormatting sqref="E121">
    <cfRule type="containsBlanks" dxfId="66" priority="41">
      <formula>LEN(TRIM(E121))=0</formula>
    </cfRule>
  </conditionalFormatting>
  <conditionalFormatting sqref="E107">
    <cfRule type="containsBlanks" dxfId="65" priority="40">
      <formula>LEN(TRIM(E107))=0</formula>
    </cfRule>
  </conditionalFormatting>
  <conditionalFormatting sqref="E115">
    <cfRule type="containsBlanks" dxfId="64" priority="39">
      <formula>LEN(TRIM(E115))=0</formula>
    </cfRule>
  </conditionalFormatting>
  <conditionalFormatting sqref="E126">
    <cfRule type="containsBlanks" dxfId="63" priority="38">
      <formula>LEN(TRIM(E126))=0</formula>
    </cfRule>
  </conditionalFormatting>
  <conditionalFormatting sqref="E127">
    <cfRule type="containsBlanks" dxfId="62" priority="37">
      <formula>LEN(TRIM(E127))=0</formula>
    </cfRule>
  </conditionalFormatting>
  <conditionalFormatting sqref="E128">
    <cfRule type="containsBlanks" dxfId="61" priority="36">
      <formula>LEN(TRIM(E128))=0</formula>
    </cfRule>
  </conditionalFormatting>
  <conditionalFormatting sqref="E129">
    <cfRule type="containsBlanks" dxfId="60" priority="35">
      <formula>LEN(TRIM(E129))=0</formula>
    </cfRule>
  </conditionalFormatting>
  <conditionalFormatting sqref="E130">
    <cfRule type="containsBlanks" dxfId="59" priority="34">
      <formula>LEN(TRIM(E130))=0</formula>
    </cfRule>
  </conditionalFormatting>
  <conditionalFormatting sqref="E131">
    <cfRule type="containsBlanks" dxfId="58" priority="33">
      <formula>LEN(TRIM(E131))=0</formula>
    </cfRule>
  </conditionalFormatting>
  <conditionalFormatting sqref="E132">
    <cfRule type="containsBlanks" dxfId="57" priority="32">
      <formula>LEN(TRIM(E132))=0</formula>
    </cfRule>
  </conditionalFormatting>
  <conditionalFormatting sqref="E133:E134">
    <cfRule type="containsBlanks" dxfId="56" priority="31">
      <formula>LEN(TRIM(E133))=0</formula>
    </cfRule>
  </conditionalFormatting>
  <conditionalFormatting sqref="E137">
    <cfRule type="containsBlanks" dxfId="55" priority="30">
      <formula>LEN(TRIM(E137))=0</formula>
    </cfRule>
  </conditionalFormatting>
  <conditionalFormatting sqref="E145">
    <cfRule type="containsBlanks" dxfId="54" priority="29">
      <formula>LEN(TRIM(E145))=0</formula>
    </cfRule>
  </conditionalFormatting>
  <conditionalFormatting sqref="E142">
    <cfRule type="containsBlanks" dxfId="53" priority="28">
      <formula>LEN(TRIM(E142))=0</formula>
    </cfRule>
  </conditionalFormatting>
  <conditionalFormatting sqref="E10">
    <cfRule type="containsBlanks" dxfId="52" priority="27">
      <formula>LEN(TRIM(E10))=0</formula>
    </cfRule>
  </conditionalFormatting>
  <conditionalFormatting sqref="E12">
    <cfRule type="containsBlanks" dxfId="51" priority="26">
      <formula>LEN(TRIM(E12))=0</formula>
    </cfRule>
  </conditionalFormatting>
  <conditionalFormatting sqref="E13">
    <cfRule type="containsBlanks" dxfId="50" priority="25">
      <formula>LEN(TRIM(E13))=0</formula>
    </cfRule>
  </conditionalFormatting>
  <conditionalFormatting sqref="E14">
    <cfRule type="containsBlanks" dxfId="49" priority="24">
      <formula>LEN(TRIM(E14))=0</formula>
    </cfRule>
  </conditionalFormatting>
  <conditionalFormatting sqref="E25">
    <cfRule type="containsBlanks" dxfId="48" priority="21">
      <formula>LEN(TRIM(E25))=0</formula>
    </cfRule>
  </conditionalFormatting>
  <conditionalFormatting sqref="E31 E40:E44 E33:E38">
    <cfRule type="containsBlanks" dxfId="47" priority="23">
      <formula>LEN(TRIM(E31))=0</formula>
    </cfRule>
  </conditionalFormatting>
  <conditionalFormatting sqref="E18">
    <cfRule type="containsBlanks" dxfId="46" priority="22">
      <formula>LEN(TRIM(E18))=0</formula>
    </cfRule>
  </conditionalFormatting>
  <conditionalFormatting sqref="E26">
    <cfRule type="containsBlanks" dxfId="45" priority="20">
      <formula>LEN(TRIM(E26))=0</formula>
    </cfRule>
  </conditionalFormatting>
  <conditionalFormatting sqref="E27">
    <cfRule type="containsBlanks" dxfId="44" priority="19">
      <formula>LEN(TRIM(E27))=0</formula>
    </cfRule>
  </conditionalFormatting>
  <conditionalFormatting sqref="E28">
    <cfRule type="containsBlanks" dxfId="43" priority="18">
      <formula>LEN(TRIM(E28))=0</formula>
    </cfRule>
  </conditionalFormatting>
  <conditionalFormatting sqref="E29:E30">
    <cfRule type="containsBlanks" dxfId="42" priority="17">
      <formula>LEN(TRIM(E29))=0</formula>
    </cfRule>
  </conditionalFormatting>
  <conditionalFormatting sqref="E47">
    <cfRule type="containsBlanks" dxfId="41" priority="15">
      <formula>LEN(TRIM(E47))=0</formula>
    </cfRule>
  </conditionalFormatting>
  <conditionalFormatting sqref="E45:E46">
    <cfRule type="containsBlanks" dxfId="40" priority="16">
      <formula>LEN(TRIM(E45))=0</formula>
    </cfRule>
  </conditionalFormatting>
  <conditionalFormatting sqref="E49:E51 E53:E55">
    <cfRule type="containsBlanks" dxfId="39" priority="14">
      <formula>LEN(TRIM(E49))=0</formula>
    </cfRule>
  </conditionalFormatting>
  <conditionalFormatting sqref="E57:E58">
    <cfRule type="containsBlanks" dxfId="38" priority="13">
      <formula>LEN(TRIM(E57))=0</formula>
    </cfRule>
  </conditionalFormatting>
  <conditionalFormatting sqref="E63">
    <cfRule type="containsBlanks" dxfId="37" priority="12">
      <formula>LEN(TRIM(E63))=0</formula>
    </cfRule>
  </conditionalFormatting>
  <conditionalFormatting sqref="E62">
    <cfRule type="containsBlanks" dxfId="36" priority="11">
      <formula>LEN(TRIM(E62))=0</formula>
    </cfRule>
  </conditionalFormatting>
  <conditionalFormatting sqref="E65:E66">
    <cfRule type="containsBlanks" dxfId="35" priority="10">
      <formula>LEN(TRIM(E65))=0</formula>
    </cfRule>
  </conditionalFormatting>
  <conditionalFormatting sqref="E67">
    <cfRule type="containsBlanks" dxfId="34" priority="9">
      <formula>LEN(TRIM(E67))=0</formula>
    </cfRule>
  </conditionalFormatting>
  <conditionalFormatting sqref="E71">
    <cfRule type="containsBlanks" dxfId="33" priority="8">
      <formula>LEN(TRIM(E71))=0</formula>
    </cfRule>
  </conditionalFormatting>
  <conditionalFormatting sqref="E74:E75 E78">
    <cfRule type="containsBlanks" dxfId="32" priority="7">
      <formula>LEN(TRIM(E74))=0</formula>
    </cfRule>
  </conditionalFormatting>
  <conditionalFormatting sqref="E73">
    <cfRule type="containsBlanks" dxfId="31" priority="6">
      <formula>LEN(TRIM(E73))=0</formula>
    </cfRule>
  </conditionalFormatting>
  <conditionalFormatting sqref="E80">
    <cfRule type="containsBlanks" dxfId="30" priority="4">
      <formula>LEN(TRIM(E80))=0</formula>
    </cfRule>
  </conditionalFormatting>
  <conditionalFormatting sqref="E77">
    <cfRule type="containsBlanks" dxfId="29" priority="5">
      <formula>LEN(TRIM(E77))=0</formula>
    </cfRule>
  </conditionalFormatting>
  <conditionalFormatting sqref="E84">
    <cfRule type="containsBlanks" dxfId="28" priority="3">
      <formula>LEN(TRIM(E84))=0</formula>
    </cfRule>
  </conditionalFormatting>
  <conditionalFormatting sqref="E85">
    <cfRule type="containsBlanks" dxfId="27" priority="2">
      <formula>LEN(TRIM(E85))=0</formula>
    </cfRule>
  </conditionalFormatting>
  <conditionalFormatting sqref="E88">
    <cfRule type="containsBlanks" dxfId="26" priority="1">
      <formula>LEN(TRIM(E88))=0</formula>
    </cfRule>
  </conditionalFormatting>
  <pageMargins left="0.78740157480314965" right="0.39370078740157483" top="0.98425196850393704" bottom="0.98425196850393704" header="0.31496062992125984" footer="0.31496062992125984"/>
  <pageSetup paperSize="9" scale="64" fitToHeight="0" orientation="portrait" r:id="rId1"/>
  <headerFooter>
    <oddHeader>&amp;L&amp;"Arial,Tučné"&amp;10Príloha č. 1&amp;"Arial,Normálne"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3659-BD58-4627-A67F-8936F3A61503}">
  <sheetPr>
    <pageSetUpPr fitToPage="1"/>
  </sheetPr>
  <dimension ref="A1:AF78"/>
  <sheetViews>
    <sheetView showGridLines="0" tabSelected="1" zoomScale="91" zoomScaleNormal="91" workbookViewId="0">
      <selection activeCell="S34" sqref="S34"/>
    </sheetView>
  </sheetViews>
  <sheetFormatPr defaultRowHeight="12" x14ac:dyDescent="0.2"/>
  <cols>
    <col min="1" max="24" width="13.7109375" style="260" customWidth="1"/>
    <col min="25" max="25" width="5" style="260" customWidth="1"/>
    <col min="26" max="26" width="9.140625" style="260"/>
    <col min="27" max="27" width="16.140625" style="260" bestFit="1" customWidth="1"/>
    <col min="28" max="16384" width="9.140625" style="260"/>
  </cols>
  <sheetData>
    <row r="1" spans="1:26" s="257" customFormat="1" ht="20.100000000000001" customHeight="1" x14ac:dyDescent="0.25">
      <c r="A1" s="256" t="str">
        <f>'[2]Príloha č. 1'!A1:B1</f>
        <v>Názov predmetu zákazky: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</row>
    <row r="2" spans="1:26" ht="18.75" customHeight="1" x14ac:dyDescent="0.2">
      <c r="A2" s="258" t="s">
        <v>1</v>
      </c>
      <c r="B2" s="259"/>
      <c r="C2" s="259"/>
      <c r="D2" s="259"/>
      <c r="E2" s="259"/>
      <c r="F2" s="259"/>
      <c r="G2" s="259"/>
      <c r="H2" s="259"/>
      <c r="I2" s="259"/>
    </row>
    <row r="3" spans="1:26" ht="27.75" customHeight="1" x14ac:dyDescent="0.2">
      <c r="A3" s="261" t="s">
        <v>260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2"/>
      <c r="Z3" s="262"/>
    </row>
    <row r="4" spans="1:26" s="266" customFormat="1" ht="15" customHeight="1" x14ac:dyDescent="0.25">
      <c r="A4" s="263" t="s">
        <v>261</v>
      </c>
      <c r="B4" s="264"/>
      <c r="C4" s="264"/>
      <c r="D4" s="265"/>
      <c r="E4" s="265"/>
      <c r="F4" s="265"/>
      <c r="G4" s="265"/>
      <c r="H4" s="265"/>
      <c r="J4" s="267"/>
      <c r="K4" s="267"/>
      <c r="L4" s="267"/>
      <c r="M4" s="268"/>
      <c r="N4" s="269"/>
      <c r="O4" s="268"/>
      <c r="P4" s="268"/>
      <c r="Q4" s="268"/>
    </row>
    <row r="5" spans="1:26" s="266" customFormat="1" ht="15" customHeight="1" x14ac:dyDescent="0.25">
      <c r="A5" s="270"/>
      <c r="B5" s="270"/>
      <c r="C5" s="270"/>
      <c r="D5" s="270"/>
      <c r="E5" s="270"/>
      <c r="F5" s="270"/>
      <c r="G5" s="270"/>
      <c r="H5" s="271"/>
      <c r="M5" s="268"/>
      <c r="N5" s="269"/>
      <c r="O5" s="268"/>
      <c r="P5" s="268"/>
      <c r="Q5" s="268"/>
    </row>
    <row r="6" spans="1:26" s="266" customFormat="1" ht="15" customHeight="1" x14ac:dyDescent="0.25">
      <c r="A6" s="272" t="s">
        <v>262</v>
      </c>
      <c r="B6" s="271"/>
      <c r="C6" s="271"/>
      <c r="D6" s="271"/>
      <c r="E6" s="271"/>
      <c r="F6" s="271"/>
      <c r="G6" s="271"/>
      <c r="H6" s="271"/>
      <c r="M6" s="268"/>
      <c r="N6" s="269"/>
      <c r="O6" s="268"/>
      <c r="P6" s="268"/>
      <c r="Q6" s="268"/>
    </row>
    <row r="7" spans="1:26" ht="12.75" thickBot="1" x14ac:dyDescent="0.25"/>
    <row r="8" spans="1:26" ht="18" customHeight="1" thickBot="1" x14ac:dyDescent="0.25">
      <c r="A8" s="273" t="s">
        <v>263</v>
      </c>
      <c r="B8" s="274" t="s">
        <v>264</v>
      </c>
      <c r="C8" s="275"/>
      <c r="D8" s="275"/>
      <c r="E8" s="275"/>
      <c r="F8" s="275"/>
      <c r="G8" s="275"/>
      <c r="H8" s="276"/>
      <c r="I8" s="277" t="s">
        <v>265</v>
      </c>
      <c r="J8" s="278"/>
      <c r="K8" s="278"/>
      <c r="L8" s="278"/>
      <c r="M8" s="278"/>
      <c r="N8" s="278"/>
      <c r="O8" s="279"/>
      <c r="P8" s="280" t="s">
        <v>266</v>
      </c>
      <c r="Q8" s="281"/>
      <c r="R8" s="281"/>
      <c r="S8" s="281"/>
      <c r="T8" s="281"/>
      <c r="U8" s="281"/>
      <c r="V8" s="282"/>
      <c r="W8" s="283"/>
    </row>
    <row r="9" spans="1:26" s="295" customFormat="1" ht="50.1" customHeight="1" thickTop="1" thickBot="1" x14ac:dyDescent="0.3">
      <c r="A9" s="284"/>
      <c r="B9" s="285" t="s">
        <v>267</v>
      </c>
      <c r="C9" s="286" t="s">
        <v>268</v>
      </c>
      <c r="D9" s="287" t="s">
        <v>269</v>
      </c>
      <c r="E9" s="287" t="s">
        <v>270</v>
      </c>
      <c r="F9" s="287" t="s">
        <v>271</v>
      </c>
      <c r="G9" s="286" t="s">
        <v>272</v>
      </c>
      <c r="H9" s="288" t="s">
        <v>273</v>
      </c>
      <c r="I9" s="289" t="s">
        <v>267</v>
      </c>
      <c r="J9" s="290" t="s">
        <v>268</v>
      </c>
      <c r="K9" s="290" t="s">
        <v>274</v>
      </c>
      <c r="L9" s="291" t="s">
        <v>270</v>
      </c>
      <c r="M9" s="291" t="s">
        <v>275</v>
      </c>
      <c r="N9" s="292" t="s">
        <v>272</v>
      </c>
      <c r="O9" s="293" t="s">
        <v>276</v>
      </c>
      <c r="P9" s="289" t="s">
        <v>267</v>
      </c>
      <c r="Q9" s="290" t="s">
        <v>268</v>
      </c>
      <c r="R9" s="290" t="s">
        <v>274</v>
      </c>
      <c r="S9" s="291" t="s">
        <v>270</v>
      </c>
      <c r="T9" s="291" t="s">
        <v>275</v>
      </c>
      <c r="U9" s="292" t="s">
        <v>272</v>
      </c>
      <c r="V9" s="293" t="s">
        <v>276</v>
      </c>
      <c r="W9" s="294"/>
    </row>
    <row r="10" spans="1:26" s="257" customFormat="1" ht="24.95" customHeight="1" thickTop="1" x14ac:dyDescent="0.25">
      <c r="A10" s="296" t="s">
        <v>277</v>
      </c>
      <c r="B10" s="297">
        <v>104</v>
      </c>
      <c r="C10" s="298"/>
      <c r="D10" s="299"/>
      <c r="E10" s="300">
        <f>C10*D10</f>
        <v>0</v>
      </c>
      <c r="F10" s="300">
        <f>E10+C10</f>
        <v>0</v>
      </c>
      <c r="G10" s="301">
        <f>B10*C10</f>
        <v>0</v>
      </c>
      <c r="H10" s="302">
        <f>B10*F10</f>
        <v>0</v>
      </c>
      <c r="I10" s="297">
        <v>104</v>
      </c>
      <c r="J10" s="298"/>
      <c r="K10" s="299"/>
      <c r="L10" s="300">
        <f>J10*K10</f>
        <v>0</v>
      </c>
      <c r="M10" s="300">
        <f>L10+J10</f>
        <v>0</v>
      </c>
      <c r="N10" s="301">
        <f>I10*J10</f>
        <v>0</v>
      </c>
      <c r="O10" s="302">
        <f>I10*M10</f>
        <v>0</v>
      </c>
      <c r="P10" s="303">
        <v>121</v>
      </c>
      <c r="Q10" s="298"/>
      <c r="R10" s="299"/>
      <c r="S10" s="300">
        <f>Q10*R10</f>
        <v>0</v>
      </c>
      <c r="T10" s="300">
        <f>S10+Q10</f>
        <v>0</v>
      </c>
      <c r="U10" s="301">
        <f>P10*Q10</f>
        <v>0</v>
      </c>
      <c r="V10" s="302">
        <f>P10*T10</f>
        <v>0</v>
      </c>
      <c r="W10" s="304"/>
    </row>
    <row r="11" spans="1:26" s="257" customFormat="1" ht="24.95" customHeight="1" x14ac:dyDescent="0.25">
      <c r="A11" s="305" t="s">
        <v>278</v>
      </c>
      <c r="B11" s="297">
        <v>118</v>
      </c>
      <c r="C11" s="306"/>
      <c r="D11" s="307"/>
      <c r="E11" s="308"/>
      <c r="F11" s="308"/>
      <c r="G11" s="309">
        <f>B11*C10</f>
        <v>0</v>
      </c>
      <c r="H11" s="310">
        <f>B11*F10</f>
        <v>0</v>
      </c>
      <c r="I11" s="297">
        <v>118</v>
      </c>
      <c r="J11" s="306"/>
      <c r="K11" s="307"/>
      <c r="L11" s="308"/>
      <c r="M11" s="308"/>
      <c r="N11" s="309">
        <f>I11*J10</f>
        <v>0</v>
      </c>
      <c r="O11" s="310">
        <f>I11*M10</f>
        <v>0</v>
      </c>
      <c r="P11" s="311">
        <v>136</v>
      </c>
      <c r="Q11" s="306"/>
      <c r="R11" s="307"/>
      <c r="S11" s="308"/>
      <c r="T11" s="308"/>
      <c r="U11" s="309">
        <f>P11*Q10</f>
        <v>0</v>
      </c>
      <c r="V11" s="310">
        <f>P11*T10</f>
        <v>0</v>
      </c>
      <c r="W11" s="304"/>
    </row>
    <row r="12" spans="1:26" s="257" customFormat="1" ht="24.95" customHeight="1" x14ac:dyDescent="0.25">
      <c r="A12" s="305" t="s">
        <v>279</v>
      </c>
      <c r="B12" s="297">
        <v>122</v>
      </c>
      <c r="C12" s="306"/>
      <c r="D12" s="307"/>
      <c r="E12" s="308"/>
      <c r="F12" s="308"/>
      <c r="G12" s="309">
        <f>B12*C10</f>
        <v>0</v>
      </c>
      <c r="H12" s="310">
        <f>B12*F10</f>
        <v>0</v>
      </c>
      <c r="I12" s="297">
        <v>122</v>
      </c>
      <c r="J12" s="306"/>
      <c r="K12" s="307"/>
      <c r="L12" s="308"/>
      <c r="M12" s="308"/>
      <c r="N12" s="309">
        <f>I12*J10</f>
        <v>0</v>
      </c>
      <c r="O12" s="310">
        <f>I12*M10</f>
        <v>0</v>
      </c>
      <c r="P12" s="311">
        <v>140</v>
      </c>
      <c r="Q12" s="306"/>
      <c r="R12" s="307"/>
      <c r="S12" s="308"/>
      <c r="T12" s="308"/>
      <c r="U12" s="309">
        <f>P12*Q10</f>
        <v>0</v>
      </c>
      <c r="V12" s="310">
        <f>P12*T10</f>
        <v>0</v>
      </c>
      <c r="W12" s="304"/>
    </row>
    <row r="13" spans="1:26" s="257" customFormat="1" ht="24.95" customHeight="1" x14ac:dyDescent="0.25">
      <c r="A13" s="305" t="s">
        <v>280</v>
      </c>
      <c r="B13" s="297">
        <v>126</v>
      </c>
      <c r="C13" s="306"/>
      <c r="D13" s="307"/>
      <c r="E13" s="308"/>
      <c r="F13" s="308"/>
      <c r="G13" s="309">
        <f>B13*C10</f>
        <v>0</v>
      </c>
      <c r="H13" s="310">
        <f>B13*F10</f>
        <v>0</v>
      </c>
      <c r="I13" s="297">
        <v>126</v>
      </c>
      <c r="J13" s="306"/>
      <c r="K13" s="307"/>
      <c r="L13" s="308"/>
      <c r="M13" s="308"/>
      <c r="N13" s="309">
        <f>I13*J10</f>
        <v>0</v>
      </c>
      <c r="O13" s="310">
        <f>I13*M10</f>
        <v>0</v>
      </c>
      <c r="P13" s="311">
        <v>141</v>
      </c>
      <c r="Q13" s="306"/>
      <c r="R13" s="307"/>
      <c r="S13" s="308"/>
      <c r="T13" s="308"/>
      <c r="U13" s="309">
        <f>P13*Q10</f>
        <v>0</v>
      </c>
      <c r="V13" s="310">
        <f>P13*T10</f>
        <v>0</v>
      </c>
      <c r="W13" s="304"/>
    </row>
    <row r="14" spans="1:26" s="257" customFormat="1" ht="24.95" customHeight="1" x14ac:dyDescent="0.25">
      <c r="A14" s="305" t="s">
        <v>281</v>
      </c>
      <c r="B14" s="297">
        <v>121</v>
      </c>
      <c r="C14" s="306"/>
      <c r="D14" s="307"/>
      <c r="E14" s="308"/>
      <c r="F14" s="308"/>
      <c r="G14" s="309">
        <f>B14*C10</f>
        <v>0</v>
      </c>
      <c r="H14" s="310">
        <f>B14*F10</f>
        <v>0</v>
      </c>
      <c r="I14" s="297">
        <v>121</v>
      </c>
      <c r="J14" s="306"/>
      <c r="K14" s="307"/>
      <c r="L14" s="308"/>
      <c r="M14" s="308"/>
      <c r="N14" s="309">
        <f>I14*J10</f>
        <v>0</v>
      </c>
      <c r="O14" s="310">
        <f>I14*M10</f>
        <v>0</v>
      </c>
      <c r="P14" s="311">
        <v>130</v>
      </c>
      <c r="Q14" s="306"/>
      <c r="R14" s="307"/>
      <c r="S14" s="308"/>
      <c r="T14" s="308"/>
      <c r="U14" s="309">
        <f>P14*Q10</f>
        <v>0</v>
      </c>
      <c r="V14" s="310">
        <f>P14*T10</f>
        <v>0</v>
      </c>
      <c r="W14" s="304"/>
    </row>
    <row r="15" spans="1:26" s="257" customFormat="1" ht="24.95" customHeight="1" x14ac:dyDescent="0.25">
      <c r="A15" s="305" t="s">
        <v>282</v>
      </c>
      <c r="B15" s="311">
        <v>109</v>
      </c>
      <c r="C15" s="306"/>
      <c r="D15" s="307"/>
      <c r="E15" s="308"/>
      <c r="F15" s="308"/>
      <c r="G15" s="309">
        <f>B15*C10</f>
        <v>0</v>
      </c>
      <c r="H15" s="310">
        <f>B15*F10</f>
        <v>0</v>
      </c>
      <c r="I15" s="311">
        <v>109</v>
      </c>
      <c r="J15" s="306"/>
      <c r="K15" s="307"/>
      <c r="L15" s="308"/>
      <c r="M15" s="308"/>
      <c r="N15" s="309">
        <f>I15*J10</f>
        <v>0</v>
      </c>
      <c r="O15" s="310">
        <f>I15*M10</f>
        <v>0</v>
      </c>
      <c r="P15" s="311">
        <v>112</v>
      </c>
      <c r="Q15" s="306"/>
      <c r="R15" s="307"/>
      <c r="S15" s="308"/>
      <c r="T15" s="308"/>
      <c r="U15" s="309">
        <f>P15*Q10</f>
        <v>0</v>
      </c>
      <c r="V15" s="310">
        <f>P15*T10</f>
        <v>0</v>
      </c>
      <c r="W15" s="304"/>
    </row>
    <row r="16" spans="1:26" s="257" customFormat="1" ht="24.95" customHeight="1" thickBot="1" x14ac:dyDescent="0.3">
      <c r="A16" s="312" t="s">
        <v>283</v>
      </c>
      <c r="B16" s="313">
        <v>99</v>
      </c>
      <c r="C16" s="314"/>
      <c r="D16" s="315"/>
      <c r="E16" s="316"/>
      <c r="F16" s="316"/>
      <c r="G16" s="309">
        <f>B16*C10</f>
        <v>0</v>
      </c>
      <c r="H16" s="317">
        <f>B16*F10</f>
        <v>0</v>
      </c>
      <c r="I16" s="313">
        <v>99</v>
      </c>
      <c r="J16" s="314"/>
      <c r="K16" s="315"/>
      <c r="L16" s="316"/>
      <c r="M16" s="316"/>
      <c r="N16" s="309">
        <f>I16*J10</f>
        <v>0</v>
      </c>
      <c r="O16" s="317">
        <f>I16*M10</f>
        <v>0</v>
      </c>
      <c r="P16" s="313">
        <v>106</v>
      </c>
      <c r="Q16" s="314"/>
      <c r="R16" s="315"/>
      <c r="S16" s="316"/>
      <c r="T16" s="316"/>
      <c r="U16" s="309">
        <f>P16*Q10</f>
        <v>0</v>
      </c>
      <c r="V16" s="317">
        <f>P16*T10</f>
        <v>0</v>
      </c>
      <c r="W16" s="304"/>
    </row>
    <row r="17" spans="1:32" s="257" customFormat="1" ht="24.95" customHeight="1" thickBot="1" x14ac:dyDescent="0.3">
      <c r="A17" s="318" t="s">
        <v>284</v>
      </c>
      <c r="B17" s="319">
        <f>SUM(B10:B16)</f>
        <v>799</v>
      </c>
      <c r="C17" s="320" t="s">
        <v>149</v>
      </c>
      <c r="D17" s="321" t="s">
        <v>149</v>
      </c>
      <c r="E17" s="321" t="s">
        <v>149</v>
      </c>
      <c r="F17" s="321" t="s">
        <v>149</v>
      </c>
      <c r="G17" s="322">
        <f>SUM(G10:G16)</f>
        <v>0</v>
      </c>
      <c r="H17" s="323">
        <f>SUM(H10:H16)</f>
        <v>0</v>
      </c>
      <c r="I17" s="319">
        <f>SUM(I10:I16)</f>
        <v>799</v>
      </c>
      <c r="J17" s="320" t="s">
        <v>149</v>
      </c>
      <c r="K17" s="324" t="s">
        <v>149</v>
      </c>
      <c r="L17" s="320" t="s">
        <v>149</v>
      </c>
      <c r="M17" s="320" t="s">
        <v>149</v>
      </c>
      <c r="N17" s="325">
        <f>SUM(N10:N16)</f>
        <v>0</v>
      </c>
      <c r="O17" s="326">
        <f>SUM(O10:O16)</f>
        <v>0</v>
      </c>
      <c r="P17" s="327">
        <f>SUM(P10:P16)</f>
        <v>886</v>
      </c>
      <c r="Q17" s="320" t="s">
        <v>149</v>
      </c>
      <c r="R17" s="324" t="s">
        <v>149</v>
      </c>
      <c r="S17" s="320" t="s">
        <v>149</v>
      </c>
      <c r="T17" s="320" t="s">
        <v>149</v>
      </c>
      <c r="U17" s="328">
        <f>SUM(U10:U16)</f>
        <v>0</v>
      </c>
      <c r="V17" s="326">
        <f>SUM(V10:V16)</f>
        <v>0</v>
      </c>
      <c r="W17" s="329"/>
    </row>
    <row r="18" spans="1:32" s="334" customFormat="1" ht="12.75" customHeight="1" x14ac:dyDescent="0.2">
      <c r="A18" s="330"/>
      <c r="B18" s="331"/>
      <c r="C18" s="332"/>
      <c r="D18" s="332"/>
      <c r="E18" s="332"/>
      <c r="F18" s="332"/>
      <c r="G18" s="332"/>
      <c r="H18" s="332"/>
      <c r="I18" s="333"/>
      <c r="J18" s="332"/>
      <c r="K18" s="332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2"/>
      <c r="W18" s="332"/>
    </row>
    <row r="19" spans="1:32" s="334" customFormat="1" ht="12.75" customHeight="1" thickBot="1" x14ac:dyDescent="0.25">
      <c r="A19" s="330"/>
      <c r="B19" s="331"/>
      <c r="C19" s="332"/>
      <c r="D19" s="332"/>
      <c r="E19" s="332"/>
      <c r="F19" s="332"/>
      <c r="G19" s="332"/>
      <c r="H19" s="332"/>
      <c r="I19" s="333"/>
      <c r="J19" s="332"/>
      <c r="K19" s="332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2"/>
      <c r="W19" s="332"/>
    </row>
    <row r="20" spans="1:32" s="334" customFormat="1" ht="24.95" customHeight="1" x14ac:dyDescent="0.2">
      <c r="A20" s="273" t="s">
        <v>263</v>
      </c>
      <c r="B20" s="274" t="s">
        <v>285</v>
      </c>
      <c r="C20" s="275"/>
      <c r="D20" s="275"/>
      <c r="E20" s="275"/>
      <c r="F20" s="275"/>
      <c r="G20" s="275"/>
      <c r="H20" s="276"/>
      <c r="I20" s="335" t="s">
        <v>286</v>
      </c>
      <c r="J20" s="336"/>
      <c r="K20" s="336"/>
      <c r="L20" s="336"/>
      <c r="M20" s="336"/>
      <c r="N20" s="336"/>
      <c r="O20" s="337"/>
      <c r="P20" s="274" t="s">
        <v>287</v>
      </c>
      <c r="Q20" s="275"/>
      <c r="R20" s="275"/>
      <c r="S20" s="275"/>
      <c r="T20" s="275"/>
      <c r="U20" s="275"/>
      <c r="V20" s="276"/>
      <c r="W20" s="338" t="s">
        <v>288</v>
      </c>
      <c r="X20" s="338" t="s">
        <v>289</v>
      </c>
      <c r="Y20" s="331"/>
      <c r="Z20" s="331"/>
      <c r="AA20" s="331"/>
      <c r="AB20" s="331"/>
      <c r="AC20" s="331"/>
      <c r="AD20" s="332"/>
      <c r="AE20" s="332"/>
      <c r="AF20" s="332"/>
    </row>
    <row r="21" spans="1:32" s="334" customFormat="1" ht="50.1" customHeight="1" thickBot="1" x14ac:dyDescent="0.25">
      <c r="A21" s="284"/>
      <c r="B21" s="285" t="s">
        <v>267</v>
      </c>
      <c r="C21" s="286" t="s">
        <v>268</v>
      </c>
      <c r="D21" s="287" t="s">
        <v>269</v>
      </c>
      <c r="E21" s="287" t="s">
        <v>270</v>
      </c>
      <c r="F21" s="287" t="s">
        <v>275</v>
      </c>
      <c r="G21" s="286" t="s">
        <v>272</v>
      </c>
      <c r="H21" s="288" t="s">
        <v>273</v>
      </c>
      <c r="I21" s="339" t="s">
        <v>267</v>
      </c>
      <c r="J21" s="292" t="s">
        <v>268</v>
      </c>
      <c r="K21" s="287" t="s">
        <v>269</v>
      </c>
      <c r="L21" s="287" t="s">
        <v>270</v>
      </c>
      <c r="M21" s="287" t="s">
        <v>275</v>
      </c>
      <c r="N21" s="286" t="s">
        <v>272</v>
      </c>
      <c r="O21" s="340" t="s">
        <v>276</v>
      </c>
      <c r="P21" s="339" t="s">
        <v>267</v>
      </c>
      <c r="Q21" s="292" t="s">
        <v>268</v>
      </c>
      <c r="R21" s="291" t="s">
        <v>269</v>
      </c>
      <c r="S21" s="291" t="s">
        <v>270</v>
      </c>
      <c r="T21" s="291" t="s">
        <v>275</v>
      </c>
      <c r="U21" s="292" t="s">
        <v>272</v>
      </c>
      <c r="V21" s="341" t="s">
        <v>276</v>
      </c>
      <c r="W21" s="342"/>
      <c r="X21" s="342"/>
      <c r="Y21" s="331"/>
      <c r="Z21" s="331"/>
      <c r="AA21" s="331"/>
      <c r="AB21" s="331"/>
      <c r="AC21" s="331"/>
      <c r="AD21" s="332"/>
      <c r="AE21" s="332"/>
      <c r="AF21" s="332"/>
    </row>
    <row r="22" spans="1:32" s="346" customFormat="1" ht="24.95" customHeight="1" thickTop="1" x14ac:dyDescent="0.25">
      <c r="A22" s="296" t="s">
        <v>277</v>
      </c>
      <c r="B22" s="303">
        <v>121</v>
      </c>
      <c r="C22" s="298"/>
      <c r="D22" s="299"/>
      <c r="E22" s="300">
        <f>C22*D22</f>
        <v>0</v>
      </c>
      <c r="F22" s="300">
        <f>E22+C22</f>
        <v>0</v>
      </c>
      <c r="G22" s="301">
        <f>B22*C22</f>
        <v>0</v>
      </c>
      <c r="H22" s="302">
        <f>B22*F22</f>
        <v>0</v>
      </c>
      <c r="I22" s="297">
        <v>121</v>
      </c>
      <c r="J22" s="298"/>
      <c r="K22" s="299"/>
      <c r="L22" s="300">
        <f>J22*K22</f>
        <v>0</v>
      </c>
      <c r="M22" s="300">
        <f>L22+J22</f>
        <v>0</v>
      </c>
      <c r="N22" s="301">
        <f>I22*J22</f>
        <v>0</v>
      </c>
      <c r="O22" s="302">
        <f>I22*M22</f>
        <v>0</v>
      </c>
      <c r="P22" s="297">
        <v>51</v>
      </c>
      <c r="Q22" s="298"/>
      <c r="R22" s="299"/>
      <c r="S22" s="300">
        <f>Q22*R22</f>
        <v>0</v>
      </c>
      <c r="T22" s="300">
        <f>S22+Q22</f>
        <v>0</v>
      </c>
      <c r="U22" s="301">
        <f>P22*Q22</f>
        <v>0</v>
      </c>
      <c r="V22" s="302">
        <f>P22*T22</f>
        <v>0</v>
      </c>
      <c r="W22" s="343">
        <f t="shared" ref="W22:X28" si="0">U22+N22+G22+U10+N10+G10</f>
        <v>0</v>
      </c>
      <c r="X22" s="344">
        <f t="shared" si="0"/>
        <v>0</v>
      </c>
      <c r="Y22" s="330"/>
      <c r="Z22" s="330"/>
      <c r="AA22" s="330"/>
      <c r="AB22" s="330"/>
      <c r="AC22" s="330"/>
      <c r="AD22" s="345"/>
      <c r="AE22" s="345"/>
      <c r="AF22" s="345"/>
    </row>
    <row r="23" spans="1:32" s="346" customFormat="1" ht="24.95" customHeight="1" x14ac:dyDescent="0.25">
      <c r="A23" s="305" t="s">
        <v>278</v>
      </c>
      <c r="B23" s="311">
        <v>136</v>
      </c>
      <c r="C23" s="306"/>
      <c r="D23" s="307"/>
      <c r="E23" s="308"/>
      <c r="F23" s="308"/>
      <c r="G23" s="309">
        <f>B23*C22</f>
        <v>0</v>
      </c>
      <c r="H23" s="310">
        <f>B23*F22</f>
        <v>0</v>
      </c>
      <c r="I23" s="297">
        <v>123</v>
      </c>
      <c r="J23" s="306"/>
      <c r="K23" s="307"/>
      <c r="L23" s="308"/>
      <c r="M23" s="308"/>
      <c r="N23" s="309">
        <f>I23*J22</f>
        <v>0</v>
      </c>
      <c r="O23" s="310">
        <f>I23*M22</f>
        <v>0</v>
      </c>
      <c r="P23" s="297">
        <v>51</v>
      </c>
      <c r="Q23" s="306"/>
      <c r="R23" s="307"/>
      <c r="S23" s="308"/>
      <c r="T23" s="308"/>
      <c r="U23" s="309">
        <f>P23*Q22</f>
        <v>0</v>
      </c>
      <c r="V23" s="310">
        <f>P23*T22</f>
        <v>0</v>
      </c>
      <c r="W23" s="347">
        <f t="shared" si="0"/>
        <v>0</v>
      </c>
      <c r="X23" s="348">
        <f t="shared" si="0"/>
        <v>0</v>
      </c>
      <c r="Y23" s="330"/>
      <c r="Z23" s="330"/>
      <c r="AA23" s="330"/>
      <c r="AB23" s="330"/>
      <c r="AC23" s="330"/>
      <c r="AD23" s="345"/>
      <c r="AE23" s="345"/>
      <c r="AF23" s="345"/>
    </row>
    <row r="24" spans="1:32" s="346" customFormat="1" ht="24.95" customHeight="1" x14ac:dyDescent="0.25">
      <c r="A24" s="305" t="s">
        <v>279</v>
      </c>
      <c r="B24" s="311">
        <v>140</v>
      </c>
      <c r="C24" s="306"/>
      <c r="D24" s="307"/>
      <c r="E24" s="308"/>
      <c r="F24" s="308"/>
      <c r="G24" s="309">
        <f>B24*C22</f>
        <v>0</v>
      </c>
      <c r="H24" s="310">
        <f>B24*F22</f>
        <v>0</v>
      </c>
      <c r="I24" s="297">
        <v>127</v>
      </c>
      <c r="J24" s="306"/>
      <c r="K24" s="307"/>
      <c r="L24" s="308"/>
      <c r="M24" s="308"/>
      <c r="N24" s="309">
        <f>I24*J22</f>
        <v>0</v>
      </c>
      <c r="O24" s="310">
        <f>I24*M22</f>
        <v>0</v>
      </c>
      <c r="P24" s="297">
        <v>51</v>
      </c>
      <c r="Q24" s="306"/>
      <c r="R24" s="307"/>
      <c r="S24" s="308"/>
      <c r="T24" s="308"/>
      <c r="U24" s="309">
        <f>P24*Q22</f>
        <v>0</v>
      </c>
      <c r="V24" s="310">
        <f>P24*T22</f>
        <v>0</v>
      </c>
      <c r="W24" s="347">
        <f t="shared" si="0"/>
        <v>0</v>
      </c>
      <c r="X24" s="348">
        <f t="shared" si="0"/>
        <v>0</v>
      </c>
      <c r="Y24" s="330"/>
      <c r="Z24" s="330"/>
      <c r="AA24" s="330"/>
      <c r="AB24" s="330"/>
      <c r="AC24" s="330"/>
      <c r="AD24" s="345"/>
      <c r="AE24" s="345"/>
      <c r="AF24" s="345"/>
    </row>
    <row r="25" spans="1:32" s="346" customFormat="1" ht="24.95" customHeight="1" x14ac:dyDescent="0.25">
      <c r="A25" s="305" t="s">
        <v>280</v>
      </c>
      <c r="B25" s="311">
        <v>141</v>
      </c>
      <c r="C25" s="306"/>
      <c r="D25" s="307"/>
      <c r="E25" s="308"/>
      <c r="F25" s="308"/>
      <c r="G25" s="309">
        <f>B25*C22</f>
        <v>0</v>
      </c>
      <c r="H25" s="310">
        <f>B25*F22</f>
        <v>0</v>
      </c>
      <c r="I25" s="297">
        <v>122</v>
      </c>
      <c r="J25" s="306"/>
      <c r="K25" s="307"/>
      <c r="L25" s="308"/>
      <c r="M25" s="308"/>
      <c r="N25" s="309">
        <f>I25*J22</f>
        <v>0</v>
      </c>
      <c r="O25" s="310">
        <f>I25*M22</f>
        <v>0</v>
      </c>
      <c r="P25" s="297">
        <v>50</v>
      </c>
      <c r="Q25" s="306"/>
      <c r="R25" s="307"/>
      <c r="S25" s="308"/>
      <c r="T25" s="308"/>
      <c r="U25" s="309">
        <f>P25*Q22</f>
        <v>0</v>
      </c>
      <c r="V25" s="310">
        <f>P25*T22</f>
        <v>0</v>
      </c>
      <c r="W25" s="347">
        <f t="shared" si="0"/>
        <v>0</v>
      </c>
      <c r="X25" s="348">
        <f t="shared" si="0"/>
        <v>0</v>
      </c>
      <c r="Y25" s="330"/>
      <c r="Z25" s="330"/>
      <c r="AA25" s="330"/>
      <c r="AB25" s="330"/>
      <c r="AC25" s="330"/>
      <c r="AD25" s="345"/>
      <c r="AE25" s="345"/>
      <c r="AF25" s="345"/>
    </row>
    <row r="26" spans="1:32" s="346" customFormat="1" ht="24.95" customHeight="1" x14ac:dyDescent="0.25">
      <c r="A26" s="305" t="s">
        <v>281</v>
      </c>
      <c r="B26" s="311">
        <v>130</v>
      </c>
      <c r="C26" s="306"/>
      <c r="D26" s="307"/>
      <c r="E26" s="308"/>
      <c r="F26" s="308"/>
      <c r="G26" s="309">
        <f>B26*C22</f>
        <v>0</v>
      </c>
      <c r="H26" s="310">
        <f>B26*F22</f>
        <v>0</v>
      </c>
      <c r="I26" s="297">
        <v>108</v>
      </c>
      <c r="J26" s="306"/>
      <c r="K26" s="307"/>
      <c r="L26" s="308"/>
      <c r="M26" s="308"/>
      <c r="N26" s="309">
        <f>I26*J22</f>
        <v>0</v>
      </c>
      <c r="O26" s="310">
        <f>I26*M22</f>
        <v>0</v>
      </c>
      <c r="P26" s="297">
        <v>43</v>
      </c>
      <c r="Q26" s="306"/>
      <c r="R26" s="307"/>
      <c r="S26" s="308"/>
      <c r="T26" s="308"/>
      <c r="U26" s="309">
        <f>P26*Q22</f>
        <v>0</v>
      </c>
      <c r="V26" s="310">
        <f>P26*T22</f>
        <v>0</v>
      </c>
      <c r="W26" s="347">
        <f t="shared" si="0"/>
        <v>0</v>
      </c>
      <c r="X26" s="348">
        <f t="shared" si="0"/>
        <v>0</v>
      </c>
      <c r="Y26" s="330"/>
      <c r="Z26" s="330"/>
      <c r="AA26" s="330"/>
      <c r="AB26" s="330"/>
      <c r="AC26" s="330"/>
      <c r="AD26" s="345"/>
      <c r="AE26" s="345"/>
      <c r="AF26" s="345"/>
    </row>
    <row r="27" spans="1:32" s="346" customFormat="1" ht="24.95" customHeight="1" x14ac:dyDescent="0.25">
      <c r="A27" s="305" t="s">
        <v>282</v>
      </c>
      <c r="B27" s="311">
        <v>112</v>
      </c>
      <c r="C27" s="306"/>
      <c r="D27" s="307"/>
      <c r="E27" s="308"/>
      <c r="F27" s="308"/>
      <c r="G27" s="309">
        <f>B27*C22</f>
        <v>0</v>
      </c>
      <c r="H27" s="310">
        <f>B27*F22</f>
        <v>0</v>
      </c>
      <c r="I27" s="311">
        <v>98</v>
      </c>
      <c r="J27" s="306"/>
      <c r="K27" s="307"/>
      <c r="L27" s="308"/>
      <c r="M27" s="308"/>
      <c r="N27" s="309">
        <f>I27*J22</f>
        <v>0</v>
      </c>
      <c r="O27" s="310">
        <f>I27*M22</f>
        <v>0</v>
      </c>
      <c r="P27" s="311">
        <v>40</v>
      </c>
      <c r="Q27" s="306"/>
      <c r="R27" s="307"/>
      <c r="S27" s="308"/>
      <c r="T27" s="308"/>
      <c r="U27" s="309">
        <f>P27*Q22</f>
        <v>0</v>
      </c>
      <c r="V27" s="310">
        <f>P27*T22</f>
        <v>0</v>
      </c>
      <c r="W27" s="347">
        <f t="shared" si="0"/>
        <v>0</v>
      </c>
      <c r="X27" s="348">
        <f t="shared" si="0"/>
        <v>0</v>
      </c>
      <c r="Y27" s="330"/>
      <c r="Z27" s="330"/>
      <c r="AA27" s="330"/>
      <c r="AB27" s="330"/>
      <c r="AC27" s="330"/>
      <c r="AD27" s="345"/>
      <c r="AE27" s="345"/>
      <c r="AF27" s="345"/>
    </row>
    <row r="28" spans="1:32" s="346" customFormat="1" ht="24.95" customHeight="1" thickBot="1" x14ac:dyDescent="0.3">
      <c r="A28" s="312" t="s">
        <v>283</v>
      </c>
      <c r="B28" s="313">
        <v>106</v>
      </c>
      <c r="C28" s="314"/>
      <c r="D28" s="315"/>
      <c r="E28" s="316"/>
      <c r="F28" s="316"/>
      <c r="G28" s="309">
        <f>B28*C22</f>
        <v>0</v>
      </c>
      <c r="H28" s="317">
        <f>B28*F22</f>
        <v>0</v>
      </c>
      <c r="I28" s="313">
        <v>107</v>
      </c>
      <c r="J28" s="314"/>
      <c r="K28" s="315"/>
      <c r="L28" s="316"/>
      <c r="M28" s="316"/>
      <c r="N28" s="309">
        <f>I28*J22</f>
        <v>0</v>
      </c>
      <c r="O28" s="317">
        <f>I28*M22</f>
        <v>0</v>
      </c>
      <c r="P28" s="313">
        <v>45</v>
      </c>
      <c r="Q28" s="314"/>
      <c r="R28" s="315"/>
      <c r="S28" s="316"/>
      <c r="T28" s="316"/>
      <c r="U28" s="309">
        <f>P28*Q22</f>
        <v>0</v>
      </c>
      <c r="V28" s="317">
        <f>P28*T22</f>
        <v>0</v>
      </c>
      <c r="W28" s="349">
        <f t="shared" si="0"/>
        <v>0</v>
      </c>
      <c r="X28" s="350">
        <f t="shared" si="0"/>
        <v>0</v>
      </c>
      <c r="Y28" s="330"/>
      <c r="Z28" s="330"/>
      <c r="AA28" s="330"/>
      <c r="AB28" s="330"/>
      <c r="AC28" s="330"/>
      <c r="AD28" s="345"/>
      <c r="AE28" s="345"/>
      <c r="AF28" s="345"/>
    </row>
    <row r="29" spans="1:32" s="346" customFormat="1" ht="24.95" customHeight="1" thickBot="1" x14ac:dyDescent="0.3">
      <c r="A29" s="318" t="s">
        <v>284</v>
      </c>
      <c r="B29" s="319">
        <f>SUM(B22:B28)</f>
        <v>886</v>
      </c>
      <c r="C29" s="320" t="s">
        <v>149</v>
      </c>
      <c r="D29" s="351" t="s">
        <v>149</v>
      </c>
      <c r="E29" s="352" t="s">
        <v>149</v>
      </c>
      <c r="F29" s="352" t="s">
        <v>149</v>
      </c>
      <c r="G29" s="353">
        <f>SUM(G22:G28)</f>
        <v>0</v>
      </c>
      <c r="H29" s="354">
        <f>SUM(H22:H28)</f>
        <v>0</v>
      </c>
      <c r="I29" s="319">
        <f>SUM(I22:I28)</f>
        <v>806</v>
      </c>
      <c r="J29" s="320" t="s">
        <v>149</v>
      </c>
      <c r="K29" s="324" t="s">
        <v>149</v>
      </c>
      <c r="L29" s="352" t="s">
        <v>149</v>
      </c>
      <c r="M29" s="352" t="s">
        <v>149</v>
      </c>
      <c r="N29" s="353">
        <f>SUM(N22:N28)</f>
        <v>0</v>
      </c>
      <c r="O29" s="355">
        <f>SUM(O22:O28)</f>
        <v>0</v>
      </c>
      <c r="P29" s="319">
        <f>SUM(P22:P28)</f>
        <v>331</v>
      </c>
      <c r="Q29" s="320" t="s">
        <v>149</v>
      </c>
      <c r="R29" s="351" t="s">
        <v>149</v>
      </c>
      <c r="S29" s="352" t="s">
        <v>149</v>
      </c>
      <c r="T29" s="352" t="s">
        <v>149</v>
      </c>
      <c r="U29" s="353">
        <f>SUM(U22:U28)</f>
        <v>0</v>
      </c>
      <c r="V29" s="355">
        <f>SUM(V22:V28)</f>
        <v>0</v>
      </c>
      <c r="W29" s="356">
        <f>SUM(W22:W28)</f>
        <v>0</v>
      </c>
      <c r="X29" s="357">
        <f>SUM(X22:X28)</f>
        <v>0</v>
      </c>
      <c r="Y29" s="330"/>
      <c r="Z29" s="330"/>
      <c r="AA29" s="330"/>
      <c r="AB29" s="330"/>
      <c r="AC29" s="330"/>
      <c r="AD29" s="345"/>
      <c r="AE29" s="345"/>
      <c r="AF29" s="345"/>
    </row>
    <row r="30" spans="1:32" s="334" customFormat="1" ht="12.75" customHeight="1" x14ac:dyDescent="0.2">
      <c r="A30" s="330"/>
      <c r="B30" s="331"/>
      <c r="C30" s="332"/>
      <c r="D30" s="332"/>
      <c r="E30" s="332"/>
      <c r="F30" s="332"/>
      <c r="G30" s="332"/>
      <c r="H30" s="332"/>
      <c r="I30" s="333"/>
      <c r="J30" s="332"/>
      <c r="K30" s="332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2"/>
      <c r="W30" s="332"/>
    </row>
    <row r="31" spans="1:32" ht="12.75" customHeight="1" thickBot="1" x14ac:dyDescent="0.25">
      <c r="A31" s="331"/>
      <c r="B31" s="358"/>
      <c r="C31" s="359"/>
      <c r="D31" s="359"/>
      <c r="E31" s="359"/>
      <c r="F31" s="359"/>
      <c r="G31" s="359"/>
      <c r="H31" s="359"/>
      <c r="I31" s="358"/>
      <c r="J31" s="359"/>
      <c r="K31" s="359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9"/>
      <c r="W31" s="359"/>
    </row>
    <row r="32" spans="1:32" s="295" customFormat="1" ht="65.25" customHeight="1" thickBot="1" x14ac:dyDescent="0.3">
      <c r="A32" s="360"/>
      <c r="B32" s="361" t="s">
        <v>290</v>
      </c>
      <c r="C32" s="362"/>
      <c r="D32" s="361" t="s">
        <v>291</v>
      </c>
      <c r="E32" s="362"/>
      <c r="F32" s="363" t="s">
        <v>292</v>
      </c>
      <c r="G32" s="363" t="s">
        <v>269</v>
      </c>
      <c r="H32" s="363" t="s">
        <v>293</v>
      </c>
      <c r="I32" s="364" t="s">
        <v>294</v>
      </c>
      <c r="J32" s="361" t="s">
        <v>295</v>
      </c>
      <c r="K32" s="362"/>
      <c r="L32" s="361" t="s">
        <v>296</v>
      </c>
      <c r="M32" s="362"/>
      <c r="N32" s="361" t="s">
        <v>297</v>
      </c>
      <c r="O32" s="362"/>
      <c r="P32" s="361" t="s">
        <v>298</v>
      </c>
      <c r="Q32" s="365"/>
      <c r="R32" s="366"/>
      <c r="S32" s="366"/>
      <c r="T32" s="366"/>
      <c r="U32" s="366"/>
      <c r="V32" s="367"/>
      <c r="W32" s="367"/>
    </row>
    <row r="33" spans="1:26" ht="24.95" customHeight="1" thickTop="1" x14ac:dyDescent="0.2">
      <c r="A33" s="368" t="s">
        <v>264</v>
      </c>
      <c r="B33" s="369">
        <f>B17</f>
        <v>799</v>
      </c>
      <c r="C33" s="370"/>
      <c r="D33" s="371">
        <f>B33*104</f>
        <v>83096</v>
      </c>
      <c r="E33" s="372"/>
      <c r="F33" s="373">
        <f>C10</f>
        <v>0</v>
      </c>
      <c r="G33" s="374">
        <f>D10</f>
        <v>0</v>
      </c>
      <c r="H33" s="375">
        <f>F33*G33</f>
        <v>0</v>
      </c>
      <c r="I33" s="376">
        <f>H33+F33</f>
        <v>0</v>
      </c>
      <c r="J33" s="377">
        <f t="shared" ref="J33:J38" si="1">B33*F33</f>
        <v>0</v>
      </c>
      <c r="K33" s="378"/>
      <c r="L33" s="379">
        <f t="shared" ref="L33:L38" si="2">B33*I33</f>
        <v>0</v>
      </c>
      <c r="M33" s="380"/>
      <c r="N33" s="381">
        <f>J33*104</f>
        <v>0</v>
      </c>
      <c r="O33" s="382"/>
      <c r="P33" s="381">
        <f>L33*104</f>
        <v>0</v>
      </c>
      <c r="Q33" s="383"/>
    </row>
    <row r="34" spans="1:26" ht="24.95" customHeight="1" x14ac:dyDescent="0.2">
      <c r="A34" s="384" t="s">
        <v>265</v>
      </c>
      <c r="B34" s="385">
        <f>I17</f>
        <v>799</v>
      </c>
      <c r="C34" s="386"/>
      <c r="D34" s="387">
        <f t="shared" ref="D34:D38" si="3">B34*104</f>
        <v>83096</v>
      </c>
      <c r="E34" s="388"/>
      <c r="F34" s="389">
        <f>J10</f>
        <v>0</v>
      </c>
      <c r="G34" s="390">
        <f>K10</f>
        <v>0</v>
      </c>
      <c r="H34" s="375">
        <f t="shared" ref="H34:H38" si="4">F34*G34</f>
        <v>0</v>
      </c>
      <c r="I34" s="376">
        <f t="shared" ref="I34:I38" si="5">H34+F34</f>
        <v>0</v>
      </c>
      <c r="J34" s="391">
        <f t="shared" si="1"/>
        <v>0</v>
      </c>
      <c r="K34" s="392"/>
      <c r="L34" s="393">
        <f t="shared" si="2"/>
        <v>0</v>
      </c>
      <c r="M34" s="394"/>
      <c r="N34" s="393">
        <f t="shared" ref="N34:N38" si="6">J34*104</f>
        <v>0</v>
      </c>
      <c r="O34" s="394"/>
      <c r="P34" s="393">
        <f t="shared" ref="P34:P38" si="7">L34*104</f>
        <v>0</v>
      </c>
      <c r="Q34" s="395"/>
    </row>
    <row r="35" spans="1:26" ht="24.95" customHeight="1" x14ac:dyDescent="0.2">
      <c r="A35" s="384" t="s">
        <v>266</v>
      </c>
      <c r="B35" s="385">
        <f>P17</f>
        <v>886</v>
      </c>
      <c r="C35" s="386"/>
      <c r="D35" s="387">
        <f t="shared" si="3"/>
        <v>92144</v>
      </c>
      <c r="E35" s="388"/>
      <c r="F35" s="389">
        <f>Q10</f>
        <v>0</v>
      </c>
      <c r="G35" s="390">
        <f>R10</f>
        <v>0</v>
      </c>
      <c r="H35" s="375">
        <f t="shared" si="4"/>
        <v>0</v>
      </c>
      <c r="I35" s="376">
        <f t="shared" si="5"/>
        <v>0</v>
      </c>
      <c r="J35" s="391">
        <f t="shared" si="1"/>
        <v>0</v>
      </c>
      <c r="K35" s="392"/>
      <c r="L35" s="393">
        <f t="shared" si="2"/>
        <v>0</v>
      </c>
      <c r="M35" s="394"/>
      <c r="N35" s="393">
        <f t="shared" si="6"/>
        <v>0</v>
      </c>
      <c r="O35" s="394"/>
      <c r="P35" s="393">
        <f t="shared" si="7"/>
        <v>0</v>
      </c>
      <c r="Q35" s="395"/>
    </row>
    <row r="36" spans="1:26" ht="24.95" customHeight="1" x14ac:dyDescent="0.2">
      <c r="A36" s="384" t="s">
        <v>285</v>
      </c>
      <c r="B36" s="385">
        <f>B29</f>
        <v>886</v>
      </c>
      <c r="C36" s="386"/>
      <c r="D36" s="387">
        <f t="shared" si="3"/>
        <v>92144</v>
      </c>
      <c r="E36" s="388"/>
      <c r="F36" s="389">
        <f>C22</f>
        <v>0</v>
      </c>
      <c r="G36" s="390">
        <f>D22</f>
        <v>0</v>
      </c>
      <c r="H36" s="375">
        <f t="shared" si="4"/>
        <v>0</v>
      </c>
      <c r="I36" s="376">
        <f t="shared" si="5"/>
        <v>0</v>
      </c>
      <c r="J36" s="391">
        <f t="shared" si="1"/>
        <v>0</v>
      </c>
      <c r="K36" s="392"/>
      <c r="L36" s="393">
        <f t="shared" si="2"/>
        <v>0</v>
      </c>
      <c r="M36" s="394"/>
      <c r="N36" s="393">
        <f t="shared" si="6"/>
        <v>0</v>
      </c>
      <c r="O36" s="394"/>
      <c r="P36" s="393">
        <f t="shared" si="7"/>
        <v>0</v>
      </c>
      <c r="Q36" s="395"/>
    </row>
    <row r="37" spans="1:26" ht="24.95" customHeight="1" x14ac:dyDescent="0.2">
      <c r="A37" s="384" t="s">
        <v>286</v>
      </c>
      <c r="B37" s="385">
        <f>I29</f>
        <v>806</v>
      </c>
      <c r="C37" s="386"/>
      <c r="D37" s="387">
        <f t="shared" si="3"/>
        <v>83824</v>
      </c>
      <c r="E37" s="388"/>
      <c r="F37" s="389">
        <f>J22</f>
        <v>0</v>
      </c>
      <c r="G37" s="390">
        <f>K22</f>
        <v>0</v>
      </c>
      <c r="H37" s="375">
        <f>F37*G37</f>
        <v>0</v>
      </c>
      <c r="I37" s="376">
        <f t="shared" si="5"/>
        <v>0</v>
      </c>
      <c r="J37" s="391">
        <f t="shared" si="1"/>
        <v>0</v>
      </c>
      <c r="K37" s="392"/>
      <c r="L37" s="393">
        <f t="shared" si="2"/>
        <v>0</v>
      </c>
      <c r="M37" s="394"/>
      <c r="N37" s="393">
        <f t="shared" si="6"/>
        <v>0</v>
      </c>
      <c r="O37" s="394"/>
      <c r="P37" s="393">
        <f t="shared" si="7"/>
        <v>0</v>
      </c>
      <c r="Q37" s="395"/>
    </row>
    <row r="38" spans="1:26" ht="24.95" customHeight="1" thickBot="1" x14ac:dyDescent="0.25">
      <c r="A38" s="396" t="s">
        <v>287</v>
      </c>
      <c r="B38" s="397">
        <f>P29</f>
        <v>331</v>
      </c>
      <c r="C38" s="398"/>
      <c r="D38" s="399">
        <f t="shared" si="3"/>
        <v>34424</v>
      </c>
      <c r="E38" s="400"/>
      <c r="F38" s="389">
        <f>Q22</f>
        <v>0</v>
      </c>
      <c r="G38" s="390">
        <f>R22</f>
        <v>0</v>
      </c>
      <c r="H38" s="375">
        <f t="shared" si="4"/>
        <v>0</v>
      </c>
      <c r="I38" s="376">
        <f t="shared" si="5"/>
        <v>0</v>
      </c>
      <c r="J38" s="401">
        <f t="shared" si="1"/>
        <v>0</v>
      </c>
      <c r="K38" s="402"/>
      <c r="L38" s="403">
        <f t="shared" si="2"/>
        <v>0</v>
      </c>
      <c r="M38" s="404"/>
      <c r="N38" s="405">
        <f t="shared" si="6"/>
        <v>0</v>
      </c>
      <c r="O38" s="406"/>
      <c r="P38" s="405">
        <f t="shared" si="7"/>
        <v>0</v>
      </c>
      <c r="Q38" s="407"/>
    </row>
    <row r="39" spans="1:26" ht="24.95" customHeight="1" thickBot="1" x14ac:dyDescent="0.25">
      <c r="A39" s="408" t="s">
        <v>299</v>
      </c>
      <c r="B39" s="409">
        <f>SUM(B33:C38)</f>
        <v>4507</v>
      </c>
      <c r="C39" s="410"/>
      <c r="D39" s="409">
        <f>SUM(D33:E38)</f>
        <v>468728</v>
      </c>
      <c r="E39" s="410"/>
      <c r="F39" s="411" t="s">
        <v>149</v>
      </c>
      <c r="G39" s="411" t="s">
        <v>149</v>
      </c>
      <c r="H39" s="411" t="s">
        <v>149</v>
      </c>
      <c r="I39" s="412" t="s">
        <v>149</v>
      </c>
      <c r="J39" s="413">
        <f>SUM(J33:K38)</f>
        <v>0</v>
      </c>
      <c r="K39" s="414"/>
      <c r="L39" s="413">
        <f>SUM(L33:M38)</f>
        <v>0</v>
      </c>
      <c r="M39" s="414"/>
      <c r="N39" s="415">
        <f>SUM(N33:O38)</f>
        <v>0</v>
      </c>
      <c r="O39" s="416"/>
      <c r="P39" s="415">
        <f>SUM(P33:Q38)</f>
        <v>0</v>
      </c>
      <c r="Q39" s="417"/>
    </row>
    <row r="40" spans="1:26" s="334" customFormat="1" ht="21" customHeight="1" x14ac:dyDescent="0.2">
      <c r="A40" s="418"/>
      <c r="B40" s="419"/>
      <c r="C40" s="419"/>
      <c r="D40" s="419"/>
      <c r="E40" s="419"/>
      <c r="F40" s="419"/>
      <c r="G40" s="420"/>
      <c r="H40" s="420"/>
      <c r="I40" s="420"/>
      <c r="J40" s="421"/>
      <c r="K40" s="421"/>
      <c r="L40" s="421"/>
      <c r="M40" s="421"/>
      <c r="Z40" s="260"/>
    </row>
    <row r="41" spans="1:26" s="266" customFormat="1" ht="15" customHeight="1" x14ac:dyDescent="0.25">
      <c r="A41" s="272" t="s">
        <v>300</v>
      </c>
      <c r="B41" s="271"/>
      <c r="C41" s="271"/>
      <c r="D41" s="271"/>
      <c r="E41" s="271"/>
      <c r="F41" s="271"/>
      <c r="G41" s="271"/>
      <c r="H41" s="271"/>
      <c r="M41" s="272" t="s">
        <v>301</v>
      </c>
      <c r="O41" s="419"/>
      <c r="P41" s="419"/>
      <c r="Q41" s="419"/>
      <c r="R41" s="419"/>
      <c r="S41" s="419"/>
      <c r="T41" s="420"/>
      <c r="U41" s="420"/>
      <c r="V41" s="420"/>
      <c r="W41" s="421"/>
      <c r="X41" s="421"/>
      <c r="Y41" s="334"/>
      <c r="Z41" s="260"/>
    </row>
    <row r="42" spans="1:26" ht="12.75" thickBot="1" x14ac:dyDescent="0.25"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6" s="295" customFormat="1" ht="98.25" customHeight="1" thickBot="1" x14ac:dyDescent="0.25">
      <c r="A43" s="422"/>
      <c r="B43" s="422"/>
      <c r="C43" s="423" t="s">
        <v>302</v>
      </c>
      <c r="D43" s="364" t="s">
        <v>303</v>
      </c>
      <c r="E43" s="364" t="s">
        <v>274</v>
      </c>
      <c r="F43" s="364" t="s">
        <v>304</v>
      </c>
      <c r="G43" s="424" t="s">
        <v>305</v>
      </c>
      <c r="H43" s="425" t="s">
        <v>306</v>
      </c>
      <c r="I43" s="363" t="s">
        <v>307</v>
      </c>
      <c r="J43" s="364" t="s">
        <v>270</v>
      </c>
      <c r="K43" s="424" t="s">
        <v>308</v>
      </c>
      <c r="M43" s="426" t="s">
        <v>309</v>
      </c>
      <c r="N43" s="427"/>
      <c r="O43" s="364" t="s">
        <v>310</v>
      </c>
      <c r="P43" s="364" t="s">
        <v>311</v>
      </c>
      <c r="Q43" s="364" t="s">
        <v>269</v>
      </c>
      <c r="R43" s="364" t="s">
        <v>270</v>
      </c>
      <c r="S43" s="364" t="s">
        <v>312</v>
      </c>
      <c r="T43" s="428" t="s">
        <v>313</v>
      </c>
      <c r="U43" s="428" t="s">
        <v>314</v>
      </c>
      <c r="V43" s="428" t="s">
        <v>315</v>
      </c>
      <c r="W43" s="424" t="s">
        <v>316</v>
      </c>
      <c r="Z43" s="260"/>
    </row>
    <row r="44" spans="1:26" ht="20.100000000000001" customHeight="1" thickTop="1" thickBot="1" x14ac:dyDescent="0.25">
      <c r="A44" s="429" t="s">
        <v>317</v>
      </c>
      <c r="B44" s="430"/>
      <c r="C44" s="431" t="s">
        <v>318</v>
      </c>
      <c r="D44" s="432"/>
      <c r="E44" s="433"/>
      <c r="F44" s="434">
        <f t="shared" ref="F44:F51" si="8">D44*E44</f>
        <v>0</v>
      </c>
      <c r="G44" s="435">
        <f t="shared" ref="G44:G51" si="9">F44+D44</f>
        <v>0</v>
      </c>
      <c r="H44" s="436">
        <v>946</v>
      </c>
      <c r="I44" s="437">
        <f t="shared" ref="I44:I51" si="10">D44*H44</f>
        <v>0</v>
      </c>
      <c r="J44" s="434">
        <f t="shared" ref="J44:J51" si="11">I44*E44</f>
        <v>0</v>
      </c>
      <c r="K44" s="435">
        <f t="shared" ref="K44:K51" si="12">J44+I44</f>
        <v>0</v>
      </c>
      <c r="M44" s="438" t="s">
        <v>251</v>
      </c>
      <c r="N44" s="439"/>
      <c r="O44" s="440">
        <v>7</v>
      </c>
      <c r="P44" s="441"/>
      <c r="Q44" s="442"/>
      <c r="R44" s="443">
        <f>P44*Q44</f>
        <v>0</v>
      </c>
      <c r="S44" s="443">
        <f>P44+R44</f>
        <v>0</v>
      </c>
      <c r="T44" s="444">
        <f>P44*O44</f>
        <v>0</v>
      </c>
      <c r="U44" s="444">
        <f>S44*O44</f>
        <v>0</v>
      </c>
      <c r="V44" s="445">
        <f>T44*52</f>
        <v>0</v>
      </c>
      <c r="W44" s="446">
        <f>U44*52</f>
        <v>0</v>
      </c>
    </row>
    <row r="45" spans="1:26" ht="20.100000000000001" customHeight="1" x14ac:dyDescent="0.2">
      <c r="A45" s="447" t="s">
        <v>319</v>
      </c>
      <c r="B45" s="448"/>
      <c r="C45" s="449" t="s">
        <v>318</v>
      </c>
      <c r="D45" s="450"/>
      <c r="E45" s="451"/>
      <c r="F45" s="452">
        <f t="shared" si="8"/>
        <v>0</v>
      </c>
      <c r="G45" s="453">
        <f t="shared" si="9"/>
        <v>0</v>
      </c>
      <c r="H45" s="454">
        <v>874</v>
      </c>
      <c r="I45" s="455">
        <f t="shared" si="10"/>
        <v>0</v>
      </c>
      <c r="J45" s="452">
        <f t="shared" si="11"/>
        <v>0</v>
      </c>
      <c r="K45" s="453">
        <f t="shared" si="12"/>
        <v>0</v>
      </c>
      <c r="P45" s="456"/>
      <c r="Q45" s="457"/>
      <c r="R45" s="458"/>
      <c r="S45" s="458"/>
      <c r="T45" s="332"/>
    </row>
    <row r="46" spans="1:26" ht="20.100000000000001" customHeight="1" x14ac:dyDescent="0.25">
      <c r="A46" s="459" t="s">
        <v>320</v>
      </c>
      <c r="B46" s="460"/>
      <c r="C46" s="449" t="s">
        <v>321</v>
      </c>
      <c r="D46" s="450"/>
      <c r="E46" s="451"/>
      <c r="F46" s="452">
        <f t="shared" si="8"/>
        <v>0</v>
      </c>
      <c r="G46" s="453">
        <f t="shared" si="9"/>
        <v>0</v>
      </c>
      <c r="H46" s="454">
        <v>1196</v>
      </c>
      <c r="I46" s="455">
        <f t="shared" si="10"/>
        <v>0</v>
      </c>
      <c r="J46" s="452">
        <f t="shared" si="11"/>
        <v>0</v>
      </c>
      <c r="K46" s="453">
        <f t="shared" si="12"/>
        <v>0</v>
      </c>
      <c r="M46" s="461" t="s">
        <v>322</v>
      </c>
      <c r="P46" s="456"/>
      <c r="Q46" s="457"/>
      <c r="R46" s="458"/>
      <c r="S46" s="458"/>
      <c r="T46" s="332"/>
    </row>
    <row r="47" spans="1:26" ht="20.100000000000001" customHeight="1" thickBot="1" x14ac:dyDescent="0.25">
      <c r="A47" s="459" t="s">
        <v>323</v>
      </c>
      <c r="B47" s="460"/>
      <c r="C47" s="449" t="s">
        <v>324</v>
      </c>
      <c r="D47" s="450"/>
      <c r="E47" s="451"/>
      <c r="F47" s="452">
        <f t="shared" si="8"/>
        <v>0</v>
      </c>
      <c r="G47" s="453">
        <f t="shared" si="9"/>
        <v>0</v>
      </c>
      <c r="H47" s="454">
        <v>6</v>
      </c>
      <c r="I47" s="455">
        <f t="shared" si="10"/>
        <v>0</v>
      </c>
      <c r="J47" s="452">
        <f t="shared" si="11"/>
        <v>0</v>
      </c>
      <c r="K47" s="453">
        <f t="shared" si="12"/>
        <v>0</v>
      </c>
      <c r="P47" s="456"/>
      <c r="Q47" s="457"/>
      <c r="R47" s="458"/>
      <c r="S47" s="458"/>
      <c r="T47" s="332"/>
      <c r="W47" s="245" t="s">
        <v>252</v>
      </c>
      <c r="X47" s="462"/>
    </row>
    <row r="48" spans="1:26" s="334" customFormat="1" ht="20.100000000000001" customHeight="1" x14ac:dyDescent="0.2">
      <c r="A48" s="463" t="s">
        <v>325</v>
      </c>
      <c r="B48" s="464"/>
      <c r="C48" s="449" t="s">
        <v>326</v>
      </c>
      <c r="D48" s="465"/>
      <c r="E48" s="466"/>
      <c r="F48" s="467">
        <f t="shared" si="8"/>
        <v>0</v>
      </c>
      <c r="G48" s="468">
        <f t="shared" si="9"/>
        <v>0</v>
      </c>
      <c r="H48" s="454">
        <v>524</v>
      </c>
      <c r="I48" s="455">
        <f t="shared" si="10"/>
        <v>0</v>
      </c>
      <c r="J48" s="452">
        <f t="shared" si="11"/>
        <v>0</v>
      </c>
      <c r="K48" s="468">
        <f t="shared" si="12"/>
        <v>0</v>
      </c>
      <c r="M48" s="469" t="s">
        <v>327</v>
      </c>
      <c r="N48" s="470"/>
      <c r="O48" s="470"/>
      <c r="P48" s="471" t="s">
        <v>328</v>
      </c>
      <c r="Q48" s="471"/>
      <c r="R48" s="471" t="s">
        <v>274</v>
      </c>
      <c r="S48" s="471" t="s">
        <v>293</v>
      </c>
      <c r="T48" s="471" t="s">
        <v>329</v>
      </c>
      <c r="U48" s="472"/>
      <c r="W48" s="473"/>
      <c r="X48" s="474"/>
      <c r="Z48" s="260"/>
    </row>
    <row r="49" spans="1:27" ht="20.100000000000001" customHeight="1" thickBot="1" x14ac:dyDescent="0.25">
      <c r="A49" s="459" t="s">
        <v>330</v>
      </c>
      <c r="B49" s="460"/>
      <c r="C49" s="449" t="s">
        <v>324</v>
      </c>
      <c r="D49" s="450"/>
      <c r="E49" s="451"/>
      <c r="F49" s="452">
        <f t="shared" si="8"/>
        <v>0</v>
      </c>
      <c r="G49" s="453">
        <f t="shared" si="9"/>
        <v>0</v>
      </c>
      <c r="H49" s="454">
        <v>2</v>
      </c>
      <c r="I49" s="455">
        <f t="shared" si="10"/>
        <v>0</v>
      </c>
      <c r="J49" s="452">
        <f t="shared" si="11"/>
        <v>0</v>
      </c>
      <c r="K49" s="453">
        <f t="shared" si="12"/>
        <v>0</v>
      </c>
      <c r="M49" s="475"/>
      <c r="N49" s="476"/>
      <c r="O49" s="476"/>
      <c r="P49" s="477"/>
      <c r="Q49" s="477"/>
      <c r="R49" s="477"/>
      <c r="S49" s="477"/>
      <c r="T49" s="477"/>
      <c r="U49" s="478"/>
      <c r="W49" s="245" t="s">
        <v>254</v>
      </c>
      <c r="X49" s="479"/>
    </row>
    <row r="50" spans="1:27" ht="20.100000000000001" customHeight="1" thickTop="1" x14ac:dyDescent="0.2">
      <c r="A50" s="459" t="s">
        <v>331</v>
      </c>
      <c r="B50" s="460"/>
      <c r="C50" s="449" t="s">
        <v>324</v>
      </c>
      <c r="D50" s="450"/>
      <c r="E50" s="451"/>
      <c r="F50" s="452">
        <f t="shared" si="8"/>
        <v>0</v>
      </c>
      <c r="G50" s="453">
        <f t="shared" si="9"/>
        <v>0</v>
      </c>
      <c r="H50" s="454">
        <v>648</v>
      </c>
      <c r="I50" s="455">
        <f t="shared" si="10"/>
        <v>0</v>
      </c>
      <c r="J50" s="452">
        <f t="shared" si="11"/>
        <v>0</v>
      </c>
      <c r="K50" s="453">
        <f t="shared" si="12"/>
        <v>0</v>
      </c>
      <c r="M50" s="480" t="s">
        <v>249</v>
      </c>
      <c r="N50" s="481"/>
      <c r="O50" s="482"/>
      <c r="P50" s="381">
        <f>N39</f>
        <v>0</v>
      </c>
      <c r="Q50" s="483"/>
      <c r="R50" s="484"/>
      <c r="S50" s="485">
        <f>P50*R50</f>
        <v>0</v>
      </c>
      <c r="T50" s="381">
        <f>P50+S50</f>
        <v>0</v>
      </c>
      <c r="U50" s="383"/>
    </row>
    <row r="51" spans="1:27" ht="24.75" customHeight="1" thickBot="1" x14ac:dyDescent="0.3">
      <c r="A51" s="459" t="s">
        <v>332</v>
      </c>
      <c r="B51" s="460"/>
      <c r="C51" s="486" t="s">
        <v>333</v>
      </c>
      <c r="D51" s="450"/>
      <c r="E51" s="451"/>
      <c r="F51" s="376">
        <f t="shared" si="8"/>
        <v>0</v>
      </c>
      <c r="G51" s="487">
        <f t="shared" si="9"/>
        <v>0</v>
      </c>
      <c r="H51" s="488">
        <v>218</v>
      </c>
      <c r="I51" s="489">
        <f t="shared" si="10"/>
        <v>0</v>
      </c>
      <c r="J51" s="376">
        <f t="shared" si="11"/>
        <v>0</v>
      </c>
      <c r="K51" s="487">
        <f t="shared" si="12"/>
        <v>0</v>
      </c>
      <c r="M51" s="490" t="s">
        <v>250</v>
      </c>
      <c r="N51" s="491"/>
      <c r="O51" s="492"/>
      <c r="P51" s="493">
        <f>I52</f>
        <v>0</v>
      </c>
      <c r="Q51" s="494"/>
      <c r="R51" s="495" t="s">
        <v>149</v>
      </c>
      <c r="S51" s="496"/>
      <c r="T51" s="393">
        <f>P51+S51</f>
        <v>0</v>
      </c>
      <c r="U51" s="395"/>
      <c r="W51" s="237" t="s">
        <v>253</v>
      </c>
      <c r="X51" s="497"/>
    </row>
    <row r="52" spans="1:27" ht="20.100000000000001" customHeight="1" thickBot="1" x14ac:dyDescent="0.25">
      <c r="A52" s="498" t="s">
        <v>334</v>
      </c>
      <c r="B52" s="499"/>
      <c r="C52" s="500" t="s">
        <v>149</v>
      </c>
      <c r="D52" s="412" t="s">
        <v>149</v>
      </c>
      <c r="E52" s="500" t="s">
        <v>149</v>
      </c>
      <c r="F52" s="501">
        <f>SUM(F44:F51)</f>
        <v>0</v>
      </c>
      <c r="G52" s="502">
        <f>SUM(G44:G51)</f>
        <v>0</v>
      </c>
      <c r="H52" s="503" t="s">
        <v>149</v>
      </c>
      <c r="I52" s="504">
        <f>SUM(I44:I51)</f>
        <v>0</v>
      </c>
      <c r="J52" s="505" t="s">
        <v>149</v>
      </c>
      <c r="K52" s="506">
        <f>SUM(K44:K51)</f>
        <v>0</v>
      </c>
      <c r="M52" s="507" t="s">
        <v>251</v>
      </c>
      <c r="N52" s="508"/>
      <c r="O52" s="509"/>
      <c r="P52" s="403">
        <f>V44</f>
        <v>0</v>
      </c>
      <c r="Q52" s="510"/>
      <c r="R52" s="511"/>
      <c r="S52" s="496">
        <f>P52*R52</f>
        <v>0</v>
      </c>
      <c r="T52" s="403">
        <f>P52+S52</f>
        <v>0</v>
      </c>
      <c r="U52" s="512"/>
      <c r="W52" s="242" t="s">
        <v>255</v>
      </c>
      <c r="X52" s="513"/>
    </row>
    <row r="53" spans="1:27" ht="26.25" customHeight="1" thickBot="1" x14ac:dyDescent="0.25">
      <c r="A53" s="514"/>
      <c r="M53" s="515" t="s">
        <v>335</v>
      </c>
      <c r="N53" s="516"/>
      <c r="O53" s="517"/>
      <c r="P53" s="518">
        <f>SUM(P50:Q52)</f>
        <v>0</v>
      </c>
      <c r="Q53" s="519"/>
      <c r="R53" s="320" t="s">
        <v>149</v>
      </c>
      <c r="S53" s="520">
        <f>SUM(S50:S52)</f>
        <v>0</v>
      </c>
      <c r="T53" s="521">
        <f>SUM(T50:U52)</f>
        <v>0</v>
      </c>
      <c r="U53" s="522"/>
      <c r="W53" s="242" t="s">
        <v>256</v>
      </c>
      <c r="X53" s="462"/>
    </row>
    <row r="54" spans="1:27" x14ac:dyDescent="0.2">
      <c r="M54" s="523"/>
      <c r="W54" s="245" t="s">
        <v>257</v>
      </c>
      <c r="X54" s="239"/>
    </row>
    <row r="55" spans="1:27" s="524" customFormat="1" x14ac:dyDescent="0.2">
      <c r="A55" s="246" t="s">
        <v>258</v>
      </c>
      <c r="B55" s="246"/>
      <c r="C55" s="247"/>
      <c r="J55" s="525"/>
      <c r="P55" s="526"/>
      <c r="S55" s="345"/>
      <c r="V55" s="526"/>
      <c r="W55" s="526"/>
      <c r="X55" s="527"/>
      <c r="Y55" s="528"/>
      <c r="Z55" s="528"/>
      <c r="AA55" s="528"/>
    </row>
    <row r="56" spans="1:27" s="524" customFormat="1" x14ac:dyDescent="0.2">
      <c r="A56" s="250"/>
      <c r="B56" s="529" t="s">
        <v>259</v>
      </c>
      <c r="C56" s="252"/>
      <c r="J56" s="525"/>
      <c r="P56" s="526"/>
      <c r="S56" s="526"/>
      <c r="V56" s="526"/>
      <c r="W56" s="526"/>
      <c r="X56" s="527"/>
      <c r="Y56" s="528"/>
      <c r="Z56" s="528"/>
      <c r="AA56" s="528"/>
    </row>
    <row r="57" spans="1:27" s="524" customFormat="1" x14ac:dyDescent="0.25">
      <c r="J57" s="525"/>
      <c r="P57" s="526"/>
      <c r="S57" s="330"/>
      <c r="V57" s="526"/>
      <c r="W57" s="526"/>
      <c r="X57" s="527"/>
      <c r="Y57" s="528"/>
      <c r="Z57" s="528"/>
      <c r="AA57" s="528"/>
    </row>
    <row r="58" spans="1:27" s="262" customFormat="1" ht="24.95" customHeight="1" x14ac:dyDescent="0.2">
      <c r="J58" s="330"/>
      <c r="P58" s="530"/>
      <c r="Q58" s="531"/>
      <c r="R58" s="531"/>
      <c r="S58" s="531"/>
      <c r="V58" s="530"/>
      <c r="W58" s="530"/>
      <c r="X58" s="527"/>
      <c r="Y58" s="514"/>
      <c r="Z58" s="514"/>
      <c r="AA58" s="532"/>
    </row>
    <row r="59" spans="1:27" s="533" customFormat="1" ht="15.75" customHeight="1" x14ac:dyDescent="0.2">
      <c r="A59" s="531"/>
      <c r="B59" s="531"/>
      <c r="C59" s="531"/>
      <c r="D59" s="531"/>
      <c r="E59" s="531"/>
      <c r="F59" s="531"/>
      <c r="G59" s="531"/>
      <c r="H59" s="531"/>
      <c r="I59" s="531"/>
      <c r="J59" s="531"/>
      <c r="P59" s="531"/>
      <c r="Q59" s="531"/>
      <c r="R59" s="531"/>
      <c r="S59" s="531"/>
      <c r="T59" s="534"/>
    </row>
    <row r="60" spans="1:27" s="239" customFormat="1" ht="20.100000000000001" customHeight="1" x14ac:dyDescent="0.2">
      <c r="M60" s="535"/>
      <c r="P60" s="535"/>
      <c r="Q60" s="535"/>
    </row>
    <row r="61" spans="1:27" s="239" customFormat="1" x14ac:dyDescent="0.2">
      <c r="M61" s="535"/>
      <c r="N61" s="536"/>
      <c r="O61" s="535"/>
      <c r="P61" s="535"/>
      <c r="Q61" s="535"/>
    </row>
    <row r="62" spans="1:27" s="537" customFormat="1" x14ac:dyDescent="0.2">
      <c r="M62" s="538"/>
      <c r="N62" s="539"/>
      <c r="O62" s="538"/>
      <c r="P62" s="538"/>
      <c r="Q62" s="538"/>
    </row>
    <row r="63" spans="1:27" s="540" customFormat="1" ht="15" customHeight="1" x14ac:dyDescent="0.2">
      <c r="L63" s="239"/>
      <c r="M63" s="538"/>
      <c r="N63" s="539"/>
      <c r="O63" s="538"/>
      <c r="P63" s="538"/>
      <c r="Q63" s="538"/>
    </row>
    <row r="64" spans="1:27" s="239" customFormat="1" ht="12.75" x14ac:dyDescent="0.2">
      <c r="A64" s="2"/>
      <c r="B64" s="2"/>
      <c r="M64" s="535"/>
      <c r="N64" s="536"/>
      <c r="O64" s="535"/>
      <c r="P64" s="535"/>
      <c r="Q64" s="535"/>
    </row>
    <row r="65" spans="1:20" s="239" customFormat="1" ht="12.75" x14ac:dyDescent="0.2">
      <c r="A65" s="2"/>
      <c r="B65" s="2"/>
      <c r="M65" s="535"/>
      <c r="N65" s="536"/>
      <c r="O65" s="535"/>
      <c r="P65" s="535"/>
      <c r="Q65" s="535"/>
    </row>
    <row r="66" spans="1:20" s="239" customFormat="1" ht="14.25" x14ac:dyDescent="0.2">
      <c r="D66" s="247"/>
      <c r="E66" s="247"/>
      <c r="F66" s="247"/>
      <c r="G66" s="6"/>
      <c r="H66" s="6"/>
      <c r="I66" s="7"/>
      <c r="M66" s="535"/>
      <c r="N66" s="536"/>
      <c r="O66" s="535"/>
      <c r="P66" s="535"/>
      <c r="Q66" s="535"/>
    </row>
    <row r="67" spans="1:20" s="239" customFormat="1" ht="14.25" customHeight="1" x14ac:dyDescent="0.2">
      <c r="D67" s="541"/>
      <c r="E67" s="541"/>
      <c r="F67" s="541"/>
      <c r="G67" s="6"/>
      <c r="H67" s="6"/>
      <c r="I67" s="7"/>
      <c r="M67" s="535"/>
      <c r="N67" s="536"/>
      <c r="O67" s="535"/>
      <c r="P67" s="535"/>
      <c r="Q67" s="535"/>
    </row>
    <row r="68" spans="1:20" s="533" customFormat="1" ht="15.75" customHeight="1" x14ac:dyDescent="0.2">
      <c r="A68" s="542"/>
      <c r="B68" s="542"/>
      <c r="C68" s="542"/>
      <c r="D68" s="542"/>
      <c r="E68" s="542"/>
      <c r="F68" s="542"/>
      <c r="G68" s="542"/>
      <c r="H68" s="542"/>
      <c r="I68" s="542"/>
      <c r="J68" s="542"/>
      <c r="K68" s="542"/>
      <c r="L68" s="542"/>
      <c r="M68" s="542"/>
      <c r="N68" s="542"/>
      <c r="O68" s="542"/>
      <c r="P68" s="542"/>
      <c r="Q68" s="542"/>
      <c r="R68" s="542"/>
      <c r="S68" s="542"/>
      <c r="T68" s="534"/>
    </row>
    <row r="69" spans="1:20" s="533" customFormat="1" ht="15.75" customHeight="1" x14ac:dyDescent="0.2">
      <c r="A69" s="542"/>
      <c r="B69" s="542"/>
      <c r="C69" s="542"/>
      <c r="D69" s="542"/>
      <c r="E69" s="542"/>
      <c r="F69" s="542"/>
      <c r="G69" s="542"/>
      <c r="H69" s="542"/>
      <c r="I69" s="542"/>
      <c r="J69" s="542"/>
      <c r="K69" s="542"/>
      <c r="L69" s="542"/>
      <c r="M69" s="542"/>
      <c r="N69" s="542"/>
      <c r="O69" s="542"/>
      <c r="P69" s="542"/>
      <c r="Q69" s="542"/>
      <c r="R69" s="542"/>
      <c r="S69" s="542"/>
      <c r="T69" s="534"/>
    </row>
    <row r="70" spans="1:20" s="533" customFormat="1" ht="15.75" customHeight="1" x14ac:dyDescent="0.2">
      <c r="A70" s="542"/>
      <c r="B70" s="542"/>
      <c r="C70" s="542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2"/>
      <c r="Q70" s="542"/>
      <c r="R70" s="542"/>
      <c r="S70" s="542"/>
      <c r="T70" s="534"/>
    </row>
    <row r="71" spans="1:20" s="533" customFormat="1" ht="15.75" customHeight="1" x14ac:dyDescent="0.2">
      <c r="A71" s="542"/>
      <c r="B71" s="542"/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  <c r="P71" s="542"/>
      <c r="Q71" s="542"/>
      <c r="R71" s="542"/>
      <c r="S71" s="542"/>
      <c r="T71" s="534"/>
    </row>
    <row r="72" spans="1:20" s="533" customFormat="1" ht="15.75" customHeight="1" x14ac:dyDescent="0.2">
      <c r="A72" s="542"/>
      <c r="B72" s="542"/>
      <c r="C72" s="542"/>
      <c r="D72" s="542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P72" s="542"/>
      <c r="Q72" s="542"/>
      <c r="R72" s="542"/>
      <c r="S72" s="542"/>
      <c r="T72" s="534"/>
    </row>
    <row r="73" spans="1:20" s="533" customFormat="1" ht="15.75" customHeight="1" x14ac:dyDescent="0.2">
      <c r="A73" s="542"/>
      <c r="B73" s="542"/>
      <c r="C73" s="542"/>
      <c r="D73" s="542"/>
      <c r="E73" s="542"/>
      <c r="F73" s="542"/>
      <c r="G73" s="542"/>
      <c r="H73" s="542"/>
      <c r="I73" s="542"/>
      <c r="J73" s="542"/>
      <c r="K73" s="542"/>
      <c r="L73" s="542"/>
      <c r="M73" s="542"/>
      <c r="N73" s="542"/>
      <c r="O73" s="542"/>
      <c r="P73" s="542"/>
      <c r="Q73" s="542"/>
      <c r="R73" s="542"/>
      <c r="S73" s="542"/>
      <c r="T73" s="534"/>
    </row>
    <row r="74" spans="1:20" s="533" customFormat="1" ht="15.75" customHeight="1" x14ac:dyDescent="0.2">
      <c r="A74" s="542"/>
      <c r="B74" s="542"/>
      <c r="C74" s="542"/>
      <c r="D74" s="542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34"/>
    </row>
    <row r="75" spans="1:20" s="533" customFormat="1" ht="15.75" customHeight="1" x14ac:dyDescent="0.2">
      <c r="A75" s="542"/>
      <c r="B75" s="542"/>
      <c r="C75" s="542"/>
      <c r="D75" s="542"/>
      <c r="E75" s="542"/>
      <c r="F75" s="542"/>
      <c r="G75" s="542"/>
      <c r="H75" s="542"/>
      <c r="I75" s="542"/>
      <c r="J75" s="542"/>
      <c r="K75" s="542"/>
      <c r="L75" s="542"/>
      <c r="M75" s="542"/>
      <c r="N75" s="542"/>
      <c r="O75" s="542"/>
      <c r="P75" s="542"/>
      <c r="Q75" s="542"/>
      <c r="R75" s="542"/>
      <c r="S75" s="542"/>
      <c r="T75" s="534"/>
    </row>
    <row r="76" spans="1:20" s="533" customFormat="1" ht="15.75" customHeight="1" x14ac:dyDescent="0.2">
      <c r="A76" s="542"/>
      <c r="B76" s="542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34"/>
    </row>
    <row r="77" spans="1:20" s="533" customFormat="1" ht="15.75" customHeight="1" x14ac:dyDescent="0.2">
      <c r="A77" s="542"/>
      <c r="B77" s="542"/>
      <c r="C77" s="542"/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34"/>
    </row>
    <row r="78" spans="1:20" s="533" customFormat="1" ht="15.75" customHeight="1" x14ac:dyDescent="0.2">
      <c r="A78" s="542"/>
      <c r="B78" s="542"/>
      <c r="C78" s="542"/>
      <c r="D78" s="542"/>
      <c r="E78" s="542"/>
      <c r="F78" s="542"/>
      <c r="G78" s="542"/>
      <c r="H78" s="542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2"/>
      <c r="T78" s="534"/>
    </row>
  </sheetData>
  <mergeCells count="130">
    <mergeCell ref="A75:S75"/>
    <mergeCell ref="A76:S76"/>
    <mergeCell ref="A77:S77"/>
    <mergeCell ref="A78:S78"/>
    <mergeCell ref="A69:S69"/>
    <mergeCell ref="A70:S70"/>
    <mergeCell ref="A71:S71"/>
    <mergeCell ref="A72:S72"/>
    <mergeCell ref="A73:S73"/>
    <mergeCell ref="A74:S74"/>
    <mergeCell ref="M53:O53"/>
    <mergeCell ref="P53:Q53"/>
    <mergeCell ref="T53:U53"/>
    <mergeCell ref="A55:B55"/>
    <mergeCell ref="B56:C56"/>
    <mergeCell ref="A68:S68"/>
    <mergeCell ref="A51:B51"/>
    <mergeCell ref="M51:O51"/>
    <mergeCell ref="P51:Q51"/>
    <mergeCell ref="T51:U51"/>
    <mergeCell ref="A52:B52"/>
    <mergeCell ref="M52:O52"/>
    <mergeCell ref="P52:Q52"/>
    <mergeCell ref="T52:U52"/>
    <mergeCell ref="T48:U49"/>
    <mergeCell ref="A49:B49"/>
    <mergeCell ref="A50:B50"/>
    <mergeCell ref="M50:O50"/>
    <mergeCell ref="P50:Q50"/>
    <mergeCell ref="T50:U50"/>
    <mergeCell ref="A46:B46"/>
    <mergeCell ref="R46:S46"/>
    <mergeCell ref="A47:B47"/>
    <mergeCell ref="R47:S47"/>
    <mergeCell ref="A48:B48"/>
    <mergeCell ref="M48:O49"/>
    <mergeCell ref="P48:Q49"/>
    <mergeCell ref="R48:R49"/>
    <mergeCell ref="S48:S49"/>
    <mergeCell ref="A43:B43"/>
    <mergeCell ref="M43:N43"/>
    <mergeCell ref="A44:B44"/>
    <mergeCell ref="M44:N44"/>
    <mergeCell ref="A45:B45"/>
    <mergeCell ref="R45:S45"/>
    <mergeCell ref="B39:C39"/>
    <mergeCell ref="D39:E39"/>
    <mergeCell ref="J39:K39"/>
    <mergeCell ref="L39:M39"/>
    <mergeCell ref="N39:O39"/>
    <mergeCell ref="P39:Q39"/>
    <mergeCell ref="B38:C38"/>
    <mergeCell ref="D38:E38"/>
    <mergeCell ref="J38:K38"/>
    <mergeCell ref="L38:M38"/>
    <mergeCell ref="N38:O38"/>
    <mergeCell ref="P38:Q38"/>
    <mergeCell ref="B37:C37"/>
    <mergeCell ref="D37:E37"/>
    <mergeCell ref="J37:K37"/>
    <mergeCell ref="L37:M37"/>
    <mergeCell ref="N37:O37"/>
    <mergeCell ref="P37:Q37"/>
    <mergeCell ref="B36:C36"/>
    <mergeCell ref="D36:E36"/>
    <mergeCell ref="J36:K36"/>
    <mergeCell ref="L36:M36"/>
    <mergeCell ref="N36:O36"/>
    <mergeCell ref="P36:Q36"/>
    <mergeCell ref="B35:C35"/>
    <mergeCell ref="D35:E35"/>
    <mergeCell ref="J35:K35"/>
    <mergeCell ref="L35:M35"/>
    <mergeCell ref="N35:O35"/>
    <mergeCell ref="P35:Q35"/>
    <mergeCell ref="B34:C34"/>
    <mergeCell ref="D34:E34"/>
    <mergeCell ref="J34:K34"/>
    <mergeCell ref="L34:M34"/>
    <mergeCell ref="N34:O34"/>
    <mergeCell ref="P34:Q34"/>
    <mergeCell ref="B33:C33"/>
    <mergeCell ref="D33:E33"/>
    <mergeCell ref="J33:K33"/>
    <mergeCell ref="L33:M33"/>
    <mergeCell ref="N33:O33"/>
    <mergeCell ref="P33:Q33"/>
    <mergeCell ref="B32:C32"/>
    <mergeCell ref="D32:E32"/>
    <mergeCell ref="J32:K32"/>
    <mergeCell ref="L32:M32"/>
    <mergeCell ref="N32:O32"/>
    <mergeCell ref="P32:Q32"/>
    <mergeCell ref="L22:L28"/>
    <mergeCell ref="M22:M28"/>
    <mergeCell ref="Q22:Q28"/>
    <mergeCell ref="R22:R28"/>
    <mergeCell ref="S22:S28"/>
    <mergeCell ref="T22:T28"/>
    <mergeCell ref="C22:C28"/>
    <mergeCell ref="D22:D28"/>
    <mergeCell ref="E22:E28"/>
    <mergeCell ref="F22:F28"/>
    <mergeCell ref="J22:J28"/>
    <mergeCell ref="K22:K28"/>
    <mergeCell ref="A20:A21"/>
    <mergeCell ref="B20:H20"/>
    <mergeCell ref="I20:O20"/>
    <mergeCell ref="P20:V20"/>
    <mergeCell ref="W20:W21"/>
    <mergeCell ref="X20:X21"/>
    <mergeCell ref="L10:L16"/>
    <mergeCell ref="M10:M16"/>
    <mergeCell ref="Q10:Q16"/>
    <mergeCell ref="R10:R16"/>
    <mergeCell ref="S10:S16"/>
    <mergeCell ref="T10:T16"/>
    <mergeCell ref="C10:C16"/>
    <mergeCell ref="D10:D16"/>
    <mergeCell ref="E10:E16"/>
    <mergeCell ref="F10:F16"/>
    <mergeCell ref="J10:J16"/>
    <mergeCell ref="K10:K16"/>
    <mergeCell ref="A1:X1"/>
    <mergeCell ref="A3:X3"/>
    <mergeCell ref="A5:G5"/>
    <mergeCell ref="A8:A9"/>
    <mergeCell ref="B8:H8"/>
    <mergeCell ref="I8:O8"/>
    <mergeCell ref="P8:V8"/>
  </mergeCells>
  <conditionalFormatting sqref="D10">
    <cfRule type="containsBlanks" dxfId="25" priority="26">
      <formula>LEN(TRIM(D10))=0</formula>
    </cfRule>
  </conditionalFormatting>
  <conditionalFormatting sqref="F34:F38">
    <cfRule type="containsBlanks" dxfId="24" priority="22">
      <formula>LEN(TRIM(F34))=0</formula>
    </cfRule>
  </conditionalFormatting>
  <conditionalFormatting sqref="G33:G38">
    <cfRule type="containsBlanks" dxfId="23" priority="25">
      <formula>LEN(TRIM(G33))=0</formula>
    </cfRule>
  </conditionalFormatting>
  <conditionalFormatting sqref="C10">
    <cfRule type="containsBlanks" dxfId="22" priority="24">
      <formula>LEN(TRIM(C10))=0</formula>
    </cfRule>
  </conditionalFormatting>
  <conditionalFormatting sqref="E44:E51">
    <cfRule type="containsBlanks" dxfId="21" priority="21">
      <formula>LEN(TRIM(E44))=0</formula>
    </cfRule>
  </conditionalFormatting>
  <conditionalFormatting sqref="D44">
    <cfRule type="containsBlanks" dxfId="20" priority="20">
      <formula>LEN(TRIM(D44))=0</formula>
    </cfRule>
  </conditionalFormatting>
  <conditionalFormatting sqref="F33">
    <cfRule type="containsBlanks" dxfId="19" priority="23">
      <formula>LEN(TRIM(F33))=0</formula>
    </cfRule>
  </conditionalFormatting>
  <conditionalFormatting sqref="D45:D51">
    <cfRule type="containsBlanks" dxfId="18" priority="19">
      <formula>LEN(TRIM(D45))=0</formula>
    </cfRule>
  </conditionalFormatting>
  <conditionalFormatting sqref="Q44">
    <cfRule type="containsBlanks" dxfId="17" priority="18">
      <formula>LEN(TRIM(Q44))=0</formula>
    </cfRule>
  </conditionalFormatting>
  <conditionalFormatting sqref="P44">
    <cfRule type="containsBlanks" dxfId="16" priority="17">
      <formula>LEN(TRIM(P44))=0</formula>
    </cfRule>
  </conditionalFormatting>
  <conditionalFormatting sqref="I44:I51">
    <cfRule type="containsBlanks" dxfId="15" priority="16">
      <formula>LEN(TRIM(I44))=0</formula>
    </cfRule>
  </conditionalFormatting>
  <conditionalFormatting sqref="X47">
    <cfRule type="containsBlanks" dxfId="14" priority="15">
      <formula>LEN(TRIM(X47))=0</formula>
    </cfRule>
  </conditionalFormatting>
  <conditionalFormatting sqref="X49">
    <cfRule type="containsBlanks" dxfId="13" priority="14">
      <formula>LEN(TRIM(X49))=0</formula>
    </cfRule>
  </conditionalFormatting>
  <conditionalFormatting sqref="X52:X53">
    <cfRule type="containsBlanks" dxfId="12" priority="13">
      <formula>LEN(TRIM(X52))=0</formula>
    </cfRule>
  </conditionalFormatting>
  <conditionalFormatting sqref="K10">
    <cfRule type="containsBlanks" dxfId="11" priority="10">
      <formula>LEN(TRIM(K10))=0</formula>
    </cfRule>
  </conditionalFormatting>
  <conditionalFormatting sqref="R50:R51">
    <cfRule type="containsBlanks" dxfId="10" priority="12">
      <formula>LEN(TRIM(R50))=0</formula>
    </cfRule>
  </conditionalFormatting>
  <conditionalFormatting sqref="R52">
    <cfRule type="containsBlanks" dxfId="9" priority="11">
      <formula>LEN(TRIM(R52))=0</formula>
    </cfRule>
  </conditionalFormatting>
  <conditionalFormatting sqref="Q10">
    <cfRule type="containsBlanks" dxfId="8" priority="7">
      <formula>LEN(TRIM(Q10))=0</formula>
    </cfRule>
  </conditionalFormatting>
  <conditionalFormatting sqref="R10">
    <cfRule type="containsBlanks" dxfId="7" priority="8">
      <formula>LEN(TRIM(R10))=0</formula>
    </cfRule>
  </conditionalFormatting>
  <conditionalFormatting sqref="J10">
    <cfRule type="containsBlanks" dxfId="6" priority="9">
      <formula>LEN(TRIM(J10))=0</formula>
    </cfRule>
  </conditionalFormatting>
  <conditionalFormatting sqref="R22">
    <cfRule type="containsBlanks" dxfId="5" priority="2">
      <formula>LEN(TRIM(R22))=0</formula>
    </cfRule>
  </conditionalFormatting>
  <conditionalFormatting sqref="Q22">
    <cfRule type="containsBlanks" dxfId="4" priority="1">
      <formula>LEN(TRIM(Q22))=0</formula>
    </cfRule>
  </conditionalFormatting>
  <conditionalFormatting sqref="D22">
    <cfRule type="containsBlanks" dxfId="3" priority="6">
      <formula>LEN(TRIM(D22))=0</formula>
    </cfRule>
  </conditionalFormatting>
  <conditionalFormatting sqref="C22">
    <cfRule type="containsBlanks" dxfId="2" priority="5">
      <formula>LEN(TRIM(C22))=0</formula>
    </cfRule>
  </conditionalFormatting>
  <conditionalFormatting sqref="K22">
    <cfRule type="containsBlanks" dxfId="1" priority="4">
      <formula>LEN(TRIM(K22))=0</formula>
    </cfRule>
  </conditionalFormatting>
  <conditionalFormatting sqref="J22">
    <cfRule type="containsBlanks" dxfId="0" priority="3">
      <formula>LEN(TRIM(J22))=0</formula>
    </cfRule>
  </conditionalFormatting>
  <pageMargins left="0.59055118110236227" right="0.19685039370078741" top="0.59055118110236227" bottom="0.59055118110236227" header="0.25833333333333336" footer="0.51181102362204722"/>
  <pageSetup paperSize="9" scale="39" fitToWidth="0" orientation="landscape" r:id="rId1"/>
  <headerFooter alignWithMargins="0">
    <oddHeader>&amp;L&amp;"-,Tučné"Príloha č. 2&amp;"-,Normálne"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1 - časť 1</vt:lpstr>
      <vt:lpstr>Príloha č.2 - časť 1 </vt:lpstr>
      <vt:lpstr>'Príloha č. 1 - časť 1'!Oblasť_tlače</vt:lpstr>
      <vt:lpstr>'Príloha č.2 - časť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dcterms:created xsi:type="dcterms:W3CDTF">2023-05-09T11:58:30Z</dcterms:created>
  <dcterms:modified xsi:type="dcterms:W3CDTF">2023-05-09T11:59:37Z</dcterms:modified>
</cp:coreProperties>
</file>