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6_B\"/>
    </mc:Choice>
  </mc:AlternateContent>
  <bookViews>
    <workbookView xWindow="1956" yWindow="-36" windowWidth="21072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L25" i="1" l="1"/>
  <c r="I4" i="4" l="1"/>
  <c r="F4" i="4"/>
  <c r="C4" i="4"/>
  <c r="B7" i="4" l="1"/>
  <c r="G12" i="1"/>
  <c r="O12" i="1" l="1"/>
  <c r="G24" i="1"/>
  <c r="O24" i="1" l="1"/>
  <c r="O25" i="1" l="1"/>
  <c r="P25" i="1" s="1"/>
  <c r="O27" i="1" l="1"/>
  <c r="O26" i="1" s="1"/>
</calcChain>
</file>

<file path=xl/sharedStrings.xml><?xml version="1.0" encoding="utf-8"?>
<sst xmlns="http://schemas.openxmlformats.org/spreadsheetml/2006/main" count="98" uniqueCount="80">
  <si>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</si>
  <si>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</si>
  <si>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</si>
  <si>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</si>
  <si>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</si>
  <si>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</si>
  <si>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</si>
  <si>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</si>
  <si>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</si>
  <si>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</si>
  <si>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</si>
  <si>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</si>
  <si>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</si>
  <si>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</si>
  <si>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</si>
  <si>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</si>
  <si>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</si>
  <si>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</si>
  <si>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</si>
  <si>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</si>
  <si>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</si>
  <si>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</si>
  <si>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</si>
  <si>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</si>
  <si>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</si>
  <si>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</si>
  <si>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</si>
  <si>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</si>
  <si>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</si>
  <si>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</si>
  <si>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</si>
  <si>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</si>
  <si>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</si>
  <si>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</si>
  <si>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</si>
  <si>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</si>
  <si>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</si>
  <si>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</si>
  <si>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</si>
  <si>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</si>
  <si>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</si>
  <si>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</si>
  <si>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</si>
  <si>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</si>
  <si>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</si>
  <si>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</si>
  <si>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</si>
  <si>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</si>
  <si>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</si>
  <si>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</si>
  <si>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</si>
  <si>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</si>
  <si>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</si>
  <si>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</si>
  <si>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</si>
  <si>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</si>
  <si>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</si>
  <si>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</si>
  <si>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</si>
  <si>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</si>
  <si>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</si>
  <si>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</si>
  <si>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</si>
  <si>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</si>
  <si>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</si>
  <si>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</si>
  <si>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</si>
  <si>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</si>
  <si>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</si>
  <si>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</si>
  <si>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</si>
  <si>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Lesnícke služby v ťažbovom procese - viacoperačné technológie na OZ Sever, VC Králička, LS Žilina  </t>
  </si>
  <si>
    <t>Lesy SR š.p. OZ Sever</t>
  </si>
  <si>
    <t>9.5.2023 Ing. Karol Mušák</t>
  </si>
  <si>
    <t>08 Králička</t>
  </si>
  <si>
    <t>16B2</t>
  </si>
  <si>
    <t>VU-50</t>
  </si>
  <si>
    <t xml:space="preserve">časť „B“ - Ťažba a výroba sortimentov v lanovkových / ťažkoprístupných terénoch harvestermi 
a ich vývoz forwardermi z porastu z lokality peň na vývozné miesto alebo odvozné miesto, v 
súčinnosti s kompaktným mobilným trakčným navijakom. Veľkostná kategória - odst.iii. Stredný - s prevádzkovou hmotnosťou od 13 t do 17 t, s výkonom motora 110 kW - 150 kW.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</si>
  <si>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jún 2023 až október 2023. Zo SP je požadovaná technológia z bodu 3. Predmet zákazky - (bližšie vymedzenie predmetu zákazky) : časť „B“ - Ťažba a výroba sortimentov v lanovkových / ťažkoprístupných terénoch harvestermi 
a ich vývoz forwardermi z porastu z lokality peň na vývozné miesto alebo odvozné miesto, v 
súčinnosti s kompaktným mobilným trakčným navijakom. Veľkostná kategória - iii. Stredný - s prevádzkovou hmotnosťou od 13 t do 17 t, s výkonom motora 110 kW - 150 kW.do 17 t, s výkonom motora 110 kW - 150 kW. Objednávateľ na požiadanie dodávateľa prác umožní obhliadku porastov. Kontaktná osoba: Miloš Melicherík 0918335365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</si>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</sst>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view="pageBreakPreview" zoomScale="110" zoomScaleNormal="100" zoomScaleSheetLayoutView="110" workbookViewId="0">
      <selection activeCell="M1" sqref="M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3" t="s">
        <v>64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6" t="s">
        <v>79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2" t="s">
        <v>71</v>
      </c>
      <c r="D3" s="102"/>
      <c r="E3" s="102"/>
      <c r="F3" s="102"/>
      <c r="G3" s="102"/>
      <c r="H3" s="102"/>
      <c r="I3" s="102"/>
      <c r="J3" s="102"/>
      <c r="K3" s="102"/>
      <c r="L3" s="102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06"/>
      <c r="F5" s="106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07" t="s">
        <v>72</v>
      </c>
      <c r="C6" s="107"/>
      <c r="D6" s="107"/>
      <c r="E6" s="107"/>
      <c r="F6" s="107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04" t="s">
        <v>66</v>
      </c>
      <c r="B8" s="10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69</v>
      </c>
      <c r="B9" s="84" t="s">
        <v>2</v>
      </c>
      <c r="C9" s="97" t="s">
        <v>53</v>
      </c>
      <c r="D9" s="98"/>
      <c r="E9" s="99" t="s">
        <v>3</v>
      </c>
      <c r="F9" s="100"/>
      <c r="G9" s="101"/>
      <c r="H9" s="89" t="s">
        <v>4</v>
      </c>
      <c r="I9" s="86" t="s">
        <v>5</v>
      </c>
      <c r="J9" s="92" t="s">
        <v>6</v>
      </c>
      <c r="K9" s="95" t="s">
        <v>7</v>
      </c>
      <c r="L9" s="86" t="s">
        <v>54</v>
      </c>
      <c r="M9" s="86" t="s">
        <v>60</v>
      </c>
      <c r="N9" s="109" t="s">
        <v>58</v>
      </c>
      <c r="O9" s="111" t="s">
        <v>59</v>
      </c>
    </row>
    <row r="10" spans="1:17" ht="21.75" customHeight="1" x14ac:dyDescent="0.3">
      <c r="A10" s="25"/>
      <c r="B10" s="85"/>
      <c r="C10" s="113" t="s">
        <v>67</v>
      </c>
      <c r="D10" s="114"/>
      <c r="E10" s="113" t="s">
        <v>9</v>
      </c>
      <c r="F10" s="115" t="s">
        <v>10</v>
      </c>
      <c r="G10" s="117" t="s">
        <v>11</v>
      </c>
      <c r="H10" s="90"/>
      <c r="I10" s="87"/>
      <c r="J10" s="93"/>
      <c r="K10" s="96"/>
      <c r="L10" s="87"/>
      <c r="M10" s="87"/>
      <c r="N10" s="110"/>
      <c r="O10" s="112"/>
    </row>
    <row r="11" spans="1:17" ht="50.25" customHeight="1" thickBot="1" x14ac:dyDescent="0.35">
      <c r="A11" s="26"/>
      <c r="B11" s="85"/>
      <c r="C11" s="113"/>
      <c r="D11" s="114"/>
      <c r="E11" s="113"/>
      <c r="F11" s="116"/>
      <c r="G11" s="118"/>
      <c r="H11" s="91"/>
      <c r="I11" s="87"/>
      <c r="J11" s="94"/>
      <c r="K11" s="96"/>
      <c r="L11" s="88"/>
      <c r="M11" s="88"/>
      <c r="N11" s="110"/>
      <c r="O11" s="112"/>
    </row>
    <row r="12" spans="1:17" x14ac:dyDescent="0.3">
      <c r="A12" s="63" t="s">
        <v>74</v>
      </c>
      <c r="B12" s="52" t="s">
        <v>75</v>
      </c>
      <c r="C12" s="78" t="s">
        <v>77</v>
      </c>
      <c r="D12" s="79"/>
      <c r="E12" s="53">
        <v>319</v>
      </c>
      <c r="F12" s="54">
        <v>237</v>
      </c>
      <c r="G12" s="55">
        <f>E12+F12</f>
        <v>556</v>
      </c>
      <c r="H12" s="56" t="s">
        <v>76</v>
      </c>
      <c r="I12" s="57">
        <v>30</v>
      </c>
      <c r="J12" s="57">
        <v>0.2</v>
      </c>
      <c r="K12" s="58">
        <v>450</v>
      </c>
      <c r="L12" s="60">
        <v>12931.58</v>
      </c>
      <c r="M12" s="62" t="s">
        <v>61</v>
      </c>
      <c r="N12" s="64"/>
      <c r="O12" s="65">
        <f>SUM(N12*G12)</f>
        <v>0</v>
      </c>
      <c r="P12" s="12"/>
      <c r="Q12" s="68"/>
    </row>
    <row r="13" spans="1:17" x14ac:dyDescent="0.3">
      <c r="A13" s="27"/>
      <c r="B13" s="69"/>
      <c r="C13" s="80"/>
      <c r="D13" s="81"/>
      <c r="E13" s="70"/>
      <c r="F13" s="71"/>
      <c r="G13" s="59"/>
      <c r="H13" s="72"/>
      <c r="I13" s="29"/>
      <c r="J13" s="29"/>
      <c r="K13" s="49"/>
      <c r="L13" s="60"/>
      <c r="M13" s="28" t="s">
        <v>61</v>
      </c>
      <c r="N13" s="73"/>
      <c r="O13" s="74"/>
      <c r="P13" s="12"/>
      <c r="Q13" s="68"/>
    </row>
    <row r="14" spans="1:17" x14ac:dyDescent="0.3">
      <c r="A14" s="27"/>
      <c r="B14" s="69"/>
      <c r="C14" s="80"/>
      <c r="D14" s="81"/>
      <c r="E14" s="70"/>
      <c r="F14" s="71"/>
      <c r="G14" s="59"/>
      <c r="H14" s="72"/>
      <c r="I14" s="29"/>
      <c r="J14" s="67"/>
      <c r="K14" s="49"/>
      <c r="L14" s="60"/>
      <c r="M14" s="28" t="s">
        <v>61</v>
      </c>
      <c r="N14" s="73"/>
      <c r="O14" s="74"/>
      <c r="P14" s="12"/>
      <c r="Q14" s="68"/>
    </row>
    <row r="15" spans="1:17" x14ac:dyDescent="0.3">
      <c r="A15" s="27"/>
      <c r="B15" s="69"/>
      <c r="C15" s="80"/>
      <c r="D15" s="81"/>
      <c r="E15" s="70"/>
      <c r="F15" s="71"/>
      <c r="G15" s="59"/>
      <c r="H15" s="72"/>
      <c r="I15" s="29"/>
      <c r="J15" s="29"/>
      <c r="K15" s="49"/>
      <c r="L15" s="60"/>
      <c r="M15" s="28" t="s">
        <v>61</v>
      </c>
      <c r="N15" s="73"/>
      <c r="O15" s="74"/>
      <c r="P15" s="12"/>
      <c r="Q15" s="68"/>
    </row>
    <row r="16" spans="1:17" x14ac:dyDescent="0.3">
      <c r="A16" s="27"/>
      <c r="B16" s="69"/>
      <c r="C16" s="80"/>
      <c r="D16" s="81"/>
      <c r="E16" s="75"/>
      <c r="F16" s="77"/>
      <c r="G16" s="76"/>
      <c r="H16" s="72"/>
      <c r="I16" s="29"/>
      <c r="J16" s="29"/>
      <c r="K16" s="49"/>
      <c r="L16" s="60"/>
      <c r="M16" s="28" t="s">
        <v>61</v>
      </c>
      <c r="N16" s="73"/>
      <c r="O16" s="74"/>
      <c r="P16" s="12"/>
      <c r="Q16" s="68"/>
    </row>
    <row r="17" spans="1:17" x14ac:dyDescent="0.3">
      <c r="A17" s="27"/>
      <c r="B17" s="69"/>
      <c r="C17" s="80"/>
      <c r="D17" s="81"/>
      <c r="E17" s="70"/>
      <c r="F17" s="71"/>
      <c r="G17" s="59"/>
      <c r="H17" s="72"/>
      <c r="I17" s="29"/>
      <c r="J17" s="29"/>
      <c r="K17" s="49"/>
      <c r="L17" s="60"/>
      <c r="M17" s="28" t="s">
        <v>61</v>
      </c>
      <c r="N17" s="73"/>
      <c r="O17" s="74"/>
      <c r="P17" s="12"/>
      <c r="Q17" s="68"/>
    </row>
    <row r="18" spans="1:17" x14ac:dyDescent="0.3">
      <c r="A18" s="27"/>
      <c r="B18" s="69"/>
      <c r="C18" s="80"/>
      <c r="D18" s="81"/>
      <c r="E18" s="75"/>
      <c r="F18" s="71"/>
      <c r="G18" s="76"/>
      <c r="H18" s="72"/>
      <c r="I18" s="29"/>
      <c r="J18" s="29"/>
      <c r="K18" s="49"/>
      <c r="L18" s="60"/>
      <c r="M18" s="28" t="s">
        <v>61</v>
      </c>
      <c r="N18" s="73"/>
      <c r="O18" s="74"/>
      <c r="P18" s="12"/>
      <c r="Q18" s="68"/>
    </row>
    <row r="19" spans="1:17" x14ac:dyDescent="0.3">
      <c r="A19" s="27"/>
      <c r="B19" s="69"/>
      <c r="C19" s="80"/>
      <c r="D19" s="81"/>
      <c r="E19" s="75"/>
      <c r="F19" s="71"/>
      <c r="G19" s="76"/>
      <c r="H19" s="72"/>
      <c r="I19" s="29"/>
      <c r="J19" s="29"/>
      <c r="K19" s="49"/>
      <c r="L19" s="60"/>
      <c r="M19" s="28" t="s">
        <v>61</v>
      </c>
      <c r="N19" s="73"/>
      <c r="O19" s="74"/>
      <c r="P19" s="12"/>
      <c r="Q19" s="68"/>
    </row>
    <row r="20" spans="1:17" x14ac:dyDescent="0.3">
      <c r="A20" s="27"/>
      <c r="B20" s="69"/>
      <c r="C20" s="80"/>
      <c r="D20" s="81"/>
      <c r="E20" s="70"/>
      <c r="F20" s="71"/>
      <c r="G20" s="59"/>
      <c r="H20" s="72"/>
      <c r="I20" s="29"/>
      <c r="J20" s="29"/>
      <c r="K20" s="49"/>
      <c r="L20" s="60"/>
      <c r="M20" s="28" t="s">
        <v>61</v>
      </c>
      <c r="N20" s="73"/>
      <c r="O20" s="74"/>
      <c r="P20" s="12"/>
      <c r="Q20" s="68"/>
    </row>
    <row r="21" spans="1:17" x14ac:dyDescent="0.3">
      <c r="A21" s="27"/>
      <c r="B21" s="69"/>
      <c r="C21" s="80"/>
      <c r="D21" s="81"/>
      <c r="E21" s="70"/>
      <c r="F21" s="71"/>
      <c r="G21" s="59"/>
      <c r="H21" s="72"/>
      <c r="I21" s="29"/>
      <c r="J21" s="67"/>
      <c r="K21" s="49"/>
      <c r="L21" s="60"/>
      <c r="M21" s="28" t="s">
        <v>61</v>
      </c>
      <c r="N21" s="73"/>
      <c r="O21" s="74"/>
      <c r="P21" s="12"/>
      <c r="Q21" s="68"/>
    </row>
    <row r="22" spans="1:17" x14ac:dyDescent="0.3">
      <c r="A22" s="27"/>
      <c r="B22" s="69"/>
      <c r="C22" s="80"/>
      <c r="D22" s="81"/>
      <c r="E22" s="70"/>
      <c r="F22" s="71"/>
      <c r="G22" s="59"/>
      <c r="H22" s="72"/>
      <c r="I22" s="29"/>
      <c r="J22" s="29"/>
      <c r="K22" s="49"/>
      <c r="L22" s="60"/>
      <c r="M22" s="28" t="s">
        <v>61</v>
      </c>
      <c r="N22" s="73"/>
      <c r="O22" s="74"/>
      <c r="P22" s="12"/>
      <c r="Q22" s="68"/>
    </row>
    <row r="23" spans="1:17" ht="15" thickBot="1" x14ac:dyDescent="0.35">
      <c r="A23" s="27"/>
      <c r="B23" s="69"/>
      <c r="C23" s="82"/>
      <c r="D23" s="83"/>
      <c r="E23" s="70"/>
      <c r="F23" s="71"/>
      <c r="G23" s="59"/>
      <c r="H23" s="72"/>
      <c r="I23" s="29"/>
      <c r="J23" s="29"/>
      <c r="K23" s="49"/>
      <c r="L23" s="60"/>
      <c r="M23" s="28" t="s">
        <v>61</v>
      </c>
      <c r="N23" s="73"/>
      <c r="O23" s="74"/>
      <c r="P23" s="12"/>
      <c r="Q23" s="68"/>
    </row>
    <row r="24" spans="1:17" ht="15" thickBot="1" x14ac:dyDescent="0.35">
      <c r="A24" s="30"/>
      <c r="B24" s="31"/>
      <c r="C24" s="32"/>
      <c r="D24" s="33"/>
      <c r="E24" s="34"/>
      <c r="F24" s="34"/>
      <c r="G24" s="66">
        <f>SUM(G12:G23)</f>
        <v>556</v>
      </c>
      <c r="H24" s="35"/>
      <c r="I24" s="31"/>
      <c r="J24" s="31"/>
      <c r="K24" s="32"/>
      <c r="L24" s="36"/>
      <c r="M24" s="37"/>
      <c r="N24" s="40"/>
      <c r="O24" s="41">
        <f t="shared" ref="O24" si="0">SUM(N24*G24)</f>
        <v>0</v>
      </c>
      <c r="P24" s="12"/>
      <c r="Q24" s="68"/>
    </row>
    <row r="25" spans="1:17" ht="15" thickBot="1" x14ac:dyDescent="0.35">
      <c r="A25" s="51"/>
      <c r="B25" s="38"/>
      <c r="C25" s="38"/>
      <c r="D25" s="38"/>
      <c r="E25" s="38"/>
      <c r="F25" s="38"/>
      <c r="G25" s="38"/>
      <c r="H25" s="38"/>
      <c r="I25" s="38"/>
      <c r="J25" s="119" t="s">
        <v>13</v>
      </c>
      <c r="K25" s="119"/>
      <c r="L25" s="41">
        <f>SUM(L12:L24)</f>
        <v>12931.58</v>
      </c>
      <c r="M25" s="39"/>
      <c r="N25" s="42" t="s">
        <v>14</v>
      </c>
      <c r="O25" s="36">
        <f>SUM(O12:O24)</f>
        <v>0</v>
      </c>
      <c r="P25" s="12" t="str">
        <f>IF(O25&gt;L25,"prekročená cena","nižšia ako stanovená")</f>
        <v>nižšia ako stanovená</v>
      </c>
    </row>
    <row r="26" spans="1:17" ht="15" thickBot="1" x14ac:dyDescent="0.35">
      <c r="A26" s="120" t="s">
        <v>15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  <c r="O26" s="36">
        <f>O27-O25</f>
        <v>0</v>
      </c>
    </row>
    <row r="27" spans="1:17" ht="15" thickBot="1" x14ac:dyDescent="0.35">
      <c r="A27" s="120" t="s">
        <v>16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2"/>
      <c r="O27" s="36">
        <f>IF("nie"=MID(I35,1,3),O25,(O25*1.2))</f>
        <v>0</v>
      </c>
    </row>
    <row r="28" spans="1:17" x14ac:dyDescent="0.3">
      <c r="A28" s="134" t="s">
        <v>17</v>
      </c>
      <c r="B28" s="134"/>
      <c r="C28" s="134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7" x14ac:dyDescent="0.3">
      <c r="A29" s="123" t="s">
        <v>65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</row>
    <row r="30" spans="1:17" ht="25.5" customHeight="1" x14ac:dyDescent="0.3">
      <c r="A30" s="44" t="s">
        <v>57</v>
      </c>
      <c r="B30" s="44"/>
      <c r="C30" s="44"/>
      <c r="D30" s="44"/>
      <c r="E30" s="44"/>
      <c r="F30" s="44"/>
      <c r="G30" s="45" t="s">
        <v>55</v>
      </c>
      <c r="H30" s="44"/>
      <c r="I30" s="44"/>
      <c r="J30" s="46"/>
      <c r="K30" s="46"/>
      <c r="L30" s="46"/>
      <c r="M30" s="46"/>
      <c r="N30" s="46"/>
      <c r="O30" s="46"/>
    </row>
    <row r="31" spans="1:17" ht="15" customHeight="1" x14ac:dyDescent="0.3">
      <c r="A31" s="128" t="s">
        <v>78</v>
      </c>
      <c r="B31" s="128"/>
      <c r="C31" s="128"/>
      <c r="D31" s="128"/>
      <c r="E31" s="128"/>
      <c r="F31" s="135" t="s">
        <v>56</v>
      </c>
      <c r="G31" s="47" t="s">
        <v>18</v>
      </c>
      <c r="H31" s="125"/>
      <c r="I31" s="126"/>
      <c r="J31" s="126"/>
      <c r="K31" s="126"/>
      <c r="L31" s="126"/>
      <c r="M31" s="126"/>
      <c r="N31" s="126"/>
      <c r="O31" s="127"/>
    </row>
    <row r="32" spans="1:17" x14ac:dyDescent="0.3">
      <c r="A32" s="129"/>
      <c r="B32" s="129"/>
      <c r="C32" s="129"/>
      <c r="D32" s="129"/>
      <c r="E32" s="129"/>
      <c r="F32" s="135"/>
      <c r="G32" s="47" t="s">
        <v>19</v>
      </c>
      <c r="H32" s="125"/>
      <c r="I32" s="126"/>
      <c r="J32" s="126"/>
      <c r="K32" s="126"/>
      <c r="L32" s="126"/>
      <c r="M32" s="126"/>
      <c r="N32" s="126"/>
      <c r="O32" s="127"/>
    </row>
    <row r="33" spans="1:15" ht="18" customHeight="1" x14ac:dyDescent="0.3">
      <c r="A33" s="129"/>
      <c r="B33" s="129"/>
      <c r="C33" s="129"/>
      <c r="D33" s="129"/>
      <c r="E33" s="129"/>
      <c r="F33" s="135"/>
      <c r="G33" s="47" t="s">
        <v>20</v>
      </c>
      <c r="H33" s="125"/>
      <c r="I33" s="126"/>
      <c r="J33" s="126"/>
      <c r="K33" s="126"/>
      <c r="L33" s="126"/>
      <c r="M33" s="126"/>
      <c r="N33" s="126"/>
      <c r="O33" s="127"/>
    </row>
    <row r="34" spans="1:15" x14ac:dyDescent="0.3">
      <c r="A34" s="129"/>
      <c r="B34" s="129"/>
      <c r="C34" s="129"/>
      <c r="D34" s="129"/>
      <c r="E34" s="129"/>
      <c r="F34" s="135"/>
      <c r="G34" s="47" t="s">
        <v>21</v>
      </c>
      <c r="H34" s="125"/>
      <c r="I34" s="126"/>
      <c r="J34" s="126"/>
      <c r="K34" s="126"/>
      <c r="L34" s="126"/>
      <c r="M34" s="126"/>
      <c r="N34" s="126"/>
      <c r="O34" s="127"/>
    </row>
    <row r="35" spans="1:15" x14ac:dyDescent="0.3">
      <c r="A35" s="129"/>
      <c r="B35" s="129"/>
      <c r="C35" s="129"/>
      <c r="D35" s="129"/>
      <c r="E35" s="129"/>
      <c r="F35" s="135"/>
      <c r="G35" s="47" t="s">
        <v>22</v>
      </c>
      <c r="H35" s="125"/>
      <c r="I35" s="126"/>
      <c r="J35" s="126"/>
      <c r="K35" s="126"/>
      <c r="L35" s="126"/>
      <c r="M35" s="126"/>
      <c r="N35" s="126"/>
      <c r="O35" s="127"/>
    </row>
    <row r="36" spans="1:15" x14ac:dyDescent="0.3">
      <c r="A36" s="129"/>
      <c r="B36" s="129"/>
      <c r="C36" s="129"/>
      <c r="D36" s="129"/>
      <c r="E36" s="129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129"/>
      <c r="B37" s="129"/>
      <c r="C37" s="129"/>
      <c r="D37" s="129"/>
      <c r="E37" s="129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29"/>
      <c r="B38" s="129"/>
      <c r="C38" s="129"/>
      <c r="D38" s="129"/>
      <c r="E38" s="129"/>
      <c r="F38" s="46"/>
      <c r="G38" s="24"/>
      <c r="H38" s="18"/>
      <c r="I38" s="24"/>
      <c r="J38" s="24" t="s">
        <v>23</v>
      </c>
      <c r="K38" s="24"/>
      <c r="L38" s="131"/>
      <c r="M38" s="132"/>
      <c r="N38" s="133"/>
      <c r="O38" s="24"/>
    </row>
    <row r="39" spans="1:15" ht="40.200000000000003" customHeight="1" x14ac:dyDescent="0.3">
      <c r="A39" s="130"/>
      <c r="B39" s="130"/>
      <c r="C39" s="130"/>
      <c r="D39" s="130"/>
      <c r="E39" s="130"/>
      <c r="F39" s="46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3">
      <c r="A40" s="21" t="s">
        <v>73</v>
      </c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35">
    <mergeCell ref="J25:K25"/>
    <mergeCell ref="A26:N26"/>
    <mergeCell ref="A27:N27"/>
    <mergeCell ref="A29:O29"/>
    <mergeCell ref="H35:O35"/>
    <mergeCell ref="A31:E39"/>
    <mergeCell ref="L38:N38"/>
    <mergeCell ref="A28:C28"/>
    <mergeCell ref="F31:F35"/>
    <mergeCell ref="H31:O31"/>
    <mergeCell ref="H32:O32"/>
    <mergeCell ref="H33:O33"/>
    <mergeCell ref="H34:O34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61" t="s">
        <v>61</v>
      </c>
      <c r="B3" s="61" t="s">
        <v>70</v>
      </c>
      <c r="C3" s="61"/>
      <c r="D3" s="61" t="s">
        <v>61</v>
      </c>
      <c r="E3" s="61" t="s">
        <v>70</v>
      </c>
      <c r="F3" s="61"/>
      <c r="G3" s="61" t="s">
        <v>61</v>
      </c>
      <c r="H3" s="61" t="s">
        <v>70</v>
      </c>
    </row>
    <row r="4" spans="1:9" x14ac:dyDescent="0.3">
      <c r="A4" s="61">
        <v>13.4</v>
      </c>
      <c r="B4" s="61">
        <v>25.19</v>
      </c>
      <c r="C4" s="61">
        <f>A4*B4</f>
        <v>337.54600000000005</v>
      </c>
      <c r="D4" s="61">
        <v>83</v>
      </c>
      <c r="E4" s="61">
        <v>26.05</v>
      </c>
      <c r="F4" s="61">
        <f>D4*E4</f>
        <v>2162.15</v>
      </c>
      <c r="G4" s="61">
        <v>13</v>
      </c>
      <c r="H4" s="61">
        <v>17.32</v>
      </c>
      <c r="I4" s="61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3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3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3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3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3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3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3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3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3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3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3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3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3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9.6" x14ac:dyDescent="0.3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3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3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3">
      <c r="A19" s="48" t="s">
        <v>62</v>
      </c>
      <c r="B19" s="136" t="s">
        <v>63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2023-05-12T07:17:00Z</cp:lastPrinted>
  <dcterms:created xsi:type="dcterms:W3CDTF">2012-08-13T12:29:09Z</dcterms:created>
  <dcterms:modified xsi:type="dcterms:W3CDTF">2023-05-12T07:18:15Z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