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Pol'!$A$1:$U$156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5725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7" i="1"/>
  <c r="I56"/>
  <c r="I55"/>
  <c r="I54"/>
  <c r="I53"/>
  <c r="I52"/>
  <c r="I51"/>
  <c r="I50"/>
  <c r="I49"/>
  <c r="I48"/>
  <c r="AC146" i="12"/>
  <c r="F39" i="1" s="1"/>
  <c r="F40" s="1"/>
  <c r="AD146" i="12"/>
  <c r="G39" i="1" s="1"/>
  <c r="G40" s="1"/>
  <c r="BA135" i="12"/>
  <c r="BA134"/>
  <c r="BA132"/>
  <c r="BA129"/>
  <c r="BA128"/>
  <c r="BA125"/>
  <c r="BA114"/>
  <c r="BA112"/>
  <c r="BA110"/>
  <c r="BA105"/>
  <c r="BA81"/>
  <c r="BA72"/>
  <c r="BA65"/>
  <c r="BA62"/>
  <c r="BA58"/>
  <c r="BA54"/>
  <c r="BA51"/>
  <c r="BA48"/>
  <c r="BA45"/>
  <c r="BA42"/>
  <c r="BA37"/>
  <c r="BA34"/>
  <c r="BA31"/>
  <c r="BA28"/>
  <c r="BA23"/>
  <c r="BA20"/>
  <c r="BA16"/>
  <c r="BA13"/>
  <c r="BA10"/>
  <c r="G9"/>
  <c r="G8" s="1"/>
  <c r="G146" s="1"/>
  <c r="I9"/>
  <c r="I8" s="1"/>
  <c r="K9"/>
  <c r="K8" s="1"/>
  <c r="O9"/>
  <c r="Q9"/>
  <c r="U9"/>
  <c r="U8" s="1"/>
  <c r="G12"/>
  <c r="M12" s="1"/>
  <c r="I12"/>
  <c r="K12"/>
  <c r="O12"/>
  <c r="Q12"/>
  <c r="Q8" s="1"/>
  <c r="U12"/>
  <c r="G15"/>
  <c r="M15" s="1"/>
  <c r="I15"/>
  <c r="K15"/>
  <c r="O15"/>
  <c r="O8" s="1"/>
  <c r="Q15"/>
  <c r="U15"/>
  <c r="G18"/>
  <c r="I18"/>
  <c r="K18"/>
  <c r="M18"/>
  <c r="O18"/>
  <c r="Q18"/>
  <c r="U18"/>
  <c r="G19"/>
  <c r="I19"/>
  <c r="K19"/>
  <c r="M19"/>
  <c r="O19"/>
  <c r="Q19"/>
  <c r="U19"/>
  <c r="G22"/>
  <c r="I22"/>
  <c r="K22"/>
  <c r="M22"/>
  <c r="O22"/>
  <c r="Q22"/>
  <c r="U22"/>
  <c r="G25"/>
  <c r="M25" s="1"/>
  <c r="I25"/>
  <c r="K25"/>
  <c r="O25"/>
  <c r="Q25"/>
  <c r="U25"/>
  <c r="G27"/>
  <c r="M27" s="1"/>
  <c r="I27"/>
  <c r="K27"/>
  <c r="O27"/>
  <c r="Q27"/>
  <c r="U27"/>
  <c r="G30"/>
  <c r="M30" s="1"/>
  <c r="I30"/>
  <c r="K30"/>
  <c r="O30"/>
  <c r="Q30"/>
  <c r="U30"/>
  <c r="G33"/>
  <c r="I33"/>
  <c r="K33"/>
  <c r="M33"/>
  <c r="O33"/>
  <c r="Q33"/>
  <c r="U33"/>
  <c r="G36"/>
  <c r="I36"/>
  <c r="K36"/>
  <c r="M36"/>
  <c r="O36"/>
  <c r="Q36"/>
  <c r="U36"/>
  <c r="G39"/>
  <c r="I39"/>
  <c r="K39"/>
  <c r="M39"/>
  <c r="O39"/>
  <c r="Q39"/>
  <c r="U39"/>
  <c r="G41"/>
  <c r="M41" s="1"/>
  <c r="I41"/>
  <c r="K41"/>
  <c r="O41"/>
  <c r="Q41"/>
  <c r="U41"/>
  <c r="G44"/>
  <c r="M44" s="1"/>
  <c r="I44"/>
  <c r="K44"/>
  <c r="O44"/>
  <c r="Q44"/>
  <c r="U44"/>
  <c r="G47"/>
  <c r="M47" s="1"/>
  <c r="I47"/>
  <c r="K47"/>
  <c r="O47"/>
  <c r="Q47"/>
  <c r="U47"/>
  <c r="G50"/>
  <c r="I50"/>
  <c r="K50"/>
  <c r="M50"/>
  <c r="O50"/>
  <c r="Q50"/>
  <c r="U50"/>
  <c r="G53"/>
  <c r="I53"/>
  <c r="K53"/>
  <c r="M53"/>
  <c r="O53"/>
  <c r="Q53"/>
  <c r="U53"/>
  <c r="I56"/>
  <c r="O56"/>
  <c r="Q56"/>
  <c r="G57"/>
  <c r="G56" s="1"/>
  <c r="I57"/>
  <c r="K57"/>
  <c r="K56" s="1"/>
  <c r="O57"/>
  <c r="Q57"/>
  <c r="U57"/>
  <c r="U56" s="1"/>
  <c r="G60"/>
  <c r="G61"/>
  <c r="M61" s="1"/>
  <c r="I61"/>
  <c r="K61"/>
  <c r="O61"/>
  <c r="O60" s="1"/>
  <c r="Q61"/>
  <c r="Q60" s="1"/>
  <c r="U61"/>
  <c r="G64"/>
  <c r="I64"/>
  <c r="K64"/>
  <c r="M64"/>
  <c r="O64"/>
  <c r="Q64"/>
  <c r="U64"/>
  <c r="G67"/>
  <c r="I67"/>
  <c r="K67"/>
  <c r="K60" s="1"/>
  <c r="M67"/>
  <c r="O67"/>
  <c r="Q67"/>
  <c r="U67"/>
  <c r="G69"/>
  <c r="I69"/>
  <c r="I60" s="1"/>
  <c r="K69"/>
  <c r="M69"/>
  <c r="O69"/>
  <c r="Q69"/>
  <c r="U69"/>
  <c r="G71"/>
  <c r="M71" s="1"/>
  <c r="I71"/>
  <c r="K71"/>
  <c r="O71"/>
  <c r="Q71"/>
  <c r="U71"/>
  <c r="G75"/>
  <c r="M75" s="1"/>
  <c r="I75"/>
  <c r="K75"/>
  <c r="O75"/>
  <c r="Q75"/>
  <c r="U75"/>
  <c r="U60" s="1"/>
  <c r="G78"/>
  <c r="M78" s="1"/>
  <c r="I78"/>
  <c r="K78"/>
  <c r="O78"/>
  <c r="Q78"/>
  <c r="U78"/>
  <c r="G80"/>
  <c r="I80"/>
  <c r="K80"/>
  <c r="M80"/>
  <c r="O80"/>
  <c r="Q80"/>
  <c r="U80"/>
  <c r="G83"/>
  <c r="I83"/>
  <c r="K83"/>
  <c r="M83"/>
  <c r="O83"/>
  <c r="Q83"/>
  <c r="U83"/>
  <c r="G85"/>
  <c r="I85"/>
  <c r="K85"/>
  <c r="M85"/>
  <c r="O85"/>
  <c r="Q85"/>
  <c r="U85"/>
  <c r="G87"/>
  <c r="M87" s="1"/>
  <c r="I87"/>
  <c r="K87"/>
  <c r="O87"/>
  <c r="Q87"/>
  <c r="U87"/>
  <c r="G89"/>
  <c r="M89" s="1"/>
  <c r="I89"/>
  <c r="K89"/>
  <c r="O89"/>
  <c r="Q89"/>
  <c r="U89"/>
  <c r="G91"/>
  <c r="I91"/>
  <c r="K91"/>
  <c r="Q91"/>
  <c r="U91"/>
  <c r="G92"/>
  <c r="I92"/>
  <c r="K92"/>
  <c r="M92"/>
  <c r="M91" s="1"/>
  <c r="O92"/>
  <c r="O91" s="1"/>
  <c r="Q92"/>
  <c r="U92"/>
  <c r="G93"/>
  <c r="M93"/>
  <c r="O93"/>
  <c r="Q93"/>
  <c r="U93"/>
  <c r="G94"/>
  <c r="I94"/>
  <c r="I93" s="1"/>
  <c r="K94"/>
  <c r="K93" s="1"/>
  <c r="M94"/>
  <c r="O94"/>
  <c r="Q94"/>
  <c r="U94"/>
  <c r="G96"/>
  <c r="M96" s="1"/>
  <c r="I96"/>
  <c r="K96"/>
  <c r="O96"/>
  <c r="Q96"/>
  <c r="Q95" s="1"/>
  <c r="U96"/>
  <c r="G98"/>
  <c r="M98" s="1"/>
  <c r="I98"/>
  <c r="K98"/>
  <c r="O98"/>
  <c r="O95" s="1"/>
  <c r="Q98"/>
  <c r="U98"/>
  <c r="G100"/>
  <c r="I100"/>
  <c r="K100"/>
  <c r="M100"/>
  <c r="O100"/>
  <c r="Q100"/>
  <c r="U100"/>
  <c r="G102"/>
  <c r="I102"/>
  <c r="K102"/>
  <c r="K95" s="1"/>
  <c r="M102"/>
  <c r="O102"/>
  <c r="Q102"/>
  <c r="U102"/>
  <c r="G104"/>
  <c r="I104"/>
  <c r="I95" s="1"/>
  <c r="K104"/>
  <c r="M104"/>
  <c r="O104"/>
  <c r="Q104"/>
  <c r="U104"/>
  <c r="G107"/>
  <c r="M107" s="1"/>
  <c r="I107"/>
  <c r="K107"/>
  <c r="O107"/>
  <c r="Q107"/>
  <c r="U107"/>
  <c r="U95" s="1"/>
  <c r="G108"/>
  <c r="M108" s="1"/>
  <c r="I108"/>
  <c r="K108"/>
  <c r="O108"/>
  <c r="Q108"/>
  <c r="U108"/>
  <c r="G109"/>
  <c r="M109" s="1"/>
  <c r="I109"/>
  <c r="K109"/>
  <c r="O109"/>
  <c r="Q109"/>
  <c r="U109"/>
  <c r="G111"/>
  <c r="I111"/>
  <c r="K111"/>
  <c r="M111"/>
  <c r="O111"/>
  <c r="Q111"/>
  <c r="U111"/>
  <c r="G113"/>
  <c r="I113"/>
  <c r="K113"/>
  <c r="M113"/>
  <c r="O113"/>
  <c r="Q113"/>
  <c r="U113"/>
  <c r="G115"/>
  <c r="I115"/>
  <c r="K115"/>
  <c r="M115"/>
  <c r="O115"/>
  <c r="Q115"/>
  <c r="U115"/>
  <c r="G116"/>
  <c r="I116"/>
  <c r="K116"/>
  <c r="U116"/>
  <c r="G117"/>
  <c r="M117" s="1"/>
  <c r="I117"/>
  <c r="K117"/>
  <c r="O117"/>
  <c r="Q117"/>
  <c r="Q116" s="1"/>
  <c r="U117"/>
  <c r="G119"/>
  <c r="M119" s="1"/>
  <c r="I119"/>
  <c r="K119"/>
  <c r="O119"/>
  <c r="O116" s="1"/>
  <c r="Q119"/>
  <c r="U119"/>
  <c r="G121"/>
  <c r="I121"/>
  <c r="K121"/>
  <c r="M121"/>
  <c r="O121"/>
  <c r="Q121"/>
  <c r="U121"/>
  <c r="G123"/>
  <c r="K123"/>
  <c r="M123"/>
  <c r="O123"/>
  <c r="Q123"/>
  <c r="U123"/>
  <c r="G124"/>
  <c r="I124"/>
  <c r="I123" s="1"/>
  <c r="K124"/>
  <c r="M124"/>
  <c r="O124"/>
  <c r="Q124"/>
  <c r="U124"/>
  <c r="G126"/>
  <c r="I126"/>
  <c r="K126"/>
  <c r="O126"/>
  <c r="U126"/>
  <c r="G127"/>
  <c r="M127" s="1"/>
  <c r="M126" s="1"/>
  <c r="I127"/>
  <c r="K127"/>
  <c r="O127"/>
  <c r="Q127"/>
  <c r="Q126" s="1"/>
  <c r="U127"/>
  <c r="G130"/>
  <c r="I130"/>
  <c r="K130"/>
  <c r="O130"/>
  <c r="Q130"/>
  <c r="U130"/>
  <c r="G131"/>
  <c r="I131"/>
  <c r="K131"/>
  <c r="M131"/>
  <c r="M130" s="1"/>
  <c r="O131"/>
  <c r="Q131"/>
  <c r="U131"/>
  <c r="G137"/>
  <c r="I137"/>
  <c r="I136" s="1"/>
  <c r="K137"/>
  <c r="M137"/>
  <c r="O137"/>
  <c r="Q137"/>
  <c r="U137"/>
  <c r="G138"/>
  <c r="M138" s="1"/>
  <c r="M136" s="1"/>
  <c r="I138"/>
  <c r="K138"/>
  <c r="O138"/>
  <c r="Q138"/>
  <c r="U138"/>
  <c r="U136" s="1"/>
  <c r="G139"/>
  <c r="M139" s="1"/>
  <c r="I139"/>
  <c r="K139"/>
  <c r="O139"/>
  <c r="Q139"/>
  <c r="Q136" s="1"/>
  <c r="U139"/>
  <c r="G140"/>
  <c r="M140" s="1"/>
  <c r="I140"/>
  <c r="K140"/>
  <c r="O140"/>
  <c r="O136" s="1"/>
  <c r="Q140"/>
  <c r="U140"/>
  <c r="G141"/>
  <c r="I141"/>
  <c r="K141"/>
  <c r="M141"/>
  <c r="O141"/>
  <c r="Q141"/>
  <c r="U141"/>
  <c r="G142"/>
  <c r="I142"/>
  <c r="K142"/>
  <c r="K136" s="1"/>
  <c r="M142"/>
  <c r="O142"/>
  <c r="Q142"/>
  <c r="U142"/>
  <c r="G143"/>
  <c r="I143"/>
  <c r="K143"/>
  <c r="M143"/>
  <c r="O143"/>
  <c r="Q143"/>
  <c r="U143"/>
  <c r="G144"/>
  <c r="M144" s="1"/>
  <c r="I144"/>
  <c r="K144"/>
  <c r="O144"/>
  <c r="Q144"/>
  <c r="U144"/>
  <c r="I20" i="1"/>
  <c r="I19"/>
  <c r="I17"/>
  <c r="G27"/>
  <c r="J28"/>
  <c r="J26"/>
  <c r="G38"/>
  <c r="F38"/>
  <c r="J23"/>
  <c r="J24"/>
  <c r="J25"/>
  <c r="J27"/>
  <c r="E24"/>
  <c r="E26"/>
  <c r="I47" l="1"/>
  <c r="I16" s="1"/>
  <c r="I21" s="1"/>
  <c r="G25" s="1"/>
  <c r="G26" s="1"/>
  <c r="I18"/>
  <c r="H39"/>
  <c r="H40" s="1"/>
  <c r="G28"/>
  <c r="G23"/>
  <c r="M95" i="12"/>
  <c r="M60"/>
  <c r="M116"/>
  <c r="M57"/>
  <c r="M56" s="1"/>
  <c r="M9"/>
  <c r="M8" s="1"/>
  <c r="G136"/>
  <c r="G95"/>
  <c r="I58" i="1" l="1"/>
  <c r="I39"/>
  <c r="I40" s="1"/>
  <c r="J39" s="1"/>
  <c r="J40" s="1"/>
  <c r="G24"/>
  <c r="G29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<sst xmlns="http://schemas.openxmlformats.org/spreadsheetml/2006/main" count="564" uniqueCount="287">
  <si>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</si>
  <si>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</si>
  <si>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</si>
  <si>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</si>
  <si>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</si>
  <si>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</si>
  <si>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</si>
  <si>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</si>
  <si>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</si>
  <si>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</si>
  <si>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</si>
  <si>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</si>
  <si>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</si>
  <si>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</si>
  <si>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</si>
  <si>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</si>
  <si>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</si>
  <si>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</si>
  <si>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</si>
  <si>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</si>
  <si>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</si>
  <si>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</si>
  <si>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</si>
  <si>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</si>
  <si>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</si>
  <si>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</si>
  <si>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</si>
  <si>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</si>
  <si>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</si>
  <si>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</si>
  <si>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</si>
  <si>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</si>
  <si>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</si>
  <si>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</si>
  <si>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</si>
  <si>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</si>
  <si>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</si>
  <si>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</si>
  <si>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</si>
  <si>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</si>
  <si>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</si>
  <si>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</si>
  <si>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Bystřice pod Hostýnem, ul. Tyršova</t>
  </si>
  <si>
    <t>Rozpočet:</t>
  </si>
  <si>
    <t>Misto</t>
  </si>
  <si>
    <t>Ing. Tomáš Olša</t>
  </si>
  <si>
    <t>Vybudování parkovacích ploch u MŠ Rdost, ul. Tyršova</t>
  </si>
  <si>
    <t>Město Bystřice pod Hostýnem</t>
  </si>
  <si>
    <t>Masarykovo nám. 137</t>
  </si>
  <si>
    <t>Bystřice pod Hostýnem</t>
  </si>
  <si>
    <t>76861</t>
  </si>
  <si>
    <t>00287113</t>
  </si>
  <si>
    <t>CZ00287113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</si>
  <si>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</si>
  <si>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</si>
  <si>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</si>
  <si>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</si>
  <si>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</si>
  <si>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</si>
  <si>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</si>
  <si>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</si>
  <si>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</si>
  <si>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5</t>
  </si>
  <si>
    <t>Komunikace</t>
  </si>
  <si>
    <t>63</t>
  </si>
  <si>
    <t>Podlahy a podlahové konstrukce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</si>
  <si>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</si>
  <si>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</si>
  <si>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</si>
  <si>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</si>
  <si>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</si>
  <si>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</si>
  <si>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</si>
  <si>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</si>
  <si>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M21</t>
  </si>
  <si>
    <t>Elektromontáže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</si>
  <si>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</si>
  <si>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</si>
  <si>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</si>
  <si>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</si>
  <si>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</si>
  <si>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</si>
  <si>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</si>
  <si>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</si>
  <si>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</si>
  <si>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</si>
  <si>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</si>
  <si>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</si>
  <si>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</si>
  <si>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</si>
  <si>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</si>
  <si>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</si>
  <si>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</si>
  <si>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</si>
  <si>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</si>
  <si>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</si>
  <si>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</si>
  <si>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</si>
  <si>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</si>
  <si>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</si>
  <si>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</si>
  <si>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</si>
  <si>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</si>
  <si>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</si>
  <si>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</si>
  <si>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</si>
  <si>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</si>
  <si>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113201011RAA</t>
  </si>
  <si>
    <t>Vytrhání obrubníků silničních, včetně naložení a odvozu na skládku do 1 km</t>
  </si>
  <si>
    <t>m</t>
  </si>
  <si>
    <t>POL2_0</t>
  </si>
  <si>
    <t>S vybouráním lože.</t>
  </si>
  <si>
    <t>POP</t>
  </si>
  <si>
    <t>1,1+10,0+5,0+4,5+9,7+2,8+20,8+2,0</t>
  </si>
  <si>
    <t>VV</t>
  </si>
  <si>
    <t>113201012RAA</t>
  </si>
  <si>
    <t>Vytrhání obrubníků chodníkových a parkových, včetně naložení a odvozu na skládku do 1 km</t>
  </si>
  <si>
    <t>m2</t>
  </si>
  <si>
    <t>11,4+6,3+23,6+5,7+2,0+1,6+23,8+1,6</t>
  </si>
  <si>
    <t>113107222RAB</t>
  </si>
  <si>
    <t>Odstranění asfaltobet.krytu tl. do 5 cm nad 50 m2, včetně nakládání a odvozu na skládku do 1 km</t>
  </si>
  <si>
    <t>Odstranění vozovek včetně podkladních vrstev.</t>
  </si>
  <si>
    <t>77,0+135,5</t>
  </si>
  <si>
    <t>113109310R00</t>
  </si>
  <si>
    <t>Odstranění krytu pl.50 m2, bet.prostý tl.10 cm, včetně podkladu</t>
  </si>
  <si>
    <t>POL1_0</t>
  </si>
  <si>
    <t>121100002RAA</t>
  </si>
  <si>
    <t>Sejmutí ornice a uložení na deponii, zpětný přesun, rozprostření v tl. 20 cm</t>
  </si>
  <si>
    <t>m3</t>
  </si>
  <si>
    <t>Popř. humózní zeminy s naložením, vodorovným přemístěním a složením na hromady nebo se zpětným přemístěním a rozprostřením.</t>
  </si>
  <si>
    <t>předpoklad 10 cm:0,1*(146,6+65,7+15,5)</t>
  </si>
  <si>
    <t>122100010RAA</t>
  </si>
  <si>
    <t>Odkopávky nezapažené v hornině 1-4, naložení, odvoz 1 km, uložení</t>
  </si>
  <si>
    <t>Nezapažené s naložením na dopravní prostředek, odvozem a uložením na skládku, bez poplatku za skládku.</t>
  </si>
  <si>
    <t>výkop po hranu zemní pláně:(74+88+15)*0,32+(106+33+7)*0,14</t>
  </si>
  <si>
    <t>122201109R00</t>
  </si>
  <si>
    <t>Příplatek za lepivost - odkopávky v hor. 3</t>
  </si>
  <si>
    <t>předpoklad 50%:77,08*0,5</t>
  </si>
  <si>
    <t>132200010RAA</t>
  </si>
  <si>
    <t>Hloubení nezapaž. rýh šířky do 60 cm v hornině 1-4, odvoz do  1 km, uložení na skládku</t>
  </si>
  <si>
    <t>S urovnáním dna do předepsaného profilu a spádu, se svislým přemístěním, s naložením na dopravní prostředek, s odvozem a uložením na skládku, bez poplatku za skládku.</t>
  </si>
  <si>
    <t>rýha pro trativod:0,25*41</t>
  </si>
  <si>
    <t>162100010RAA</t>
  </si>
  <si>
    <t>Vodorovné přemístění výkopku, příplatek za každý další 1 km</t>
  </si>
  <si>
    <t>Příplatek za vodorovné přemístění výkopku přes vymezenou dopravní vzdálenost uvedenou u jednotlivých položek.</t>
  </si>
  <si>
    <t>předpoklad skládka BpH (cca 3 km):2*(77,08+10,25)</t>
  </si>
  <si>
    <t>199000005R00</t>
  </si>
  <si>
    <t>Poplatek za skládku zeminy 1- 4</t>
  </si>
  <si>
    <t>t</t>
  </si>
  <si>
    <t>Ceny poplatků jsou ilustrativní. Skutečné sazby je nutné získat od konkrétních organizací.</t>
  </si>
  <si>
    <t>předpoklad:(77,08+10,25)*1750/1000</t>
  </si>
  <si>
    <t>při nevyhovující únosnosti podloží pro vrstvu SC:(74+88+15+106+33+7)*0,12</t>
  </si>
  <si>
    <t>při nevyhovující únosnosti podloží pro vrstvu SC, předpoklad 50%:38,76*0,5</t>
  </si>
  <si>
    <t>při nevyhovující únosnosti podloží pro vrstvu SC:2*38,76</t>
  </si>
  <si>
    <t>při nevyhovující únosnosti podloží pro vrstvu SC:38,76*1750/1000</t>
  </si>
  <si>
    <t>181101102R00</t>
  </si>
  <si>
    <t>Úprava pláně v zářezech v hor. 1-4, se zhutněním</t>
  </si>
  <si>
    <t>Vyrovnáním výškových rozdílů.</t>
  </si>
  <si>
    <t>74+88+15+106+33+22+7+2</t>
  </si>
  <si>
    <t>182001131R00</t>
  </si>
  <si>
    <t>Plošná úprava terénu, nerovnosti do 20 cm v rovině</t>
  </si>
  <si>
    <t>Plošná úprava terénu s urovnáním povrchu, bez doplnění ornice, v hornině 1 až 4.</t>
  </si>
  <si>
    <t>urovnání okolních ploch:71,5+9,5+24,0+48,5+15,5</t>
  </si>
  <si>
    <t>180400010RA0</t>
  </si>
  <si>
    <t>Založení trávníku lučního v rovině s dodáním osiva</t>
  </si>
  <si>
    <t>Založení trávníku v rovině nebo ve svahu do 1 : 5.</t>
  </si>
  <si>
    <t>zatravnění okolních ploch:169</t>
  </si>
  <si>
    <t>212750010RAB</t>
  </si>
  <si>
    <t>Trativody z drenážních trubek, lože štěrkopís.,obsyp kamenivem,světlost trub 10cm</t>
  </si>
  <si>
    <t>Trativody z drenážních trubek, včetně lože ze štěrkopísku a obsypu z z kameniva, bez výkopu rýhy.</t>
  </si>
  <si>
    <t>odvodnění zemní pláně:41</t>
  </si>
  <si>
    <t>567122111R00</t>
  </si>
  <si>
    <t>Podklad z kameniva zpev.cementem SC C8/10 tl.12 cm</t>
  </si>
  <si>
    <t>Bez dilatačních spár, s rozprostřením a zhutněním.</t>
  </si>
  <si>
    <t>při nevyhovující únosnosti podloží:74+88+15+106+33+7</t>
  </si>
  <si>
    <t>567122114R00</t>
  </si>
  <si>
    <t>Podklad z kameniva zpev.cementem SC C8/10 tl.15 cm</t>
  </si>
  <si>
    <t>podkladní vrstva vjezdu:74</t>
  </si>
  <si>
    <t>564851111RT4</t>
  </si>
  <si>
    <t>Podklad ze štěrkodrti po zhutnění tloušťky 15 cm, štěrkodrť frakce 0-63 mm</t>
  </si>
  <si>
    <t>1. podkladní vrstva:74+88+15</t>
  </si>
  <si>
    <t>564851111RT2</t>
  </si>
  <si>
    <t>Podklad ze štěrkodrti po zhutnění tloušťky 15 cm, štěrkodrť frakce 0-32 mm</t>
  </si>
  <si>
    <t>2. podkladní vrstva:74+88+15+106+33+7</t>
  </si>
  <si>
    <t>596215040R00</t>
  </si>
  <si>
    <t>Kladení zámkové dlažby tl. 8 cm do drtě tl. 4 cm</t>
  </si>
  <si>
    <t>S provedením lože z kameniva drceného, s vyplněním spár, s dvojitým hutněním vibrováním, a se smetením přebytečného materiálu na krajnici. S dodáním hmot pro lože a výplň spár.</t>
  </si>
  <si>
    <t>plocha pro kontejnery:33</t>
  </si>
  <si>
    <t>pojížděné plochy:74+88+15</t>
  </si>
  <si>
    <t>5924511910R</t>
  </si>
  <si>
    <t>Dlažba drenážní 20x20x8 cm přírodní</t>
  </si>
  <si>
    <t>POL3_0</t>
  </si>
  <si>
    <t>vjezd a parkovací plocha:74+88</t>
  </si>
  <si>
    <t>Dlažba HOLLAND III 20x20x8 cm přírodní</t>
  </si>
  <si>
    <t>vyhrazené stání:15</t>
  </si>
  <si>
    <t>596215020R00</t>
  </si>
  <si>
    <t>Kladení zámkové dlažby tl. 6 cm do drtě tl. 3 cm</t>
  </si>
  <si>
    <t>pochozí plochy:106+7</t>
  </si>
  <si>
    <t>59245110R</t>
  </si>
  <si>
    <t>Dlažba sklad. HOLLAND I 20x10x6 cm přírodní</t>
  </si>
  <si>
    <t>chodník:106</t>
  </si>
  <si>
    <t>592451151R</t>
  </si>
  <si>
    <t>Dlažba HOLLAND I SLP skladba 20x10x6 cm červená, dlažba pro nevidomé</t>
  </si>
  <si>
    <t>varovnné pásy:3+4</t>
  </si>
  <si>
    <t>572952112R00</t>
  </si>
  <si>
    <t>Vyspravení krytu po překopu asf.betonem tl.do 7 cm</t>
  </si>
  <si>
    <t>napojení na stávající vozovku:22</t>
  </si>
  <si>
    <t>599141111R00</t>
  </si>
  <si>
    <t>Vyplnění spár mezi panely živičnou zálivkou</t>
  </si>
  <si>
    <t>napojení na stávající vozovku:44</t>
  </si>
  <si>
    <t>639571215R00</t>
  </si>
  <si>
    <t>Kačírek pro obsyp sloupu vedení NN tl. 150 mm</t>
  </si>
  <si>
    <t>899331111R00</t>
  </si>
  <si>
    <t>Výšková úprava vstupu do 20 cm, zvýšení/snížení poklopu</t>
  </si>
  <si>
    <t>kus</t>
  </si>
  <si>
    <t>919735112R00</t>
  </si>
  <si>
    <t>Řezání stávajícího živičného krytu tl. 5 - 10 cm</t>
  </si>
  <si>
    <t>917862111RT8</t>
  </si>
  <si>
    <t>Osazení stojat. obrub.bet. s opěrou,lože z C 16/20, včetně obrubníku  100/15/30</t>
  </si>
  <si>
    <t>4,5+12,5+1,0+4,0+3,5+20,5</t>
  </si>
  <si>
    <t>917862111RV3</t>
  </si>
  <si>
    <t>Osazení stojat. obrub.bet. s opěrou,lože z C 16/20, včetně obrubníku nájezdového 100/15/15</t>
  </si>
  <si>
    <t>43,0+4,5+2,5+6,5</t>
  </si>
  <si>
    <t>917862111RV4</t>
  </si>
  <si>
    <t>Osazení stojat. obrub.bet. s opěrou,lože z C 16/20, vč.obrub.nájezd.náběh.100/15/15-25</t>
  </si>
  <si>
    <t>6*1,0</t>
  </si>
  <si>
    <t>916661111RT5</t>
  </si>
  <si>
    <t>Osazení park. obrubníků do lože z C 16/20 s opěrou, včetně obrubníku 8x25x100</t>
  </si>
  <si>
    <t>Lože z betonu prostého C 16/20 tl. 80 až 100 mm.</t>
  </si>
  <si>
    <t>4,0+5,0+13,0+4,5+4,0+1,5+1,5+1,5+4,0+9,5+2,5+7,5</t>
  </si>
  <si>
    <t>914001111R00</t>
  </si>
  <si>
    <t>Osazení sloupků dopr.značky vč. beton. základu</t>
  </si>
  <si>
    <t>914001125R00</t>
  </si>
  <si>
    <t>Osazení svislé dopr.značky na sloupek nebo konzolu</t>
  </si>
  <si>
    <t>40445050.AR</t>
  </si>
  <si>
    <t>Značka dopr inf IP 11-13 500/700 fól1, EG7letá</t>
  </si>
  <si>
    <t>Materiály jsou uvedeny v orientačních cenách včetně dopravních nákladů bez DPH.</t>
  </si>
  <si>
    <t>40445157.AR</t>
  </si>
  <si>
    <t>Značka dopr dodat E 8a,b,c 500/150 fól 1, EG 7letá</t>
  </si>
  <si>
    <t>40445159.AR</t>
  </si>
  <si>
    <t>Značka dopr dodat E 8d-e 500/150 fól 1, EG 7 letá</t>
  </si>
  <si>
    <t>40445161.AR</t>
  </si>
  <si>
    <t>Značka dopr dodat E 13 500/500 fól 1, EG 7 letá</t>
  </si>
  <si>
    <t>979082213R00</t>
  </si>
  <si>
    <t>Vodorovná doprava suti po suchu do 1 km</t>
  </si>
  <si>
    <t>předpoklad skládka BpH (cca 3 km):2*(19,093+16,72+191,35838+0,84)</t>
  </si>
  <si>
    <t>979990103R00</t>
  </si>
  <si>
    <t>Poplatek za skládku suti - beton do 30x30 cm</t>
  </si>
  <si>
    <t>obruby:15,093+16,72+0,84</t>
  </si>
  <si>
    <t>979990112R00</t>
  </si>
  <si>
    <t>Poplatek za skládku suti-obal.kam.-asfalt do 30x30, včetně podkladních vrstev</t>
  </si>
  <si>
    <t>živičný kryt:191,35838</t>
  </si>
  <si>
    <t>998223011R00</t>
  </si>
  <si>
    <t>Přesun hmot, pozemní komunikace, kryt dlážděný</t>
  </si>
  <si>
    <t>kpl</t>
  </si>
  <si>
    <t>Jakékoliv délky objektu.</t>
  </si>
  <si>
    <t>210500010RAC</t>
  </si>
  <si>
    <t>Venkovní osvětlení, stožár parkový, stožár ocelový výška 5 m</t>
  </si>
  <si>
    <t>Typ bude upřesněn dle požadavku investora.</t>
  </si>
  <si>
    <t>Ruční výkop jámy v hornině 3, pro stožár o objemu do 2 m3, včetně odstranění mozaiky nebo rozrušení živičného povrchu, zakrytí jámy deskou a zajištění proti posunutí, základ z prostého betonu včetně dopravy směsi k základu a betonáže, zhotovení azbestocementového pouzdra mimo osu kabelu, uložení podkladového plechu na vybetonované dno, uložení, vyrovnání a zabetonování pouzdra, vytvoření kabelových prostupů, zabezpečení pouzdra proti zasypání a úrazu osob, osvětlovací stožár ocelový včetně výložníku, stožárová patice litinová pro stožáry, elektrovýzbroj stožárů pro dva okruhy, hloubení kabelové rýhy 50 x 70 cm ručně nebo strojně bez ohledu na druh použitého mechanizačního prostředku, u strojních výkopů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rýhy, v hornině 3, zřízení kabelového lože z kopaného písku bez zakrytí, dodání kopaného písku, přísun písku do rýhy, pokrytí dna rýhy souvislou urovnanou vrstvou písku tloušťky 10 cm nad kabelem, dodávka a položení kabelu druhu dle popisu, do 1000 V, volně, zakrytí kabelu výstražnou folií z PVC s rozvinutím a uložením a včetně dodávky fólie, ruční zához nezapažené kabelové rýhy s případným rozpojováním výkopku a s jedním přehozem až do vzdálenosti 3 m nebo se shozením z vozidel, bez pěchování zeminy, úprava terénu, odkopání terénních nerovností až do hloubky 10 cm, zásyp materiálem získaným odkopávkou, koncovky eprosinové, svítidlo výbojkové 446 05 70 - 70 W SHC parkové, uzemňovací vedení v zemi včetně svorek, propojení a izolace spojů, silový kabel do 1 kV volně uložený CYKY-M 3 x 1,5 a 4 x 10, upravení povrchu pouzdrového základu včetně zhotovení spádové betonové desky.</t>
  </si>
  <si>
    <t>460510282RT1</t>
  </si>
  <si>
    <t>Kabelová trasa prefa, na povrchu TK 2, včetně dodávky žlabu a poklopu</t>
  </si>
  <si>
    <t>Úplné zřízení a osazení betonového kanálu z betonových žlabů, s položením a zakrytím žlabu těsně vedle sebe. Urovnání dna rýhy včetně provedení zemních prací (jsou uvedeny vnější a vnitřní rozměry žlabu). U žlabů asfaltovaných rozehřátí asfaltu, namáčení žlabů včetně poklopů v asfaltové lázni a jejich vyschnutí. U žlabů zalitých asfaltem rozehřátí asfaltu, podložení kabelu distančními vložkami, zalití žlabu i kabelu asfaltem.</t>
  </si>
  <si>
    <t/>
  </si>
  <si>
    <t>Kabelová povrchová trasa z prefabrikovaných betonových dílců neasfaltovaných</t>
  </si>
  <si>
    <t>Směrové a výškové trasování, provedení výkopu pro částečné zapuštění žlabů, urovnání dna výkopu, položení žlabů na těsný sraz s vyrovnáním, vysekání drážek ve žlabu pro přímé napojení odbočné žlabové trasy, přihrnutí vykopané zeminy ke žlabům a urovnání zeminy, uložení poklopů včetně podmazání cementovou maltou.</t>
  </si>
  <si>
    <t>005111020R</t>
  </si>
  <si>
    <t>Vytyčení stavby</t>
  </si>
  <si>
    <t>Soubor</t>
  </si>
  <si>
    <t>005111021R</t>
  </si>
  <si>
    <t>Vytyčení inženýrských sítí</t>
  </si>
  <si>
    <t>005121010R</t>
  </si>
  <si>
    <t>Vybudování zařízení staveniště</t>
  </si>
  <si>
    <t>005121030R</t>
  </si>
  <si>
    <t>Odstranění zařízení staveniště</t>
  </si>
  <si>
    <t>005211030R</t>
  </si>
  <si>
    <t xml:space="preserve">Dočasná dopravní opatření </t>
  </si>
  <si>
    <t>004111010R</t>
  </si>
  <si>
    <t xml:space="preserve">Průzkumné práce, laboratorní zkoušky, zkoušky úno 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</si>
  <si>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</si>
  <si>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</si>
  <si>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</si>
  <si>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</si>
  <si>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SUM</t>
  </si>
  <si>
    <t>POPUZIV</t>
  </si>
  <si>
    <t>END</t>
  </si>
  <si>
    <t>Soupis prací</t>
  </si>
</sst>
</file>

<file path=xl/styles.xml><?xml version="1.0" encoding="utf-8"?>
<styleSheet xmlns="http://schemas.openxmlformats.org/spreadsheetml/2006/main">
  <numFmts count="1">
    <numFmt numFmtId="172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0" xfId="0" applyNumberFormat="1" applyFont="1" applyBorder="1" applyAlignment="1">
      <alignment vertical="top" wrapText="1" shrinkToFit="1"/>
    </xf>
    <xf numFmtId="172" fontId="18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172" fontId="17" fillId="0" borderId="33" xfId="0" applyNumberFormat="1" applyFont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4" fontId="0" fillId="3" borderId="39" xfId="0" applyNumberFormat="1" applyFill="1" applyBorder="1" applyAlignment="1">
      <alignment vertical="top" shrinkToFit="1"/>
    </xf>
    <xf numFmtId="4" fontId="17" fillId="0" borderId="33" xfId="0" applyNumberFormat="1" applyFont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26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3" xfId="0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1"/>
  <sheetViews>
    <sheetView showGridLines="0" topLeftCell="B1" zoomScaleNormal="100" zoomScaleSheetLayoutView="75" workbookViewId="0">
      <selection activeCell="H32" sqref="H32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36</v>
      </c>
      <c r="B1" s="85" t="s">
        <v>286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>
      <c r="A3" s="4"/>
      <c r="B3" s="111" t="s">
        <v>44</v>
      </c>
      <c r="C3" s="112"/>
      <c r="D3" s="113" t="s">
        <v>42</v>
      </c>
      <c r="E3" s="114"/>
      <c r="F3" s="114"/>
      <c r="G3" s="114"/>
      <c r="H3" s="114"/>
      <c r="I3" s="114"/>
      <c r="J3" s="115"/>
    </row>
    <row r="4" spans="1:15" ht="23.25" hidden="1" customHeight="1">
      <c r="A4" s="4"/>
      <c r="B4" s="116" t="s">
        <v>43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 t="s">
        <v>52</v>
      </c>
      <c r="J6" s="11"/>
    </row>
    <row r="7" spans="1:15" ht="15.75" customHeight="1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SUMIF(F47:F57,A16,I47:I57)+SUMIF(F47:F57,"PSU",I47:I57)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SUMIF(F47:F57,A17,I47:I57)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SUMIF(F47:F57,A18,I47:I57)</f>
        <v>0</v>
      </c>
      <c r="J18" s="93"/>
    </row>
    <row r="19" spans="1:10" ht="23.25" customHeight="1">
      <c r="A19" s="193" t="s">
        <v>78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SUMIF(F47:F57,A19,I47:I57)</f>
        <v>0</v>
      </c>
      <c r="J19" s="93"/>
    </row>
    <row r="20" spans="1:10" ht="23.25" customHeight="1">
      <c r="A20" s="193" t="s">
        <v>79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SUMIF(F47:F57,A20,I47:I57)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I21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55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>
      <c r="A39" s="131">
        <v>1</v>
      </c>
      <c r="B39" s="137" t="s">
        <v>53</v>
      </c>
      <c r="C39" s="138" t="s">
        <v>46</v>
      </c>
      <c r="D39" s="139"/>
      <c r="E39" s="139"/>
      <c r="F39" s="147">
        <f>'Rozpočet Pol'!AC146</f>
        <v>0</v>
      </c>
      <c r="G39" s="148">
        <f>'Rozpočet Pol'!AD146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>
      <c r="A40" s="131"/>
      <c r="B40" s="141" t="s">
        <v>54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>
      <c r="B44" s="161" t="s">
        <v>56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57</v>
      </c>
      <c r="G46" s="172"/>
      <c r="H46" s="172"/>
      <c r="I46" s="173" t="s">
        <v>28</v>
      </c>
      <c r="J46" s="173"/>
    </row>
    <row r="47" spans="1:10" ht="25.5" customHeight="1">
      <c r="A47" s="163"/>
      <c r="B47" s="174" t="s">
        <v>58</v>
      </c>
      <c r="C47" s="175" t="s">
        <v>59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>
      <c r="A48" s="163"/>
      <c r="B48" s="166" t="s">
        <v>60</v>
      </c>
      <c r="C48" s="165" t="s">
        <v>61</v>
      </c>
      <c r="D48" s="167"/>
      <c r="E48" s="167"/>
      <c r="F48" s="183" t="s">
        <v>23</v>
      </c>
      <c r="G48" s="184"/>
      <c r="H48" s="184"/>
      <c r="I48" s="185">
        <f>'Rozpočet Pol'!G56</f>
        <v>0</v>
      </c>
      <c r="J48" s="185"/>
    </row>
    <row r="49" spans="1:10" ht="25.5" customHeight="1">
      <c r="A49" s="163"/>
      <c r="B49" s="166" t="s">
        <v>62</v>
      </c>
      <c r="C49" s="165" t="s">
        <v>63</v>
      </c>
      <c r="D49" s="167"/>
      <c r="E49" s="167"/>
      <c r="F49" s="183" t="s">
        <v>23</v>
      </c>
      <c r="G49" s="184"/>
      <c r="H49" s="184"/>
      <c r="I49" s="185">
        <f>'Rozpočet Pol'!G60</f>
        <v>0</v>
      </c>
      <c r="J49" s="185"/>
    </row>
    <row r="50" spans="1:10" ht="25.5" customHeight="1">
      <c r="A50" s="163"/>
      <c r="B50" s="166" t="s">
        <v>64</v>
      </c>
      <c r="C50" s="165" t="s">
        <v>65</v>
      </c>
      <c r="D50" s="167"/>
      <c r="E50" s="167"/>
      <c r="F50" s="183" t="s">
        <v>23</v>
      </c>
      <c r="G50" s="184"/>
      <c r="H50" s="184"/>
      <c r="I50" s="185">
        <f>'Rozpočet Pol'!G91</f>
        <v>0</v>
      </c>
      <c r="J50" s="185"/>
    </row>
    <row r="51" spans="1:10" ht="25.5" customHeight="1">
      <c r="A51" s="163"/>
      <c r="B51" s="166" t="s">
        <v>66</v>
      </c>
      <c r="C51" s="165" t="s">
        <v>67</v>
      </c>
      <c r="D51" s="167"/>
      <c r="E51" s="167"/>
      <c r="F51" s="183" t="s">
        <v>23</v>
      </c>
      <c r="G51" s="184"/>
      <c r="H51" s="184"/>
      <c r="I51" s="185">
        <f>'Rozpočet Pol'!G93</f>
        <v>0</v>
      </c>
      <c r="J51" s="185"/>
    </row>
    <row r="52" spans="1:10" ht="25.5" customHeight="1">
      <c r="A52" s="163"/>
      <c r="B52" s="166" t="s">
        <v>68</v>
      </c>
      <c r="C52" s="165" t="s">
        <v>69</v>
      </c>
      <c r="D52" s="167"/>
      <c r="E52" s="167"/>
      <c r="F52" s="183" t="s">
        <v>23</v>
      </c>
      <c r="G52" s="184"/>
      <c r="H52" s="184"/>
      <c r="I52" s="185">
        <f>'Rozpočet Pol'!G95</f>
        <v>0</v>
      </c>
      <c r="J52" s="185"/>
    </row>
    <row r="53" spans="1:10" ht="25.5" customHeight="1">
      <c r="A53" s="163"/>
      <c r="B53" s="166" t="s">
        <v>70</v>
      </c>
      <c r="C53" s="165" t="s">
        <v>71</v>
      </c>
      <c r="D53" s="167"/>
      <c r="E53" s="167"/>
      <c r="F53" s="183" t="s">
        <v>23</v>
      </c>
      <c r="G53" s="184"/>
      <c r="H53" s="184"/>
      <c r="I53" s="185">
        <f>'Rozpočet Pol'!G116</f>
        <v>0</v>
      </c>
      <c r="J53" s="185"/>
    </row>
    <row r="54" spans="1:10" ht="25.5" customHeight="1">
      <c r="A54" s="163"/>
      <c r="B54" s="166" t="s">
        <v>72</v>
      </c>
      <c r="C54" s="165" t="s">
        <v>73</v>
      </c>
      <c r="D54" s="167"/>
      <c r="E54" s="167"/>
      <c r="F54" s="183" t="s">
        <v>23</v>
      </c>
      <c r="G54" s="184"/>
      <c r="H54" s="184"/>
      <c r="I54" s="185">
        <f>'Rozpočet Pol'!G123</f>
        <v>0</v>
      </c>
      <c r="J54" s="185"/>
    </row>
    <row r="55" spans="1:10" ht="25.5" customHeight="1">
      <c r="A55" s="163"/>
      <c r="B55" s="166" t="s">
        <v>74</v>
      </c>
      <c r="C55" s="165" t="s">
        <v>75</v>
      </c>
      <c r="D55" s="167"/>
      <c r="E55" s="167"/>
      <c r="F55" s="183" t="s">
        <v>25</v>
      </c>
      <c r="G55" s="184"/>
      <c r="H55" s="184"/>
      <c r="I55" s="185">
        <f>'Rozpočet Pol'!G126</f>
        <v>0</v>
      </c>
      <c r="J55" s="185"/>
    </row>
    <row r="56" spans="1:10" ht="25.5" customHeight="1">
      <c r="A56" s="163"/>
      <c r="B56" s="166" t="s">
        <v>76</v>
      </c>
      <c r="C56" s="165" t="s">
        <v>77</v>
      </c>
      <c r="D56" s="167"/>
      <c r="E56" s="167"/>
      <c r="F56" s="183" t="s">
        <v>25</v>
      </c>
      <c r="G56" s="184"/>
      <c r="H56" s="184"/>
      <c r="I56" s="185">
        <f>'Rozpočet Pol'!G130</f>
        <v>0</v>
      </c>
      <c r="J56" s="185"/>
    </row>
    <row r="57" spans="1:10" ht="25.5" customHeight="1">
      <c r="A57" s="163"/>
      <c r="B57" s="177" t="s">
        <v>78</v>
      </c>
      <c r="C57" s="178" t="s">
        <v>26</v>
      </c>
      <c r="D57" s="179"/>
      <c r="E57" s="179"/>
      <c r="F57" s="186" t="s">
        <v>78</v>
      </c>
      <c r="G57" s="187"/>
      <c r="H57" s="187"/>
      <c r="I57" s="188">
        <f>'Rozpočet Pol'!G136</f>
        <v>0</v>
      </c>
      <c r="J57" s="188"/>
    </row>
    <row r="58" spans="1:10" ht="25.5" customHeight="1">
      <c r="A58" s="164"/>
      <c r="B58" s="170" t="s">
        <v>1</v>
      </c>
      <c r="C58" s="170"/>
      <c r="D58" s="171"/>
      <c r="E58" s="171"/>
      <c r="F58" s="189"/>
      <c r="G58" s="190"/>
      <c r="H58" s="190"/>
      <c r="I58" s="191">
        <f>SUM(I47:I57)</f>
        <v>0</v>
      </c>
      <c r="J58" s="191"/>
    </row>
    <row r="59" spans="1:10">
      <c r="F59" s="192"/>
      <c r="G59" s="130"/>
      <c r="H59" s="192"/>
      <c r="I59" s="130"/>
      <c r="J59" s="130"/>
    </row>
    <row r="60" spans="1:10">
      <c r="F60" s="192"/>
      <c r="G60" s="130"/>
      <c r="H60" s="192"/>
      <c r="I60" s="130"/>
      <c r="J60" s="130"/>
    </row>
    <row r="61" spans="1:10">
      <c r="F61" s="192"/>
      <c r="G61" s="130"/>
      <c r="H61" s="192"/>
      <c r="I61" s="130"/>
      <c r="J61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I58:J58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>
      <c r="A4" s="79" t="s">
        <v>8</v>
      </c>
      <c r="B4" s="78"/>
      <c r="C4" s="103"/>
      <c r="D4" s="103"/>
      <c r="E4" s="103"/>
      <c r="F4" s="103"/>
      <c r="G4" s="104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56"/>
  <sheetViews>
    <sheetView workbookViewId="0">
      <selection activeCell="F9" sqref="F9"/>
    </sheetView>
  </sheetViews>
  <sheetFormatPr defaultRowHeight="12.75" outlineLevelRow="1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  <col min="53" max="53" width="73.42578125" customWidth="1"/>
  </cols>
  <sheetData>
    <row r="1" spans="1:60" ht="15.75" customHeight="1">
      <c r="A1" s="195" t="s">
        <v>286</v>
      </c>
      <c r="B1" s="195"/>
      <c r="C1" s="195"/>
      <c r="D1" s="195"/>
      <c r="E1" s="195"/>
      <c r="F1" s="195"/>
      <c r="G1" s="195"/>
      <c r="AE1" t="s">
        <v>81</v>
      </c>
    </row>
    <row r="2" spans="1:60" ht="24.95" customHeight="1">
      <c r="A2" s="202" t="s">
        <v>80</v>
      </c>
      <c r="B2" s="196"/>
      <c r="C2" s="197" t="s">
        <v>46</v>
      </c>
      <c r="D2" s="198"/>
      <c r="E2" s="198"/>
      <c r="F2" s="198"/>
      <c r="G2" s="204"/>
      <c r="AE2" t="s">
        <v>82</v>
      </c>
    </row>
    <row r="3" spans="1:60" ht="24.95" customHeight="1">
      <c r="A3" s="203" t="s">
        <v>7</v>
      </c>
      <c r="B3" s="201"/>
      <c r="C3" s="199" t="s">
        <v>42</v>
      </c>
      <c r="D3" s="200"/>
      <c r="E3" s="200"/>
      <c r="F3" s="200"/>
      <c r="G3" s="205"/>
      <c r="AE3" t="s">
        <v>83</v>
      </c>
    </row>
    <row r="4" spans="1:60" ht="24.95" hidden="1" customHeight="1">
      <c r="A4" s="203" t="s">
        <v>8</v>
      </c>
      <c r="B4" s="201"/>
      <c r="C4" s="199"/>
      <c r="D4" s="200"/>
      <c r="E4" s="200"/>
      <c r="F4" s="200"/>
      <c r="G4" s="205"/>
      <c r="AE4" t="s">
        <v>84</v>
      </c>
    </row>
    <row r="5" spans="1:60" hidden="1">
      <c r="A5" s="206" t="s">
        <v>85</v>
      </c>
      <c r="B5" s="207"/>
      <c r="C5" s="208"/>
      <c r="D5" s="209"/>
      <c r="E5" s="209"/>
      <c r="F5" s="209"/>
      <c r="G5" s="210"/>
      <c r="AE5" t="s">
        <v>86</v>
      </c>
    </row>
    <row r="7" spans="1:60" ht="38.25">
      <c r="A7" s="216" t="s">
        <v>87</v>
      </c>
      <c r="B7" s="217" t="s">
        <v>88</v>
      </c>
      <c r="C7" s="217" t="s">
        <v>89</v>
      </c>
      <c r="D7" s="216" t="s">
        <v>90</v>
      </c>
      <c r="E7" s="216" t="s">
        <v>91</v>
      </c>
      <c r="F7" s="211" t="s">
        <v>92</v>
      </c>
      <c r="G7" s="240" t="s">
        <v>28</v>
      </c>
      <c r="H7" s="241" t="s">
        <v>29</v>
      </c>
      <c r="I7" s="241" t="s">
        <v>93</v>
      </c>
      <c r="J7" s="241" t="s">
        <v>30</v>
      </c>
      <c r="K7" s="241" t="s">
        <v>94</v>
      </c>
      <c r="L7" s="241" t="s">
        <v>95</v>
      </c>
      <c r="M7" s="241" t="s">
        <v>96</v>
      </c>
      <c r="N7" s="241" t="s">
        <v>97</v>
      </c>
      <c r="O7" s="241" t="s">
        <v>98</v>
      </c>
      <c r="P7" s="241" t="s">
        <v>99</v>
      </c>
      <c r="Q7" s="241" t="s">
        <v>100</v>
      </c>
      <c r="R7" s="241" t="s">
        <v>101</v>
      </c>
      <c r="S7" s="241" t="s">
        <v>102</v>
      </c>
      <c r="T7" s="241" t="s">
        <v>103</v>
      </c>
      <c r="U7" s="219" t="s">
        <v>104</v>
      </c>
    </row>
    <row r="8" spans="1:60">
      <c r="A8" s="242" t="s">
        <v>105</v>
      </c>
      <c r="B8" s="243" t="s">
        <v>58</v>
      </c>
      <c r="C8" s="244" t="s">
        <v>59</v>
      </c>
      <c r="D8" s="218"/>
      <c r="E8" s="245"/>
      <c r="F8" s="246"/>
      <c r="G8" s="246">
        <f>SUMIF(AE9:AE55,"&lt;&gt;NOR",G9:G55)</f>
        <v>0</v>
      </c>
      <c r="H8" s="246"/>
      <c r="I8" s="246">
        <f>SUM(I9:I55)</f>
        <v>0</v>
      </c>
      <c r="J8" s="246"/>
      <c r="K8" s="246">
        <f>SUM(K9:K55)</f>
        <v>0</v>
      </c>
      <c r="L8" s="246"/>
      <c r="M8" s="246">
        <f>SUM(M9:M55)</f>
        <v>0</v>
      </c>
      <c r="N8" s="218"/>
      <c r="O8" s="218">
        <f>SUM(O9:O55)</f>
        <v>5.0699999999999999E-3</v>
      </c>
      <c r="P8" s="218"/>
      <c r="Q8" s="218">
        <f>SUM(Q9:Q55)</f>
        <v>224.01138</v>
      </c>
      <c r="R8" s="218"/>
      <c r="S8" s="218"/>
      <c r="T8" s="242"/>
      <c r="U8" s="218">
        <f>SUM(U9:U55)</f>
        <v>237.14999999999998</v>
      </c>
      <c r="AE8" t="s">
        <v>106</v>
      </c>
    </row>
    <row r="9" spans="1:60" ht="22.5" outlineLevel="1">
      <c r="A9" s="213">
        <v>1</v>
      </c>
      <c r="B9" s="220" t="s">
        <v>107</v>
      </c>
      <c r="C9" s="268" t="s">
        <v>108</v>
      </c>
      <c r="D9" s="222" t="s">
        <v>109</v>
      </c>
      <c r="E9" s="229">
        <v>55.9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0</v>
      </c>
      <c r="M9" s="235">
        <f>G9*(1+L9/100)</f>
        <v>0</v>
      </c>
      <c r="N9" s="222">
        <v>0</v>
      </c>
      <c r="O9" s="222">
        <f>ROUND(E9*N9,5)</f>
        <v>0</v>
      </c>
      <c r="P9" s="222">
        <v>0.27</v>
      </c>
      <c r="Q9" s="222">
        <f>ROUND(E9*P9,5)</f>
        <v>15.093</v>
      </c>
      <c r="R9" s="222"/>
      <c r="S9" s="222"/>
      <c r="T9" s="223">
        <v>0.49452000000000002</v>
      </c>
      <c r="U9" s="222">
        <f>ROUND(E9*T9,2)</f>
        <v>27.64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110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>
      <c r="A10" s="213"/>
      <c r="B10" s="220"/>
      <c r="C10" s="269" t="s">
        <v>111</v>
      </c>
      <c r="D10" s="224"/>
      <c r="E10" s="230"/>
      <c r="F10" s="236"/>
      <c r="G10" s="237"/>
      <c r="H10" s="235"/>
      <c r="I10" s="235"/>
      <c r="J10" s="235"/>
      <c r="K10" s="235"/>
      <c r="L10" s="235"/>
      <c r="M10" s="235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112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5" t="str">
        <f>C10</f>
        <v>S vybouráním lože.</v>
      </c>
      <c r="BB10" s="212"/>
      <c r="BC10" s="212"/>
      <c r="BD10" s="212"/>
      <c r="BE10" s="212"/>
      <c r="BF10" s="212"/>
      <c r="BG10" s="212"/>
      <c r="BH10" s="212"/>
    </row>
    <row r="11" spans="1:60" outlineLevel="1">
      <c r="A11" s="213"/>
      <c r="B11" s="220"/>
      <c r="C11" s="270" t="s">
        <v>113</v>
      </c>
      <c r="D11" s="225"/>
      <c r="E11" s="231">
        <v>55.9</v>
      </c>
      <c r="F11" s="235"/>
      <c r="G11" s="235"/>
      <c r="H11" s="235"/>
      <c r="I11" s="235"/>
      <c r="J11" s="235"/>
      <c r="K11" s="235"/>
      <c r="L11" s="235"/>
      <c r="M11" s="235"/>
      <c r="N11" s="222"/>
      <c r="O11" s="222"/>
      <c r="P11" s="222"/>
      <c r="Q11" s="222"/>
      <c r="R11" s="222"/>
      <c r="S11" s="222"/>
      <c r="T11" s="223"/>
      <c r="U11" s="222"/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114</v>
      </c>
      <c r="AF11" s="212">
        <v>0</v>
      </c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2.5" outlineLevel="1">
      <c r="A12" s="213">
        <v>2</v>
      </c>
      <c r="B12" s="220" t="s">
        <v>115</v>
      </c>
      <c r="C12" s="268" t="s">
        <v>116</v>
      </c>
      <c r="D12" s="222" t="s">
        <v>117</v>
      </c>
      <c r="E12" s="229">
        <v>76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0</v>
      </c>
      <c r="M12" s="235">
        <f>G12*(1+L12/100)</f>
        <v>0</v>
      </c>
      <c r="N12" s="222">
        <v>0</v>
      </c>
      <c r="O12" s="222">
        <f>ROUND(E12*N12,5)</f>
        <v>0</v>
      </c>
      <c r="P12" s="222">
        <v>0.22</v>
      </c>
      <c r="Q12" s="222">
        <f>ROUND(E12*P12,5)</f>
        <v>16.72</v>
      </c>
      <c r="R12" s="222"/>
      <c r="S12" s="222"/>
      <c r="T12" s="223">
        <v>0.44572000000000001</v>
      </c>
      <c r="U12" s="222">
        <f>ROUND(E12*T12,2)</f>
        <v>33.869999999999997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110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>
      <c r="A13" s="213"/>
      <c r="B13" s="220"/>
      <c r="C13" s="269" t="s">
        <v>111</v>
      </c>
      <c r="D13" s="224"/>
      <c r="E13" s="230"/>
      <c r="F13" s="236"/>
      <c r="G13" s="237"/>
      <c r="H13" s="235"/>
      <c r="I13" s="235"/>
      <c r="J13" s="235"/>
      <c r="K13" s="235"/>
      <c r="L13" s="235"/>
      <c r="M13" s="235"/>
      <c r="N13" s="222"/>
      <c r="O13" s="222"/>
      <c r="P13" s="222"/>
      <c r="Q13" s="222"/>
      <c r="R13" s="222"/>
      <c r="S13" s="222"/>
      <c r="T13" s="223"/>
      <c r="U13" s="222"/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112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5" t="str">
        <f>C13</f>
        <v>S vybouráním lože.</v>
      </c>
      <c r="BB13" s="212"/>
      <c r="BC13" s="212"/>
      <c r="BD13" s="212"/>
      <c r="BE13" s="212"/>
      <c r="BF13" s="212"/>
      <c r="BG13" s="212"/>
      <c r="BH13" s="212"/>
    </row>
    <row r="14" spans="1:60" outlineLevel="1">
      <c r="A14" s="213"/>
      <c r="B14" s="220"/>
      <c r="C14" s="270" t="s">
        <v>118</v>
      </c>
      <c r="D14" s="225"/>
      <c r="E14" s="231">
        <v>76</v>
      </c>
      <c r="F14" s="235"/>
      <c r="G14" s="235"/>
      <c r="H14" s="235"/>
      <c r="I14" s="235"/>
      <c r="J14" s="235"/>
      <c r="K14" s="235"/>
      <c r="L14" s="235"/>
      <c r="M14" s="235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114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>
      <c r="A15" s="213">
        <v>3</v>
      </c>
      <c r="B15" s="220" t="s">
        <v>119</v>
      </c>
      <c r="C15" s="268" t="s">
        <v>120</v>
      </c>
      <c r="D15" s="222" t="s">
        <v>117</v>
      </c>
      <c r="E15" s="229">
        <v>212.5</v>
      </c>
      <c r="F15" s="234"/>
      <c r="G15" s="235">
        <f>ROUND(E15*F15,2)</f>
        <v>0</v>
      </c>
      <c r="H15" s="234"/>
      <c r="I15" s="235">
        <f>ROUND(E15*H15,2)</f>
        <v>0</v>
      </c>
      <c r="J15" s="234"/>
      <c r="K15" s="235">
        <f>ROUND(E15*J15,2)</f>
        <v>0</v>
      </c>
      <c r="L15" s="235">
        <v>0</v>
      </c>
      <c r="M15" s="235">
        <f>G15*(1+L15/100)</f>
        <v>0</v>
      </c>
      <c r="N15" s="222">
        <v>0</v>
      </c>
      <c r="O15" s="222">
        <f>ROUND(E15*N15,5)</f>
        <v>0</v>
      </c>
      <c r="P15" s="222">
        <v>0.90051000000000003</v>
      </c>
      <c r="Q15" s="222">
        <f>ROUND(E15*P15,5)</f>
        <v>191.35838000000001</v>
      </c>
      <c r="R15" s="222"/>
      <c r="S15" s="222"/>
      <c r="T15" s="223">
        <v>0.27584999999999998</v>
      </c>
      <c r="U15" s="222">
        <f>ROUND(E15*T15,2)</f>
        <v>58.62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110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>
      <c r="A16" s="213"/>
      <c r="B16" s="220"/>
      <c r="C16" s="269" t="s">
        <v>121</v>
      </c>
      <c r="D16" s="224"/>
      <c r="E16" s="230"/>
      <c r="F16" s="236"/>
      <c r="G16" s="237"/>
      <c r="H16" s="235"/>
      <c r="I16" s="235"/>
      <c r="J16" s="235"/>
      <c r="K16" s="235"/>
      <c r="L16" s="235"/>
      <c r="M16" s="235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112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5" t="str">
        <f>C16</f>
        <v>Odstranění vozovek včetně podkladních vrstev.</v>
      </c>
      <c r="BB16" s="212"/>
      <c r="BC16" s="212"/>
      <c r="BD16" s="212"/>
      <c r="BE16" s="212"/>
      <c r="BF16" s="212"/>
      <c r="BG16" s="212"/>
      <c r="BH16" s="212"/>
    </row>
    <row r="17" spans="1:60" outlineLevel="1">
      <c r="A17" s="213"/>
      <c r="B17" s="220"/>
      <c r="C17" s="270" t="s">
        <v>122</v>
      </c>
      <c r="D17" s="225"/>
      <c r="E17" s="231">
        <v>212.5</v>
      </c>
      <c r="F17" s="235"/>
      <c r="G17" s="235"/>
      <c r="H17" s="235"/>
      <c r="I17" s="235"/>
      <c r="J17" s="235"/>
      <c r="K17" s="235"/>
      <c r="L17" s="235"/>
      <c r="M17" s="235"/>
      <c r="N17" s="222"/>
      <c r="O17" s="222"/>
      <c r="P17" s="222"/>
      <c r="Q17" s="222"/>
      <c r="R17" s="222"/>
      <c r="S17" s="222"/>
      <c r="T17" s="223"/>
      <c r="U17" s="222"/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114</v>
      </c>
      <c r="AF17" s="212">
        <v>0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>
      <c r="A18" s="213">
        <v>4</v>
      </c>
      <c r="B18" s="220" t="s">
        <v>123</v>
      </c>
      <c r="C18" s="268" t="s">
        <v>124</v>
      </c>
      <c r="D18" s="222" t="s">
        <v>117</v>
      </c>
      <c r="E18" s="229">
        <v>3.5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0</v>
      </c>
      <c r="M18" s="235">
        <f>G18*(1+L18/100)</f>
        <v>0</v>
      </c>
      <c r="N18" s="222">
        <v>0</v>
      </c>
      <c r="O18" s="222">
        <f>ROUND(E18*N18,5)</f>
        <v>0</v>
      </c>
      <c r="P18" s="222">
        <v>0.24</v>
      </c>
      <c r="Q18" s="222">
        <f>ROUND(E18*P18,5)</f>
        <v>0.84</v>
      </c>
      <c r="R18" s="222"/>
      <c r="S18" s="222"/>
      <c r="T18" s="223">
        <v>0.80647999999999997</v>
      </c>
      <c r="U18" s="222">
        <f>ROUND(E18*T18,2)</f>
        <v>2.82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125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>
      <c r="A19" s="213">
        <v>5</v>
      </c>
      <c r="B19" s="220" t="s">
        <v>126</v>
      </c>
      <c r="C19" s="268" t="s">
        <v>127</v>
      </c>
      <c r="D19" s="222" t="s">
        <v>128</v>
      </c>
      <c r="E19" s="229">
        <v>22.78</v>
      </c>
      <c r="F19" s="234"/>
      <c r="G19" s="235">
        <f>ROUND(E19*F19,2)</f>
        <v>0</v>
      </c>
      <c r="H19" s="234"/>
      <c r="I19" s="235">
        <f>ROUND(E19*H19,2)</f>
        <v>0</v>
      </c>
      <c r="J19" s="234"/>
      <c r="K19" s="235">
        <f>ROUND(E19*J19,2)</f>
        <v>0</v>
      </c>
      <c r="L19" s="235">
        <v>0</v>
      </c>
      <c r="M19" s="235">
        <f>G19*(1+L19/100)</f>
        <v>0</v>
      </c>
      <c r="N19" s="222">
        <v>0</v>
      </c>
      <c r="O19" s="222">
        <f>ROUND(E19*N19,5)</f>
        <v>0</v>
      </c>
      <c r="P19" s="222">
        <v>0</v>
      </c>
      <c r="Q19" s="222">
        <f>ROUND(E19*P19,5)</f>
        <v>0</v>
      </c>
      <c r="R19" s="222"/>
      <c r="S19" s="222"/>
      <c r="T19" s="223">
        <v>1.4379999999999999</v>
      </c>
      <c r="U19" s="222">
        <f>ROUND(E19*T19,2)</f>
        <v>32.76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110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22.5" outlineLevel="1">
      <c r="A20" s="213"/>
      <c r="B20" s="220"/>
      <c r="C20" s="269" t="s">
        <v>129</v>
      </c>
      <c r="D20" s="224"/>
      <c r="E20" s="230"/>
      <c r="F20" s="236"/>
      <c r="G20" s="237"/>
      <c r="H20" s="235"/>
      <c r="I20" s="235"/>
      <c r="J20" s="235"/>
      <c r="K20" s="235"/>
      <c r="L20" s="235"/>
      <c r="M20" s="235"/>
      <c r="N20" s="222"/>
      <c r="O20" s="222"/>
      <c r="P20" s="222"/>
      <c r="Q20" s="222"/>
      <c r="R20" s="222"/>
      <c r="S20" s="222"/>
      <c r="T20" s="223"/>
      <c r="U20" s="22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112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5" t="str">
        <f>C20</f>
        <v>Popř. humózní zeminy s naložením, vodorovným přemístěním a složením na hromady nebo se zpětným přemístěním a rozprostřením.</v>
      </c>
      <c r="BB20" s="212"/>
      <c r="BC20" s="212"/>
      <c r="BD20" s="212"/>
      <c r="BE20" s="212"/>
      <c r="BF20" s="212"/>
      <c r="BG20" s="212"/>
      <c r="BH20" s="212"/>
    </row>
    <row r="21" spans="1:60" outlineLevel="1">
      <c r="A21" s="213"/>
      <c r="B21" s="220"/>
      <c r="C21" s="270" t="s">
        <v>130</v>
      </c>
      <c r="D21" s="225"/>
      <c r="E21" s="231">
        <v>22.78</v>
      </c>
      <c r="F21" s="235"/>
      <c r="G21" s="235"/>
      <c r="H21" s="235"/>
      <c r="I21" s="235"/>
      <c r="J21" s="235"/>
      <c r="K21" s="235"/>
      <c r="L21" s="235"/>
      <c r="M21" s="235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114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>
      <c r="A22" s="213">
        <v>6</v>
      </c>
      <c r="B22" s="220" t="s">
        <v>131</v>
      </c>
      <c r="C22" s="268" t="s">
        <v>132</v>
      </c>
      <c r="D22" s="222" t="s">
        <v>128</v>
      </c>
      <c r="E22" s="229">
        <v>77.08</v>
      </c>
      <c r="F22" s="234"/>
      <c r="G22" s="235">
        <f>ROUND(E22*F22,2)</f>
        <v>0</v>
      </c>
      <c r="H22" s="234"/>
      <c r="I22" s="235">
        <f>ROUND(E22*H22,2)</f>
        <v>0</v>
      </c>
      <c r="J22" s="234"/>
      <c r="K22" s="235">
        <f>ROUND(E22*J22,2)</f>
        <v>0</v>
      </c>
      <c r="L22" s="235">
        <v>0</v>
      </c>
      <c r="M22" s="235">
        <f>G22*(1+L22/100)</f>
        <v>0</v>
      </c>
      <c r="N22" s="222">
        <v>0</v>
      </c>
      <c r="O22" s="222">
        <f>ROUND(E22*N22,5)</f>
        <v>0</v>
      </c>
      <c r="P22" s="222">
        <v>0</v>
      </c>
      <c r="Q22" s="222">
        <f>ROUND(E22*P22,5)</f>
        <v>0</v>
      </c>
      <c r="R22" s="222"/>
      <c r="S22" s="222"/>
      <c r="T22" s="223">
        <v>0.29525000000000001</v>
      </c>
      <c r="U22" s="222">
        <f>ROUND(E22*T22,2)</f>
        <v>22.76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110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22.5" outlineLevel="1">
      <c r="A23" s="213"/>
      <c r="B23" s="220"/>
      <c r="C23" s="269" t="s">
        <v>133</v>
      </c>
      <c r="D23" s="224"/>
      <c r="E23" s="230"/>
      <c r="F23" s="236"/>
      <c r="G23" s="237"/>
      <c r="H23" s="235"/>
      <c r="I23" s="235"/>
      <c r="J23" s="235"/>
      <c r="K23" s="235"/>
      <c r="L23" s="235"/>
      <c r="M23" s="235"/>
      <c r="N23" s="222"/>
      <c r="O23" s="222"/>
      <c r="P23" s="222"/>
      <c r="Q23" s="222"/>
      <c r="R23" s="222"/>
      <c r="S23" s="222"/>
      <c r="T23" s="223"/>
      <c r="U23" s="22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112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5" t="str">
        <f>C23</f>
        <v>Nezapažené s naložením na dopravní prostředek, odvozem a uložením na skládku, bez poplatku za skládku.</v>
      </c>
      <c r="BB23" s="212"/>
      <c r="BC23" s="212"/>
      <c r="BD23" s="212"/>
      <c r="BE23" s="212"/>
      <c r="BF23" s="212"/>
      <c r="BG23" s="212"/>
      <c r="BH23" s="212"/>
    </row>
    <row r="24" spans="1:60" ht="22.5" outlineLevel="1">
      <c r="A24" s="213"/>
      <c r="B24" s="220"/>
      <c r="C24" s="270" t="s">
        <v>134</v>
      </c>
      <c r="D24" s="225"/>
      <c r="E24" s="231">
        <v>77.08</v>
      </c>
      <c r="F24" s="235"/>
      <c r="G24" s="235"/>
      <c r="H24" s="235"/>
      <c r="I24" s="235"/>
      <c r="J24" s="235"/>
      <c r="K24" s="235"/>
      <c r="L24" s="235"/>
      <c r="M24" s="235"/>
      <c r="N24" s="222"/>
      <c r="O24" s="222"/>
      <c r="P24" s="222"/>
      <c r="Q24" s="222"/>
      <c r="R24" s="222"/>
      <c r="S24" s="222"/>
      <c r="T24" s="223"/>
      <c r="U24" s="22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114</v>
      </c>
      <c r="AF24" s="212">
        <v>0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>
      <c r="A25" s="213">
        <v>7</v>
      </c>
      <c r="B25" s="220" t="s">
        <v>135</v>
      </c>
      <c r="C25" s="268" t="s">
        <v>136</v>
      </c>
      <c r="D25" s="222" t="s">
        <v>128</v>
      </c>
      <c r="E25" s="229">
        <v>38.54</v>
      </c>
      <c r="F25" s="234"/>
      <c r="G25" s="235">
        <f>ROUND(E25*F25,2)</f>
        <v>0</v>
      </c>
      <c r="H25" s="234"/>
      <c r="I25" s="235">
        <f>ROUND(E25*H25,2)</f>
        <v>0</v>
      </c>
      <c r="J25" s="234"/>
      <c r="K25" s="235">
        <f>ROUND(E25*J25,2)</f>
        <v>0</v>
      </c>
      <c r="L25" s="235">
        <v>0</v>
      </c>
      <c r="M25" s="235">
        <f>G25*(1+L25/100)</f>
        <v>0</v>
      </c>
      <c r="N25" s="222">
        <v>0</v>
      </c>
      <c r="O25" s="222">
        <f>ROUND(E25*N25,5)</f>
        <v>0</v>
      </c>
      <c r="P25" s="222">
        <v>0</v>
      </c>
      <c r="Q25" s="222">
        <f>ROUND(E25*P25,5)</f>
        <v>0</v>
      </c>
      <c r="R25" s="222"/>
      <c r="S25" s="222"/>
      <c r="T25" s="223">
        <v>5.8000000000000003E-2</v>
      </c>
      <c r="U25" s="222">
        <f>ROUND(E25*T25,2)</f>
        <v>2.2400000000000002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125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>
      <c r="A26" s="213"/>
      <c r="B26" s="220"/>
      <c r="C26" s="270" t="s">
        <v>137</v>
      </c>
      <c r="D26" s="225"/>
      <c r="E26" s="231">
        <v>38.54</v>
      </c>
      <c r="F26" s="235"/>
      <c r="G26" s="235"/>
      <c r="H26" s="235"/>
      <c r="I26" s="235"/>
      <c r="J26" s="235"/>
      <c r="K26" s="235"/>
      <c r="L26" s="235"/>
      <c r="M26" s="235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114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>
      <c r="A27" s="213">
        <v>8</v>
      </c>
      <c r="B27" s="220" t="s">
        <v>138</v>
      </c>
      <c r="C27" s="268" t="s">
        <v>139</v>
      </c>
      <c r="D27" s="222" t="s">
        <v>128</v>
      </c>
      <c r="E27" s="229">
        <v>10.25</v>
      </c>
      <c r="F27" s="234"/>
      <c r="G27" s="235">
        <f>ROUND(E27*F27,2)</f>
        <v>0</v>
      </c>
      <c r="H27" s="234"/>
      <c r="I27" s="235">
        <f>ROUND(E27*H27,2)</f>
        <v>0</v>
      </c>
      <c r="J27" s="234"/>
      <c r="K27" s="235">
        <f>ROUND(E27*J27,2)</f>
        <v>0</v>
      </c>
      <c r="L27" s="235">
        <v>0</v>
      </c>
      <c r="M27" s="235">
        <f>G27*(1+L27/100)</f>
        <v>0</v>
      </c>
      <c r="N27" s="222">
        <v>0</v>
      </c>
      <c r="O27" s="222">
        <f>ROUND(E27*N27,5)</f>
        <v>0</v>
      </c>
      <c r="P27" s="222">
        <v>0</v>
      </c>
      <c r="Q27" s="222">
        <f>ROUND(E27*P27,5)</f>
        <v>0</v>
      </c>
      <c r="R27" s="222"/>
      <c r="S27" s="222"/>
      <c r="T27" s="223">
        <v>0.80230000000000001</v>
      </c>
      <c r="U27" s="222">
        <f>ROUND(E27*T27,2)</f>
        <v>8.2200000000000006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110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22.5" outlineLevel="1">
      <c r="A28" s="213"/>
      <c r="B28" s="220"/>
      <c r="C28" s="269" t="s">
        <v>140</v>
      </c>
      <c r="D28" s="224"/>
      <c r="E28" s="230"/>
      <c r="F28" s="236"/>
      <c r="G28" s="237"/>
      <c r="H28" s="235"/>
      <c r="I28" s="235"/>
      <c r="J28" s="235"/>
      <c r="K28" s="235"/>
      <c r="L28" s="235"/>
      <c r="M28" s="235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112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5" t="str">
        <f>C28</f>
        <v>S urovnáním dna do předepsaného profilu a spádu, se svislým přemístěním, s naložením na dopravní prostředek, s odvozem a uložením na skládku, bez poplatku za skládku.</v>
      </c>
      <c r="BB28" s="212"/>
      <c r="BC28" s="212"/>
      <c r="BD28" s="212"/>
      <c r="BE28" s="212"/>
      <c r="BF28" s="212"/>
      <c r="BG28" s="212"/>
      <c r="BH28" s="212"/>
    </row>
    <row r="29" spans="1:60" outlineLevel="1">
      <c r="A29" s="213"/>
      <c r="B29" s="220"/>
      <c r="C29" s="270" t="s">
        <v>141</v>
      </c>
      <c r="D29" s="225"/>
      <c r="E29" s="231">
        <v>10.25</v>
      </c>
      <c r="F29" s="235"/>
      <c r="G29" s="235"/>
      <c r="H29" s="235"/>
      <c r="I29" s="235"/>
      <c r="J29" s="235"/>
      <c r="K29" s="235"/>
      <c r="L29" s="235"/>
      <c r="M29" s="235"/>
      <c r="N29" s="222"/>
      <c r="O29" s="222"/>
      <c r="P29" s="222"/>
      <c r="Q29" s="222"/>
      <c r="R29" s="222"/>
      <c r="S29" s="222"/>
      <c r="T29" s="223"/>
      <c r="U29" s="222"/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114</v>
      </c>
      <c r="AF29" s="212">
        <v>0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2.5" outlineLevel="1">
      <c r="A30" s="213">
        <v>9</v>
      </c>
      <c r="B30" s="220" t="s">
        <v>142</v>
      </c>
      <c r="C30" s="268" t="s">
        <v>143</v>
      </c>
      <c r="D30" s="222" t="s">
        <v>128</v>
      </c>
      <c r="E30" s="229">
        <v>174.66</v>
      </c>
      <c r="F30" s="234"/>
      <c r="G30" s="235">
        <f>ROUND(E30*F30,2)</f>
        <v>0</v>
      </c>
      <c r="H30" s="234"/>
      <c r="I30" s="235">
        <f>ROUND(E30*H30,2)</f>
        <v>0</v>
      </c>
      <c r="J30" s="234"/>
      <c r="K30" s="235">
        <f>ROUND(E30*J30,2)</f>
        <v>0</v>
      </c>
      <c r="L30" s="235">
        <v>0</v>
      </c>
      <c r="M30" s="235">
        <f>G30*(1+L30/100)</f>
        <v>0</v>
      </c>
      <c r="N30" s="222">
        <v>0</v>
      </c>
      <c r="O30" s="222">
        <f>ROUND(E30*N30,5)</f>
        <v>0</v>
      </c>
      <c r="P30" s="222">
        <v>0</v>
      </c>
      <c r="Q30" s="222">
        <f>ROUND(E30*P30,5)</f>
        <v>0</v>
      </c>
      <c r="R30" s="222"/>
      <c r="S30" s="222"/>
      <c r="T30" s="223">
        <v>0</v>
      </c>
      <c r="U30" s="222">
        <f>ROUND(E30*T30,2)</f>
        <v>0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110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22.5" outlineLevel="1">
      <c r="A31" s="213"/>
      <c r="B31" s="220"/>
      <c r="C31" s="269" t="s">
        <v>144</v>
      </c>
      <c r="D31" s="224"/>
      <c r="E31" s="230"/>
      <c r="F31" s="236"/>
      <c r="G31" s="237"/>
      <c r="H31" s="235"/>
      <c r="I31" s="235"/>
      <c r="J31" s="235"/>
      <c r="K31" s="235"/>
      <c r="L31" s="235"/>
      <c r="M31" s="235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112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5" t="str">
        <f>C31</f>
        <v>Příplatek za vodorovné přemístění výkopku přes vymezenou dopravní vzdálenost uvedenou u jednotlivých položek.</v>
      </c>
      <c r="BB31" s="212"/>
      <c r="BC31" s="212"/>
      <c r="BD31" s="212"/>
      <c r="BE31" s="212"/>
      <c r="BF31" s="212"/>
      <c r="BG31" s="212"/>
      <c r="BH31" s="212"/>
    </row>
    <row r="32" spans="1:60" outlineLevel="1">
      <c r="A32" s="213"/>
      <c r="B32" s="220"/>
      <c r="C32" s="270" t="s">
        <v>145</v>
      </c>
      <c r="D32" s="225"/>
      <c r="E32" s="231">
        <v>174.66</v>
      </c>
      <c r="F32" s="235"/>
      <c r="G32" s="235"/>
      <c r="H32" s="235"/>
      <c r="I32" s="235"/>
      <c r="J32" s="235"/>
      <c r="K32" s="235"/>
      <c r="L32" s="235"/>
      <c r="M32" s="235"/>
      <c r="N32" s="222"/>
      <c r="O32" s="222"/>
      <c r="P32" s="222"/>
      <c r="Q32" s="222"/>
      <c r="R32" s="222"/>
      <c r="S32" s="222"/>
      <c r="T32" s="223"/>
      <c r="U32" s="22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114</v>
      </c>
      <c r="AF32" s="212">
        <v>0</v>
      </c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>
      <c r="A33" s="213">
        <v>10</v>
      </c>
      <c r="B33" s="220" t="s">
        <v>146</v>
      </c>
      <c r="C33" s="268" t="s">
        <v>147</v>
      </c>
      <c r="D33" s="222" t="s">
        <v>148</v>
      </c>
      <c r="E33" s="229">
        <v>152.82749999999999</v>
      </c>
      <c r="F33" s="234"/>
      <c r="G33" s="235">
        <f>ROUND(E33*F33,2)</f>
        <v>0</v>
      </c>
      <c r="H33" s="234"/>
      <c r="I33" s="235">
        <f>ROUND(E33*H33,2)</f>
        <v>0</v>
      </c>
      <c r="J33" s="234"/>
      <c r="K33" s="235">
        <f>ROUND(E33*J33,2)</f>
        <v>0</v>
      </c>
      <c r="L33" s="235">
        <v>0</v>
      </c>
      <c r="M33" s="235">
        <f>G33*(1+L33/100)</f>
        <v>0</v>
      </c>
      <c r="N33" s="222">
        <v>0</v>
      </c>
      <c r="O33" s="222">
        <f>ROUND(E33*N33,5)</f>
        <v>0</v>
      </c>
      <c r="P33" s="222">
        <v>0</v>
      </c>
      <c r="Q33" s="222">
        <f>ROUND(E33*P33,5)</f>
        <v>0</v>
      </c>
      <c r="R33" s="222"/>
      <c r="S33" s="222"/>
      <c r="T33" s="223">
        <v>0</v>
      </c>
      <c r="U33" s="222">
        <f>ROUND(E33*T33,2)</f>
        <v>0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125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>
      <c r="A34" s="213"/>
      <c r="B34" s="220"/>
      <c r="C34" s="269" t="s">
        <v>149</v>
      </c>
      <c r="D34" s="224"/>
      <c r="E34" s="230"/>
      <c r="F34" s="236"/>
      <c r="G34" s="237"/>
      <c r="H34" s="235"/>
      <c r="I34" s="235"/>
      <c r="J34" s="235"/>
      <c r="K34" s="235"/>
      <c r="L34" s="235"/>
      <c r="M34" s="235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112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5" t="str">
        <f>C34</f>
        <v>Ceny poplatků jsou ilustrativní. Skutečné sazby je nutné získat od konkrétních organizací.</v>
      </c>
      <c r="BB34" s="212"/>
      <c r="BC34" s="212"/>
      <c r="BD34" s="212"/>
      <c r="BE34" s="212"/>
      <c r="BF34" s="212"/>
      <c r="BG34" s="212"/>
      <c r="BH34" s="212"/>
    </row>
    <row r="35" spans="1:60" outlineLevel="1">
      <c r="A35" s="213"/>
      <c r="B35" s="220"/>
      <c r="C35" s="270" t="s">
        <v>150</v>
      </c>
      <c r="D35" s="225"/>
      <c r="E35" s="231">
        <v>152.82749999999999</v>
      </c>
      <c r="F35" s="235"/>
      <c r="G35" s="235"/>
      <c r="H35" s="235"/>
      <c r="I35" s="235"/>
      <c r="J35" s="235"/>
      <c r="K35" s="235"/>
      <c r="L35" s="235"/>
      <c r="M35" s="235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114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2.5" outlineLevel="1">
      <c r="A36" s="213">
        <v>11</v>
      </c>
      <c r="B36" s="220" t="s">
        <v>131</v>
      </c>
      <c r="C36" s="268" t="s">
        <v>132</v>
      </c>
      <c r="D36" s="222" t="s">
        <v>128</v>
      </c>
      <c r="E36" s="229">
        <v>38.76</v>
      </c>
      <c r="F36" s="234"/>
      <c r="G36" s="235">
        <f>ROUND(E36*F36,2)</f>
        <v>0</v>
      </c>
      <c r="H36" s="234"/>
      <c r="I36" s="235">
        <f>ROUND(E36*H36,2)</f>
        <v>0</v>
      </c>
      <c r="J36" s="234"/>
      <c r="K36" s="235">
        <f>ROUND(E36*J36,2)</f>
        <v>0</v>
      </c>
      <c r="L36" s="235">
        <v>0</v>
      </c>
      <c r="M36" s="235">
        <f>G36*(1+L36/100)</f>
        <v>0</v>
      </c>
      <c r="N36" s="222">
        <v>0</v>
      </c>
      <c r="O36" s="222">
        <f>ROUND(E36*N36,5)</f>
        <v>0</v>
      </c>
      <c r="P36" s="222">
        <v>0</v>
      </c>
      <c r="Q36" s="222">
        <f>ROUND(E36*P36,5)</f>
        <v>0</v>
      </c>
      <c r="R36" s="222"/>
      <c r="S36" s="222"/>
      <c r="T36" s="223">
        <v>0.29525000000000001</v>
      </c>
      <c r="U36" s="222">
        <f>ROUND(E36*T36,2)</f>
        <v>11.44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110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>
      <c r="A37" s="213"/>
      <c r="B37" s="220"/>
      <c r="C37" s="269" t="s">
        <v>133</v>
      </c>
      <c r="D37" s="224"/>
      <c r="E37" s="230"/>
      <c r="F37" s="236"/>
      <c r="G37" s="237"/>
      <c r="H37" s="235"/>
      <c r="I37" s="235"/>
      <c r="J37" s="235"/>
      <c r="K37" s="235"/>
      <c r="L37" s="235"/>
      <c r="M37" s="235"/>
      <c r="N37" s="222"/>
      <c r="O37" s="222"/>
      <c r="P37" s="222"/>
      <c r="Q37" s="222"/>
      <c r="R37" s="222"/>
      <c r="S37" s="222"/>
      <c r="T37" s="223"/>
      <c r="U37" s="22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112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5" t="str">
        <f>C37</f>
        <v>Nezapažené s naložením na dopravní prostředek, odvozem a uložením na skládku, bez poplatku za skládku.</v>
      </c>
      <c r="BB37" s="212"/>
      <c r="BC37" s="212"/>
      <c r="BD37" s="212"/>
      <c r="BE37" s="212"/>
      <c r="BF37" s="212"/>
      <c r="BG37" s="212"/>
      <c r="BH37" s="212"/>
    </row>
    <row r="38" spans="1:60" ht="22.5" outlineLevel="1">
      <c r="A38" s="213"/>
      <c r="B38" s="220"/>
      <c r="C38" s="270" t="s">
        <v>151</v>
      </c>
      <c r="D38" s="225"/>
      <c r="E38" s="231">
        <v>38.76</v>
      </c>
      <c r="F38" s="235"/>
      <c r="G38" s="235"/>
      <c r="H38" s="235"/>
      <c r="I38" s="235"/>
      <c r="J38" s="235"/>
      <c r="K38" s="235"/>
      <c r="L38" s="235"/>
      <c r="M38" s="235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114</v>
      </c>
      <c r="AF38" s="212">
        <v>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>
      <c r="A39" s="213">
        <v>12</v>
      </c>
      <c r="B39" s="220" t="s">
        <v>135</v>
      </c>
      <c r="C39" s="268" t="s">
        <v>136</v>
      </c>
      <c r="D39" s="222" t="s">
        <v>128</v>
      </c>
      <c r="E39" s="229">
        <v>19.38</v>
      </c>
      <c r="F39" s="234"/>
      <c r="G39" s="235">
        <f>ROUND(E39*F39,2)</f>
        <v>0</v>
      </c>
      <c r="H39" s="234"/>
      <c r="I39" s="235">
        <f>ROUND(E39*H39,2)</f>
        <v>0</v>
      </c>
      <c r="J39" s="234"/>
      <c r="K39" s="235">
        <f>ROUND(E39*J39,2)</f>
        <v>0</v>
      </c>
      <c r="L39" s="235">
        <v>0</v>
      </c>
      <c r="M39" s="235">
        <f>G39*(1+L39/100)</f>
        <v>0</v>
      </c>
      <c r="N39" s="222">
        <v>0</v>
      </c>
      <c r="O39" s="222">
        <f>ROUND(E39*N39,5)</f>
        <v>0</v>
      </c>
      <c r="P39" s="222">
        <v>0</v>
      </c>
      <c r="Q39" s="222">
        <f>ROUND(E39*P39,5)</f>
        <v>0</v>
      </c>
      <c r="R39" s="222"/>
      <c r="S39" s="222"/>
      <c r="T39" s="223">
        <v>5.8000000000000003E-2</v>
      </c>
      <c r="U39" s="222">
        <f>ROUND(E39*T39,2)</f>
        <v>1.1200000000000001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125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>
      <c r="A40" s="213"/>
      <c r="B40" s="220"/>
      <c r="C40" s="270" t="s">
        <v>152</v>
      </c>
      <c r="D40" s="225"/>
      <c r="E40" s="231">
        <v>19.38</v>
      </c>
      <c r="F40" s="235"/>
      <c r="G40" s="235"/>
      <c r="H40" s="235"/>
      <c r="I40" s="235"/>
      <c r="J40" s="235"/>
      <c r="K40" s="235"/>
      <c r="L40" s="235"/>
      <c r="M40" s="235"/>
      <c r="N40" s="222"/>
      <c r="O40" s="222"/>
      <c r="P40" s="222"/>
      <c r="Q40" s="222"/>
      <c r="R40" s="222"/>
      <c r="S40" s="222"/>
      <c r="T40" s="223"/>
      <c r="U40" s="222"/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114</v>
      </c>
      <c r="AF40" s="212">
        <v>0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2.5" outlineLevel="1">
      <c r="A41" s="213">
        <v>13</v>
      </c>
      <c r="B41" s="220" t="s">
        <v>142</v>
      </c>
      <c r="C41" s="268" t="s">
        <v>143</v>
      </c>
      <c r="D41" s="222" t="s">
        <v>128</v>
      </c>
      <c r="E41" s="229">
        <v>77.52</v>
      </c>
      <c r="F41" s="234"/>
      <c r="G41" s="235">
        <f>ROUND(E41*F41,2)</f>
        <v>0</v>
      </c>
      <c r="H41" s="234"/>
      <c r="I41" s="235">
        <f>ROUND(E41*H41,2)</f>
        <v>0</v>
      </c>
      <c r="J41" s="234"/>
      <c r="K41" s="235">
        <f>ROUND(E41*J41,2)</f>
        <v>0</v>
      </c>
      <c r="L41" s="235">
        <v>0</v>
      </c>
      <c r="M41" s="235">
        <f>G41*(1+L41/100)</f>
        <v>0</v>
      </c>
      <c r="N41" s="222">
        <v>0</v>
      </c>
      <c r="O41" s="222">
        <f>ROUND(E41*N41,5)</f>
        <v>0</v>
      </c>
      <c r="P41" s="222">
        <v>0</v>
      </c>
      <c r="Q41" s="222">
        <f>ROUND(E41*P41,5)</f>
        <v>0</v>
      </c>
      <c r="R41" s="222"/>
      <c r="S41" s="222"/>
      <c r="T41" s="223">
        <v>0</v>
      </c>
      <c r="U41" s="222">
        <f>ROUND(E41*T41,2)</f>
        <v>0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110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22.5" outlineLevel="1">
      <c r="A42" s="213"/>
      <c r="B42" s="220"/>
      <c r="C42" s="269" t="s">
        <v>144</v>
      </c>
      <c r="D42" s="224"/>
      <c r="E42" s="230"/>
      <c r="F42" s="236"/>
      <c r="G42" s="237"/>
      <c r="H42" s="235"/>
      <c r="I42" s="235"/>
      <c r="J42" s="235"/>
      <c r="K42" s="235"/>
      <c r="L42" s="235"/>
      <c r="M42" s="235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112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5" t="str">
        <f>C42</f>
        <v>Příplatek za vodorovné přemístění výkopku přes vymezenou dopravní vzdálenost uvedenou u jednotlivých položek.</v>
      </c>
      <c r="BB42" s="212"/>
      <c r="BC42" s="212"/>
      <c r="BD42" s="212"/>
      <c r="BE42" s="212"/>
      <c r="BF42" s="212"/>
      <c r="BG42" s="212"/>
      <c r="BH42" s="212"/>
    </row>
    <row r="43" spans="1:60" ht="22.5" outlineLevel="1">
      <c r="A43" s="213"/>
      <c r="B43" s="220"/>
      <c r="C43" s="270" t="s">
        <v>153</v>
      </c>
      <c r="D43" s="225"/>
      <c r="E43" s="231">
        <v>77.52</v>
      </c>
      <c r="F43" s="235"/>
      <c r="G43" s="235"/>
      <c r="H43" s="235"/>
      <c r="I43" s="235"/>
      <c r="J43" s="235"/>
      <c r="K43" s="235"/>
      <c r="L43" s="235"/>
      <c r="M43" s="235"/>
      <c r="N43" s="222"/>
      <c r="O43" s="222"/>
      <c r="P43" s="222"/>
      <c r="Q43" s="222"/>
      <c r="R43" s="222"/>
      <c r="S43" s="222"/>
      <c r="T43" s="223"/>
      <c r="U43" s="222"/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114</v>
      </c>
      <c r="AF43" s="212">
        <v>0</v>
      </c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>
      <c r="A44" s="213">
        <v>14</v>
      </c>
      <c r="B44" s="220" t="s">
        <v>146</v>
      </c>
      <c r="C44" s="268" t="s">
        <v>147</v>
      </c>
      <c r="D44" s="222" t="s">
        <v>148</v>
      </c>
      <c r="E44" s="229">
        <v>67.83</v>
      </c>
      <c r="F44" s="234"/>
      <c r="G44" s="235">
        <f>ROUND(E44*F44,2)</f>
        <v>0</v>
      </c>
      <c r="H44" s="234"/>
      <c r="I44" s="235">
        <f>ROUND(E44*H44,2)</f>
        <v>0</v>
      </c>
      <c r="J44" s="234"/>
      <c r="K44" s="235">
        <f>ROUND(E44*J44,2)</f>
        <v>0</v>
      </c>
      <c r="L44" s="235">
        <v>0</v>
      </c>
      <c r="M44" s="235">
        <f>G44*(1+L44/100)</f>
        <v>0</v>
      </c>
      <c r="N44" s="222">
        <v>0</v>
      </c>
      <c r="O44" s="222">
        <f>ROUND(E44*N44,5)</f>
        <v>0</v>
      </c>
      <c r="P44" s="222">
        <v>0</v>
      </c>
      <c r="Q44" s="222">
        <f>ROUND(E44*P44,5)</f>
        <v>0</v>
      </c>
      <c r="R44" s="222"/>
      <c r="S44" s="222"/>
      <c r="T44" s="223">
        <v>0</v>
      </c>
      <c r="U44" s="222">
        <f>ROUND(E44*T44,2)</f>
        <v>0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125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>
      <c r="A45" s="213"/>
      <c r="B45" s="220"/>
      <c r="C45" s="269" t="s">
        <v>149</v>
      </c>
      <c r="D45" s="224"/>
      <c r="E45" s="230"/>
      <c r="F45" s="236"/>
      <c r="G45" s="237"/>
      <c r="H45" s="235"/>
      <c r="I45" s="235"/>
      <c r="J45" s="235"/>
      <c r="K45" s="235"/>
      <c r="L45" s="235"/>
      <c r="M45" s="235"/>
      <c r="N45" s="222"/>
      <c r="O45" s="222"/>
      <c r="P45" s="222"/>
      <c r="Q45" s="222"/>
      <c r="R45" s="222"/>
      <c r="S45" s="222"/>
      <c r="T45" s="223"/>
      <c r="U45" s="222"/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112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5" t="str">
        <f>C45</f>
        <v>Ceny poplatků jsou ilustrativní. Skutečné sazby je nutné získat od konkrétních organizací.</v>
      </c>
      <c r="BB45" s="212"/>
      <c r="BC45" s="212"/>
      <c r="BD45" s="212"/>
      <c r="BE45" s="212"/>
      <c r="BF45" s="212"/>
      <c r="BG45" s="212"/>
      <c r="BH45" s="212"/>
    </row>
    <row r="46" spans="1:60" ht="22.5" outlineLevel="1">
      <c r="A46" s="213"/>
      <c r="B46" s="220"/>
      <c r="C46" s="270" t="s">
        <v>154</v>
      </c>
      <c r="D46" s="225"/>
      <c r="E46" s="231">
        <v>67.83</v>
      </c>
      <c r="F46" s="235"/>
      <c r="G46" s="235"/>
      <c r="H46" s="235"/>
      <c r="I46" s="235"/>
      <c r="J46" s="235"/>
      <c r="K46" s="235"/>
      <c r="L46" s="235"/>
      <c r="M46" s="235"/>
      <c r="N46" s="222"/>
      <c r="O46" s="222"/>
      <c r="P46" s="222"/>
      <c r="Q46" s="222"/>
      <c r="R46" s="222"/>
      <c r="S46" s="222"/>
      <c r="T46" s="223"/>
      <c r="U46" s="222"/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114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>
      <c r="A47" s="213">
        <v>15</v>
      </c>
      <c r="B47" s="220" t="s">
        <v>155</v>
      </c>
      <c r="C47" s="268" t="s">
        <v>156</v>
      </c>
      <c r="D47" s="222" t="s">
        <v>117</v>
      </c>
      <c r="E47" s="229">
        <v>347</v>
      </c>
      <c r="F47" s="234"/>
      <c r="G47" s="235">
        <f>ROUND(E47*F47,2)</f>
        <v>0</v>
      </c>
      <c r="H47" s="234"/>
      <c r="I47" s="235">
        <f>ROUND(E47*H47,2)</f>
        <v>0</v>
      </c>
      <c r="J47" s="234"/>
      <c r="K47" s="235">
        <f>ROUND(E47*J47,2)</f>
        <v>0</v>
      </c>
      <c r="L47" s="235">
        <v>0</v>
      </c>
      <c r="M47" s="235">
        <f>G47*(1+L47/100)</f>
        <v>0</v>
      </c>
      <c r="N47" s="222">
        <v>0</v>
      </c>
      <c r="O47" s="222">
        <f>ROUND(E47*N47,5)</f>
        <v>0</v>
      </c>
      <c r="P47" s="222">
        <v>0</v>
      </c>
      <c r="Q47" s="222">
        <f>ROUND(E47*P47,5)</f>
        <v>0</v>
      </c>
      <c r="R47" s="222"/>
      <c r="S47" s="222"/>
      <c r="T47" s="223">
        <v>1.7999999999999999E-2</v>
      </c>
      <c r="U47" s="222">
        <f>ROUND(E47*T47,2)</f>
        <v>6.25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125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>
      <c r="A48" s="213"/>
      <c r="B48" s="220"/>
      <c r="C48" s="269" t="s">
        <v>157</v>
      </c>
      <c r="D48" s="224"/>
      <c r="E48" s="230"/>
      <c r="F48" s="236"/>
      <c r="G48" s="237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112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5" t="str">
        <f>C48</f>
        <v>Vyrovnáním výškových rozdílů.</v>
      </c>
      <c r="BB48" s="212"/>
      <c r="BC48" s="212"/>
      <c r="BD48" s="212"/>
      <c r="BE48" s="212"/>
      <c r="BF48" s="212"/>
      <c r="BG48" s="212"/>
      <c r="BH48" s="212"/>
    </row>
    <row r="49" spans="1:60" outlineLevel="1">
      <c r="A49" s="213"/>
      <c r="B49" s="220"/>
      <c r="C49" s="270" t="s">
        <v>158</v>
      </c>
      <c r="D49" s="225"/>
      <c r="E49" s="231">
        <v>347</v>
      </c>
      <c r="F49" s="235"/>
      <c r="G49" s="235"/>
      <c r="H49" s="235"/>
      <c r="I49" s="235"/>
      <c r="J49" s="235"/>
      <c r="K49" s="235"/>
      <c r="L49" s="235"/>
      <c r="M49" s="235"/>
      <c r="N49" s="222"/>
      <c r="O49" s="222"/>
      <c r="P49" s="222"/>
      <c r="Q49" s="222"/>
      <c r="R49" s="222"/>
      <c r="S49" s="222"/>
      <c r="T49" s="223"/>
      <c r="U49" s="222"/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114</v>
      </c>
      <c r="AF49" s="212">
        <v>0</v>
      </c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>
      <c r="A50" s="213">
        <v>16</v>
      </c>
      <c r="B50" s="220" t="s">
        <v>159</v>
      </c>
      <c r="C50" s="268" t="s">
        <v>160</v>
      </c>
      <c r="D50" s="222" t="s">
        <v>117</v>
      </c>
      <c r="E50" s="229">
        <v>169</v>
      </c>
      <c r="F50" s="234"/>
      <c r="G50" s="235">
        <f>ROUND(E50*F50,2)</f>
        <v>0</v>
      </c>
      <c r="H50" s="234"/>
      <c r="I50" s="235">
        <f>ROUND(E50*H50,2)</f>
        <v>0</v>
      </c>
      <c r="J50" s="234"/>
      <c r="K50" s="235">
        <f>ROUND(E50*J50,2)</f>
        <v>0</v>
      </c>
      <c r="L50" s="235">
        <v>0</v>
      </c>
      <c r="M50" s="235">
        <f>G50*(1+L50/100)</f>
        <v>0</v>
      </c>
      <c r="N50" s="222">
        <v>0</v>
      </c>
      <c r="O50" s="222">
        <f>ROUND(E50*N50,5)</f>
        <v>0</v>
      </c>
      <c r="P50" s="222">
        <v>0</v>
      </c>
      <c r="Q50" s="222">
        <f>ROUND(E50*P50,5)</f>
        <v>0</v>
      </c>
      <c r="R50" s="222"/>
      <c r="S50" s="222"/>
      <c r="T50" s="223">
        <v>0.153</v>
      </c>
      <c r="U50" s="222">
        <f>ROUND(E50*T50,2)</f>
        <v>25.86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125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>
      <c r="A51" s="213"/>
      <c r="B51" s="220"/>
      <c r="C51" s="269" t="s">
        <v>161</v>
      </c>
      <c r="D51" s="224"/>
      <c r="E51" s="230"/>
      <c r="F51" s="236"/>
      <c r="G51" s="237"/>
      <c r="H51" s="235"/>
      <c r="I51" s="235"/>
      <c r="J51" s="235"/>
      <c r="K51" s="235"/>
      <c r="L51" s="235"/>
      <c r="M51" s="235"/>
      <c r="N51" s="222"/>
      <c r="O51" s="222"/>
      <c r="P51" s="222"/>
      <c r="Q51" s="222"/>
      <c r="R51" s="222"/>
      <c r="S51" s="222"/>
      <c r="T51" s="223"/>
      <c r="U51" s="222"/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112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5" t="str">
        <f>C51</f>
        <v>Plošná úprava terénu s urovnáním povrchu, bez doplnění ornice, v hornině 1 až 4.</v>
      </c>
      <c r="BB51" s="212"/>
      <c r="BC51" s="212"/>
      <c r="BD51" s="212"/>
      <c r="BE51" s="212"/>
      <c r="BF51" s="212"/>
      <c r="BG51" s="212"/>
      <c r="BH51" s="212"/>
    </row>
    <row r="52" spans="1:60" outlineLevel="1">
      <c r="A52" s="213"/>
      <c r="B52" s="220"/>
      <c r="C52" s="270" t="s">
        <v>162</v>
      </c>
      <c r="D52" s="225"/>
      <c r="E52" s="231">
        <v>169</v>
      </c>
      <c r="F52" s="235"/>
      <c r="G52" s="235"/>
      <c r="H52" s="235"/>
      <c r="I52" s="235"/>
      <c r="J52" s="235"/>
      <c r="K52" s="235"/>
      <c r="L52" s="235"/>
      <c r="M52" s="235"/>
      <c r="N52" s="222"/>
      <c r="O52" s="222"/>
      <c r="P52" s="222"/>
      <c r="Q52" s="222"/>
      <c r="R52" s="222"/>
      <c r="S52" s="222"/>
      <c r="T52" s="223"/>
      <c r="U52" s="222"/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114</v>
      </c>
      <c r="AF52" s="212">
        <v>0</v>
      </c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>
      <c r="A53" s="213">
        <v>17</v>
      </c>
      <c r="B53" s="220" t="s">
        <v>163</v>
      </c>
      <c r="C53" s="268" t="s">
        <v>164</v>
      </c>
      <c r="D53" s="222" t="s">
        <v>117</v>
      </c>
      <c r="E53" s="229">
        <v>169</v>
      </c>
      <c r="F53" s="234"/>
      <c r="G53" s="235">
        <f>ROUND(E53*F53,2)</f>
        <v>0</v>
      </c>
      <c r="H53" s="234"/>
      <c r="I53" s="235">
        <f>ROUND(E53*H53,2)</f>
        <v>0</v>
      </c>
      <c r="J53" s="234"/>
      <c r="K53" s="235">
        <f>ROUND(E53*J53,2)</f>
        <v>0</v>
      </c>
      <c r="L53" s="235">
        <v>0</v>
      </c>
      <c r="M53" s="235">
        <f>G53*(1+L53/100)</f>
        <v>0</v>
      </c>
      <c r="N53" s="222">
        <v>3.0000000000000001E-5</v>
      </c>
      <c r="O53" s="222">
        <f>ROUND(E53*N53,5)</f>
        <v>5.0699999999999999E-3</v>
      </c>
      <c r="P53" s="222">
        <v>0</v>
      </c>
      <c r="Q53" s="222">
        <f>ROUND(E53*P53,5)</f>
        <v>0</v>
      </c>
      <c r="R53" s="222"/>
      <c r="S53" s="222"/>
      <c r="T53" s="223">
        <v>2.1000000000000001E-2</v>
      </c>
      <c r="U53" s="222">
        <f>ROUND(E53*T53,2)</f>
        <v>3.55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110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>
      <c r="A54" s="213"/>
      <c r="B54" s="220"/>
      <c r="C54" s="269" t="s">
        <v>165</v>
      </c>
      <c r="D54" s="224"/>
      <c r="E54" s="230"/>
      <c r="F54" s="236"/>
      <c r="G54" s="237"/>
      <c r="H54" s="235"/>
      <c r="I54" s="235"/>
      <c r="J54" s="235"/>
      <c r="K54" s="235"/>
      <c r="L54" s="235"/>
      <c r="M54" s="235"/>
      <c r="N54" s="222"/>
      <c r="O54" s="222"/>
      <c r="P54" s="222"/>
      <c r="Q54" s="222"/>
      <c r="R54" s="222"/>
      <c r="S54" s="222"/>
      <c r="T54" s="223"/>
      <c r="U54" s="222"/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112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5" t="str">
        <f>C54</f>
        <v>Založení trávníku v rovině nebo ve svahu do 1 : 5.</v>
      </c>
      <c r="BB54" s="212"/>
      <c r="BC54" s="212"/>
      <c r="BD54" s="212"/>
      <c r="BE54" s="212"/>
      <c r="BF54" s="212"/>
      <c r="BG54" s="212"/>
      <c r="BH54" s="212"/>
    </row>
    <row r="55" spans="1:60" outlineLevel="1">
      <c r="A55" s="213"/>
      <c r="B55" s="220"/>
      <c r="C55" s="270" t="s">
        <v>166</v>
      </c>
      <c r="D55" s="225"/>
      <c r="E55" s="231">
        <v>169</v>
      </c>
      <c r="F55" s="235"/>
      <c r="G55" s="235"/>
      <c r="H55" s="235"/>
      <c r="I55" s="235"/>
      <c r="J55" s="235"/>
      <c r="K55" s="235"/>
      <c r="L55" s="235"/>
      <c r="M55" s="235"/>
      <c r="N55" s="222"/>
      <c r="O55" s="222"/>
      <c r="P55" s="222"/>
      <c r="Q55" s="222"/>
      <c r="R55" s="222"/>
      <c r="S55" s="222"/>
      <c r="T55" s="223"/>
      <c r="U55" s="222"/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114</v>
      </c>
      <c r="AF55" s="212">
        <v>0</v>
      </c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>
      <c r="A56" s="214" t="s">
        <v>105</v>
      </c>
      <c r="B56" s="221" t="s">
        <v>60</v>
      </c>
      <c r="C56" s="271" t="s">
        <v>61</v>
      </c>
      <c r="D56" s="226"/>
      <c r="E56" s="232"/>
      <c r="F56" s="238"/>
      <c r="G56" s="238">
        <f>SUMIF(AE57:AE59,"&lt;&gt;NOR",G57:G59)</f>
        <v>0</v>
      </c>
      <c r="H56" s="238"/>
      <c r="I56" s="238">
        <f>SUM(I57:I59)</f>
        <v>0</v>
      </c>
      <c r="J56" s="238"/>
      <c r="K56" s="238">
        <f>SUM(K57:K59)</f>
        <v>0</v>
      </c>
      <c r="L56" s="238"/>
      <c r="M56" s="238">
        <f>SUM(M57:M59)</f>
        <v>0</v>
      </c>
      <c r="N56" s="226"/>
      <c r="O56" s="226">
        <f>SUM(O57:O59)</f>
        <v>17.897729999999999</v>
      </c>
      <c r="P56" s="226"/>
      <c r="Q56" s="226">
        <f>SUM(Q57:Q59)</f>
        <v>0</v>
      </c>
      <c r="R56" s="226"/>
      <c r="S56" s="226"/>
      <c r="T56" s="227"/>
      <c r="U56" s="226">
        <f>SUM(U57:U59)</f>
        <v>33.04</v>
      </c>
      <c r="AE56" t="s">
        <v>106</v>
      </c>
    </row>
    <row r="57" spans="1:60" ht="22.5" outlineLevel="1">
      <c r="A57" s="213">
        <v>18</v>
      </c>
      <c r="B57" s="220" t="s">
        <v>167</v>
      </c>
      <c r="C57" s="268" t="s">
        <v>168</v>
      </c>
      <c r="D57" s="222" t="s">
        <v>109</v>
      </c>
      <c r="E57" s="229">
        <v>41</v>
      </c>
      <c r="F57" s="234"/>
      <c r="G57" s="235">
        <f>ROUND(E57*F57,2)</f>
        <v>0</v>
      </c>
      <c r="H57" s="234"/>
      <c r="I57" s="235">
        <f>ROUND(E57*H57,2)</f>
        <v>0</v>
      </c>
      <c r="J57" s="234"/>
      <c r="K57" s="235">
        <f>ROUND(E57*J57,2)</f>
        <v>0</v>
      </c>
      <c r="L57" s="235">
        <v>0</v>
      </c>
      <c r="M57" s="235">
        <f>G57*(1+L57/100)</f>
        <v>0</v>
      </c>
      <c r="N57" s="222">
        <v>0.43652999999999997</v>
      </c>
      <c r="O57" s="222">
        <f>ROUND(E57*N57,5)</f>
        <v>17.897729999999999</v>
      </c>
      <c r="P57" s="222">
        <v>0</v>
      </c>
      <c r="Q57" s="222">
        <f>ROUND(E57*P57,5)</f>
        <v>0</v>
      </c>
      <c r="R57" s="222"/>
      <c r="S57" s="222"/>
      <c r="T57" s="223">
        <v>0.80588000000000004</v>
      </c>
      <c r="U57" s="222">
        <f>ROUND(E57*T57,2)</f>
        <v>33.04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110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>
      <c r="A58" s="213"/>
      <c r="B58" s="220"/>
      <c r="C58" s="269" t="s">
        <v>169</v>
      </c>
      <c r="D58" s="224"/>
      <c r="E58" s="230"/>
      <c r="F58" s="236"/>
      <c r="G58" s="237"/>
      <c r="H58" s="235"/>
      <c r="I58" s="235"/>
      <c r="J58" s="235"/>
      <c r="K58" s="235"/>
      <c r="L58" s="235"/>
      <c r="M58" s="235"/>
      <c r="N58" s="222"/>
      <c r="O58" s="222"/>
      <c r="P58" s="222"/>
      <c r="Q58" s="222"/>
      <c r="R58" s="222"/>
      <c r="S58" s="222"/>
      <c r="T58" s="223"/>
      <c r="U58" s="222"/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112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5" t="str">
        <f>C58</f>
        <v>Trativody z drenážních trubek, včetně lože ze štěrkopísku a obsypu z z kameniva, bez výkopu rýhy.</v>
      </c>
      <c r="BB58" s="212"/>
      <c r="BC58" s="212"/>
      <c r="BD58" s="212"/>
      <c r="BE58" s="212"/>
      <c r="BF58" s="212"/>
      <c r="BG58" s="212"/>
      <c r="BH58" s="212"/>
    </row>
    <row r="59" spans="1:60" outlineLevel="1">
      <c r="A59" s="213"/>
      <c r="B59" s="220"/>
      <c r="C59" s="270" t="s">
        <v>170</v>
      </c>
      <c r="D59" s="225"/>
      <c r="E59" s="231">
        <v>41</v>
      </c>
      <c r="F59" s="235"/>
      <c r="G59" s="235"/>
      <c r="H59" s="235"/>
      <c r="I59" s="235"/>
      <c r="J59" s="235"/>
      <c r="K59" s="235"/>
      <c r="L59" s="235"/>
      <c r="M59" s="235"/>
      <c r="N59" s="222"/>
      <c r="O59" s="222"/>
      <c r="P59" s="222"/>
      <c r="Q59" s="222"/>
      <c r="R59" s="222"/>
      <c r="S59" s="222"/>
      <c r="T59" s="223"/>
      <c r="U59" s="222"/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114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>
      <c r="A60" s="214" t="s">
        <v>105</v>
      </c>
      <c r="B60" s="221" t="s">
        <v>62</v>
      </c>
      <c r="C60" s="271" t="s">
        <v>63</v>
      </c>
      <c r="D60" s="226"/>
      <c r="E60" s="232"/>
      <c r="F60" s="238"/>
      <c r="G60" s="238">
        <f>SUMIF(AE61:AE90,"&lt;&gt;NOR",G61:G90)</f>
        <v>0</v>
      </c>
      <c r="H60" s="238"/>
      <c r="I60" s="238">
        <f>SUM(I61:I90)</f>
        <v>0</v>
      </c>
      <c r="J60" s="238"/>
      <c r="K60" s="238">
        <f>SUM(K61:K90)</f>
        <v>0</v>
      </c>
      <c r="L60" s="238"/>
      <c r="M60" s="238">
        <f>SUM(M61:M90)</f>
        <v>0</v>
      </c>
      <c r="N60" s="226"/>
      <c r="O60" s="226">
        <f>SUM(O61:O90)</f>
        <v>393.02688000000001</v>
      </c>
      <c r="P60" s="226"/>
      <c r="Q60" s="226">
        <f>SUM(Q61:Q90)</f>
        <v>0</v>
      </c>
      <c r="R60" s="226"/>
      <c r="S60" s="226"/>
      <c r="T60" s="227"/>
      <c r="U60" s="226">
        <f>SUM(U61:U90)</f>
        <v>178.06</v>
      </c>
      <c r="AE60" t="s">
        <v>106</v>
      </c>
    </row>
    <row r="61" spans="1:60" ht="22.5" outlineLevel="1">
      <c r="A61" s="213">
        <v>19</v>
      </c>
      <c r="B61" s="220" t="s">
        <v>171</v>
      </c>
      <c r="C61" s="268" t="s">
        <v>172</v>
      </c>
      <c r="D61" s="222" t="s">
        <v>117</v>
      </c>
      <c r="E61" s="229">
        <v>323</v>
      </c>
      <c r="F61" s="234"/>
      <c r="G61" s="235">
        <f>ROUND(E61*F61,2)</f>
        <v>0</v>
      </c>
      <c r="H61" s="234"/>
      <c r="I61" s="235">
        <f>ROUND(E61*H61,2)</f>
        <v>0</v>
      </c>
      <c r="J61" s="234"/>
      <c r="K61" s="235">
        <f>ROUND(E61*J61,2)</f>
        <v>0</v>
      </c>
      <c r="L61" s="235">
        <v>0</v>
      </c>
      <c r="M61" s="235">
        <f>G61*(1+L61/100)</f>
        <v>0</v>
      </c>
      <c r="N61" s="222">
        <v>0.30651</v>
      </c>
      <c r="O61" s="222">
        <f>ROUND(E61*N61,5)</f>
        <v>99.00273</v>
      </c>
      <c r="P61" s="222">
        <v>0</v>
      </c>
      <c r="Q61" s="222">
        <f>ROUND(E61*P61,5)</f>
        <v>0</v>
      </c>
      <c r="R61" s="222"/>
      <c r="S61" s="222"/>
      <c r="T61" s="223">
        <v>2.5000000000000001E-2</v>
      </c>
      <c r="U61" s="222">
        <f>ROUND(E61*T61,2)</f>
        <v>8.08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125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>
      <c r="A62" s="213"/>
      <c r="B62" s="220"/>
      <c r="C62" s="269" t="s">
        <v>173</v>
      </c>
      <c r="D62" s="224"/>
      <c r="E62" s="230"/>
      <c r="F62" s="236"/>
      <c r="G62" s="237"/>
      <c r="H62" s="235"/>
      <c r="I62" s="235"/>
      <c r="J62" s="235"/>
      <c r="K62" s="235"/>
      <c r="L62" s="235"/>
      <c r="M62" s="235"/>
      <c r="N62" s="222"/>
      <c r="O62" s="222"/>
      <c r="P62" s="222"/>
      <c r="Q62" s="222"/>
      <c r="R62" s="222"/>
      <c r="S62" s="222"/>
      <c r="T62" s="223"/>
      <c r="U62" s="222"/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112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5" t="str">
        <f>C62</f>
        <v>Bez dilatačních spár, s rozprostřením a zhutněním.</v>
      </c>
      <c r="BB62" s="212"/>
      <c r="BC62" s="212"/>
      <c r="BD62" s="212"/>
      <c r="BE62" s="212"/>
      <c r="BF62" s="212"/>
      <c r="BG62" s="212"/>
      <c r="BH62" s="212"/>
    </row>
    <row r="63" spans="1:60" ht="22.5" outlineLevel="1">
      <c r="A63" s="213"/>
      <c r="B63" s="220"/>
      <c r="C63" s="270" t="s">
        <v>174</v>
      </c>
      <c r="D63" s="225"/>
      <c r="E63" s="231">
        <v>323</v>
      </c>
      <c r="F63" s="235"/>
      <c r="G63" s="235"/>
      <c r="H63" s="235"/>
      <c r="I63" s="235"/>
      <c r="J63" s="235"/>
      <c r="K63" s="235"/>
      <c r="L63" s="235"/>
      <c r="M63" s="235"/>
      <c r="N63" s="222"/>
      <c r="O63" s="222"/>
      <c r="P63" s="222"/>
      <c r="Q63" s="222"/>
      <c r="R63" s="222"/>
      <c r="S63" s="222"/>
      <c r="T63" s="223"/>
      <c r="U63" s="222"/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114</v>
      </c>
      <c r="AF63" s="212">
        <v>0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22.5" outlineLevel="1">
      <c r="A64" s="213">
        <v>20</v>
      </c>
      <c r="B64" s="220" t="s">
        <v>175</v>
      </c>
      <c r="C64" s="268" t="s">
        <v>176</v>
      </c>
      <c r="D64" s="222" t="s">
        <v>117</v>
      </c>
      <c r="E64" s="229">
        <v>74</v>
      </c>
      <c r="F64" s="234"/>
      <c r="G64" s="235">
        <f>ROUND(E64*F64,2)</f>
        <v>0</v>
      </c>
      <c r="H64" s="234"/>
      <c r="I64" s="235">
        <f>ROUND(E64*H64,2)</f>
        <v>0</v>
      </c>
      <c r="J64" s="234"/>
      <c r="K64" s="235">
        <f>ROUND(E64*J64,2)</f>
        <v>0</v>
      </c>
      <c r="L64" s="235">
        <v>0</v>
      </c>
      <c r="M64" s="235">
        <f>G64*(1+L64/100)</f>
        <v>0</v>
      </c>
      <c r="N64" s="222">
        <v>0.38313999999999998</v>
      </c>
      <c r="O64" s="222">
        <f>ROUND(E64*N64,5)</f>
        <v>28.352360000000001</v>
      </c>
      <c r="P64" s="222">
        <v>0</v>
      </c>
      <c r="Q64" s="222">
        <f>ROUND(E64*P64,5)</f>
        <v>0</v>
      </c>
      <c r="R64" s="222"/>
      <c r="S64" s="222"/>
      <c r="T64" s="223">
        <v>2.5999999999999999E-2</v>
      </c>
      <c r="U64" s="222">
        <f>ROUND(E64*T64,2)</f>
        <v>1.92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125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>
      <c r="A65" s="213"/>
      <c r="B65" s="220"/>
      <c r="C65" s="269" t="s">
        <v>173</v>
      </c>
      <c r="D65" s="224"/>
      <c r="E65" s="230"/>
      <c r="F65" s="236"/>
      <c r="G65" s="237"/>
      <c r="H65" s="235"/>
      <c r="I65" s="235"/>
      <c r="J65" s="235"/>
      <c r="K65" s="235"/>
      <c r="L65" s="235"/>
      <c r="M65" s="235"/>
      <c r="N65" s="222"/>
      <c r="O65" s="222"/>
      <c r="P65" s="222"/>
      <c r="Q65" s="222"/>
      <c r="R65" s="222"/>
      <c r="S65" s="222"/>
      <c r="T65" s="223"/>
      <c r="U65" s="222"/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112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5" t="str">
        <f>C65</f>
        <v>Bez dilatačních spár, s rozprostřením a zhutněním.</v>
      </c>
      <c r="BB65" s="212"/>
      <c r="BC65" s="212"/>
      <c r="BD65" s="212"/>
      <c r="BE65" s="212"/>
      <c r="BF65" s="212"/>
      <c r="BG65" s="212"/>
      <c r="BH65" s="212"/>
    </row>
    <row r="66" spans="1:60" outlineLevel="1">
      <c r="A66" s="213"/>
      <c r="B66" s="220"/>
      <c r="C66" s="270" t="s">
        <v>177</v>
      </c>
      <c r="D66" s="225"/>
      <c r="E66" s="231">
        <v>74</v>
      </c>
      <c r="F66" s="235"/>
      <c r="G66" s="235"/>
      <c r="H66" s="235"/>
      <c r="I66" s="235"/>
      <c r="J66" s="235"/>
      <c r="K66" s="235"/>
      <c r="L66" s="235"/>
      <c r="M66" s="235"/>
      <c r="N66" s="222"/>
      <c r="O66" s="222"/>
      <c r="P66" s="222"/>
      <c r="Q66" s="222"/>
      <c r="R66" s="222"/>
      <c r="S66" s="222"/>
      <c r="T66" s="223"/>
      <c r="U66" s="222"/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114</v>
      </c>
      <c r="AF66" s="212">
        <v>0</v>
      </c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22.5" outlineLevel="1">
      <c r="A67" s="213">
        <v>21</v>
      </c>
      <c r="B67" s="220" t="s">
        <v>178</v>
      </c>
      <c r="C67" s="268" t="s">
        <v>179</v>
      </c>
      <c r="D67" s="222" t="s">
        <v>117</v>
      </c>
      <c r="E67" s="229">
        <v>177</v>
      </c>
      <c r="F67" s="234"/>
      <c r="G67" s="235">
        <f>ROUND(E67*F67,2)</f>
        <v>0</v>
      </c>
      <c r="H67" s="234"/>
      <c r="I67" s="235">
        <f>ROUND(E67*H67,2)</f>
        <v>0</v>
      </c>
      <c r="J67" s="234"/>
      <c r="K67" s="235">
        <f>ROUND(E67*J67,2)</f>
        <v>0</v>
      </c>
      <c r="L67" s="235">
        <v>0</v>
      </c>
      <c r="M67" s="235">
        <f>G67*(1+L67/100)</f>
        <v>0</v>
      </c>
      <c r="N67" s="222">
        <v>0.378</v>
      </c>
      <c r="O67" s="222">
        <f>ROUND(E67*N67,5)</f>
        <v>66.906000000000006</v>
      </c>
      <c r="P67" s="222">
        <v>0</v>
      </c>
      <c r="Q67" s="222">
        <f>ROUND(E67*P67,5)</f>
        <v>0</v>
      </c>
      <c r="R67" s="222"/>
      <c r="S67" s="222"/>
      <c r="T67" s="223">
        <v>2.5999999999999999E-2</v>
      </c>
      <c r="U67" s="222">
        <f>ROUND(E67*T67,2)</f>
        <v>4.5999999999999996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125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>
      <c r="A68" s="213"/>
      <c r="B68" s="220"/>
      <c r="C68" s="270" t="s">
        <v>180</v>
      </c>
      <c r="D68" s="225"/>
      <c r="E68" s="231">
        <v>177</v>
      </c>
      <c r="F68" s="235"/>
      <c r="G68" s="235"/>
      <c r="H68" s="235"/>
      <c r="I68" s="235"/>
      <c r="J68" s="235"/>
      <c r="K68" s="235"/>
      <c r="L68" s="235"/>
      <c r="M68" s="235"/>
      <c r="N68" s="222"/>
      <c r="O68" s="222"/>
      <c r="P68" s="222"/>
      <c r="Q68" s="222"/>
      <c r="R68" s="222"/>
      <c r="S68" s="222"/>
      <c r="T68" s="223"/>
      <c r="U68" s="222"/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114</v>
      </c>
      <c r="AF68" s="212">
        <v>0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>
      <c r="A69" s="213">
        <v>22</v>
      </c>
      <c r="B69" s="220" t="s">
        <v>181</v>
      </c>
      <c r="C69" s="268" t="s">
        <v>182</v>
      </c>
      <c r="D69" s="222" t="s">
        <v>117</v>
      </c>
      <c r="E69" s="229">
        <v>323</v>
      </c>
      <c r="F69" s="234"/>
      <c r="G69" s="235">
        <f>ROUND(E69*F69,2)</f>
        <v>0</v>
      </c>
      <c r="H69" s="234"/>
      <c r="I69" s="235">
        <f>ROUND(E69*H69,2)</f>
        <v>0</v>
      </c>
      <c r="J69" s="234"/>
      <c r="K69" s="235">
        <f>ROUND(E69*J69,2)</f>
        <v>0</v>
      </c>
      <c r="L69" s="235">
        <v>0</v>
      </c>
      <c r="M69" s="235">
        <f>G69*(1+L69/100)</f>
        <v>0</v>
      </c>
      <c r="N69" s="222">
        <v>0.378</v>
      </c>
      <c r="O69" s="222">
        <f>ROUND(E69*N69,5)</f>
        <v>122.09399999999999</v>
      </c>
      <c r="P69" s="222">
        <v>0</v>
      </c>
      <c r="Q69" s="222">
        <f>ROUND(E69*P69,5)</f>
        <v>0</v>
      </c>
      <c r="R69" s="222"/>
      <c r="S69" s="222"/>
      <c r="T69" s="223">
        <v>2.5999999999999999E-2</v>
      </c>
      <c r="U69" s="222">
        <f>ROUND(E69*T69,2)</f>
        <v>8.4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125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>
      <c r="A70" s="213"/>
      <c r="B70" s="220"/>
      <c r="C70" s="270" t="s">
        <v>183</v>
      </c>
      <c r="D70" s="225"/>
      <c r="E70" s="231">
        <v>323</v>
      </c>
      <c r="F70" s="235"/>
      <c r="G70" s="235"/>
      <c r="H70" s="235"/>
      <c r="I70" s="235"/>
      <c r="J70" s="235"/>
      <c r="K70" s="235"/>
      <c r="L70" s="235"/>
      <c r="M70" s="235"/>
      <c r="N70" s="222"/>
      <c r="O70" s="222"/>
      <c r="P70" s="222"/>
      <c r="Q70" s="222"/>
      <c r="R70" s="222"/>
      <c r="S70" s="222"/>
      <c r="T70" s="223"/>
      <c r="U70" s="222"/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114</v>
      </c>
      <c r="AF70" s="212">
        <v>0</v>
      </c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>
      <c r="A71" s="213">
        <v>23</v>
      </c>
      <c r="B71" s="220" t="s">
        <v>184</v>
      </c>
      <c r="C71" s="268" t="s">
        <v>185</v>
      </c>
      <c r="D71" s="222" t="s">
        <v>117</v>
      </c>
      <c r="E71" s="229">
        <v>210</v>
      </c>
      <c r="F71" s="234"/>
      <c r="G71" s="235">
        <f>ROUND(E71*F71,2)</f>
        <v>0</v>
      </c>
      <c r="H71" s="234"/>
      <c r="I71" s="235">
        <f>ROUND(E71*H71,2)</f>
        <v>0</v>
      </c>
      <c r="J71" s="234"/>
      <c r="K71" s="235">
        <f>ROUND(E71*J71,2)</f>
        <v>0</v>
      </c>
      <c r="L71" s="235">
        <v>0</v>
      </c>
      <c r="M71" s="235">
        <f>G71*(1+L71/100)</f>
        <v>0</v>
      </c>
      <c r="N71" s="222">
        <v>7.3899999999999993E-2</v>
      </c>
      <c r="O71" s="222">
        <f>ROUND(E71*N71,5)</f>
        <v>15.519</v>
      </c>
      <c r="P71" s="222">
        <v>0</v>
      </c>
      <c r="Q71" s="222">
        <f>ROUND(E71*P71,5)</f>
        <v>0</v>
      </c>
      <c r="R71" s="222"/>
      <c r="S71" s="222"/>
      <c r="T71" s="223">
        <v>0.47799999999999998</v>
      </c>
      <c r="U71" s="222">
        <f>ROUND(E71*T71,2)</f>
        <v>100.38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125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>
      <c r="A72" s="213"/>
      <c r="B72" s="220"/>
      <c r="C72" s="269" t="s">
        <v>186</v>
      </c>
      <c r="D72" s="224"/>
      <c r="E72" s="230"/>
      <c r="F72" s="236"/>
      <c r="G72" s="237"/>
      <c r="H72" s="235"/>
      <c r="I72" s="235"/>
      <c r="J72" s="235"/>
      <c r="K72" s="235"/>
      <c r="L72" s="235"/>
      <c r="M72" s="235"/>
      <c r="N72" s="222"/>
      <c r="O72" s="222"/>
      <c r="P72" s="222"/>
      <c r="Q72" s="222"/>
      <c r="R72" s="222"/>
      <c r="S72" s="222"/>
      <c r="T72" s="223"/>
      <c r="U72" s="222"/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112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5" t="str">
        <f>C72</f>
        <v>S provedením lože z kameniva drceného, s vyplněním spár, s dvojitým hutněním vibrováním, a se smetením přebytečného materiálu na krajnici. S dodáním hmot pro lože a výplň spár.</v>
      </c>
      <c r="BB72" s="212"/>
      <c r="BC72" s="212"/>
      <c r="BD72" s="212"/>
      <c r="BE72" s="212"/>
      <c r="BF72" s="212"/>
      <c r="BG72" s="212"/>
      <c r="BH72" s="212"/>
    </row>
    <row r="73" spans="1:60" outlineLevel="1">
      <c r="A73" s="213"/>
      <c r="B73" s="220"/>
      <c r="C73" s="270" t="s">
        <v>187</v>
      </c>
      <c r="D73" s="225"/>
      <c r="E73" s="231">
        <v>33</v>
      </c>
      <c r="F73" s="235"/>
      <c r="G73" s="235"/>
      <c r="H73" s="235"/>
      <c r="I73" s="235"/>
      <c r="J73" s="235"/>
      <c r="K73" s="235"/>
      <c r="L73" s="235"/>
      <c r="M73" s="235"/>
      <c r="N73" s="222"/>
      <c r="O73" s="222"/>
      <c r="P73" s="222"/>
      <c r="Q73" s="222"/>
      <c r="R73" s="222"/>
      <c r="S73" s="222"/>
      <c r="T73" s="223"/>
      <c r="U73" s="222"/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114</v>
      </c>
      <c r="AF73" s="212">
        <v>0</v>
      </c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>
      <c r="A74" s="213"/>
      <c r="B74" s="220"/>
      <c r="C74" s="270" t="s">
        <v>188</v>
      </c>
      <c r="D74" s="225"/>
      <c r="E74" s="231">
        <v>177</v>
      </c>
      <c r="F74" s="235"/>
      <c r="G74" s="235"/>
      <c r="H74" s="235"/>
      <c r="I74" s="235"/>
      <c r="J74" s="235"/>
      <c r="K74" s="235"/>
      <c r="L74" s="235"/>
      <c r="M74" s="235"/>
      <c r="N74" s="222"/>
      <c r="O74" s="222"/>
      <c r="P74" s="222"/>
      <c r="Q74" s="222"/>
      <c r="R74" s="222"/>
      <c r="S74" s="222"/>
      <c r="T74" s="223"/>
      <c r="U74" s="222"/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114</v>
      </c>
      <c r="AF74" s="212">
        <v>0</v>
      </c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>
      <c r="A75" s="213">
        <v>24</v>
      </c>
      <c r="B75" s="220" t="s">
        <v>189</v>
      </c>
      <c r="C75" s="268" t="s">
        <v>190</v>
      </c>
      <c r="D75" s="222" t="s">
        <v>117</v>
      </c>
      <c r="E75" s="229">
        <v>195</v>
      </c>
      <c r="F75" s="234"/>
      <c r="G75" s="235">
        <f>ROUND(E75*F75,2)</f>
        <v>0</v>
      </c>
      <c r="H75" s="234"/>
      <c r="I75" s="235">
        <f>ROUND(E75*H75,2)</f>
        <v>0</v>
      </c>
      <c r="J75" s="234"/>
      <c r="K75" s="235">
        <f>ROUND(E75*J75,2)</f>
        <v>0</v>
      </c>
      <c r="L75" s="235">
        <v>0</v>
      </c>
      <c r="M75" s="235">
        <f>G75*(1+L75/100)</f>
        <v>0</v>
      </c>
      <c r="N75" s="222">
        <v>0.17499999999999999</v>
      </c>
      <c r="O75" s="222">
        <f>ROUND(E75*N75,5)</f>
        <v>34.125</v>
      </c>
      <c r="P75" s="222">
        <v>0</v>
      </c>
      <c r="Q75" s="222">
        <f>ROUND(E75*P75,5)</f>
        <v>0</v>
      </c>
      <c r="R75" s="222"/>
      <c r="S75" s="222"/>
      <c r="T75" s="223">
        <v>0</v>
      </c>
      <c r="U75" s="222">
        <f>ROUND(E75*T75,2)</f>
        <v>0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191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>
      <c r="A76" s="213"/>
      <c r="B76" s="220"/>
      <c r="C76" s="270" t="s">
        <v>187</v>
      </c>
      <c r="D76" s="225"/>
      <c r="E76" s="231">
        <v>33</v>
      </c>
      <c r="F76" s="235"/>
      <c r="G76" s="235"/>
      <c r="H76" s="235"/>
      <c r="I76" s="235"/>
      <c r="J76" s="235"/>
      <c r="K76" s="235"/>
      <c r="L76" s="235"/>
      <c r="M76" s="235"/>
      <c r="N76" s="222"/>
      <c r="O76" s="222"/>
      <c r="P76" s="222"/>
      <c r="Q76" s="222"/>
      <c r="R76" s="222"/>
      <c r="S76" s="222"/>
      <c r="T76" s="223"/>
      <c r="U76" s="222"/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114</v>
      </c>
      <c r="AF76" s="212">
        <v>0</v>
      </c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>
      <c r="A77" s="213"/>
      <c r="B77" s="220"/>
      <c r="C77" s="270" t="s">
        <v>192</v>
      </c>
      <c r="D77" s="225"/>
      <c r="E77" s="231">
        <v>162</v>
      </c>
      <c r="F77" s="235"/>
      <c r="G77" s="235"/>
      <c r="H77" s="235"/>
      <c r="I77" s="235"/>
      <c r="J77" s="235"/>
      <c r="K77" s="235"/>
      <c r="L77" s="235"/>
      <c r="M77" s="235"/>
      <c r="N77" s="222"/>
      <c r="O77" s="222"/>
      <c r="P77" s="222"/>
      <c r="Q77" s="222"/>
      <c r="R77" s="222"/>
      <c r="S77" s="222"/>
      <c r="T77" s="223"/>
      <c r="U77" s="222"/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114</v>
      </c>
      <c r="AF77" s="212">
        <v>0</v>
      </c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>
      <c r="A78" s="213">
        <v>25</v>
      </c>
      <c r="B78" s="220" t="s">
        <v>189</v>
      </c>
      <c r="C78" s="268" t="s">
        <v>193</v>
      </c>
      <c r="D78" s="222" t="s">
        <v>117</v>
      </c>
      <c r="E78" s="229">
        <v>15</v>
      </c>
      <c r="F78" s="234"/>
      <c r="G78" s="235">
        <f>ROUND(E78*F78,2)</f>
        <v>0</v>
      </c>
      <c r="H78" s="234"/>
      <c r="I78" s="235">
        <f>ROUND(E78*H78,2)</f>
        <v>0</v>
      </c>
      <c r="J78" s="234"/>
      <c r="K78" s="235">
        <f>ROUND(E78*J78,2)</f>
        <v>0</v>
      </c>
      <c r="L78" s="235">
        <v>0</v>
      </c>
      <c r="M78" s="235">
        <f>G78*(1+L78/100)</f>
        <v>0</v>
      </c>
      <c r="N78" s="222">
        <v>0.17499999999999999</v>
      </c>
      <c r="O78" s="222">
        <f>ROUND(E78*N78,5)</f>
        <v>2.625</v>
      </c>
      <c r="P78" s="222">
        <v>0</v>
      </c>
      <c r="Q78" s="222">
        <f>ROUND(E78*P78,5)</f>
        <v>0</v>
      </c>
      <c r="R78" s="222"/>
      <c r="S78" s="222"/>
      <c r="T78" s="223">
        <v>0</v>
      </c>
      <c r="U78" s="222">
        <f>ROUND(E78*T78,2)</f>
        <v>0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191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>
      <c r="A79" s="213"/>
      <c r="B79" s="220"/>
      <c r="C79" s="270" t="s">
        <v>194</v>
      </c>
      <c r="D79" s="225"/>
      <c r="E79" s="231">
        <v>15</v>
      </c>
      <c r="F79" s="235"/>
      <c r="G79" s="235"/>
      <c r="H79" s="235"/>
      <c r="I79" s="235"/>
      <c r="J79" s="235"/>
      <c r="K79" s="235"/>
      <c r="L79" s="235"/>
      <c r="M79" s="235"/>
      <c r="N79" s="222"/>
      <c r="O79" s="222"/>
      <c r="P79" s="222"/>
      <c r="Q79" s="222"/>
      <c r="R79" s="222"/>
      <c r="S79" s="222"/>
      <c r="T79" s="223"/>
      <c r="U79" s="222"/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114</v>
      </c>
      <c r="AF79" s="212">
        <v>0</v>
      </c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>
      <c r="A80" s="213">
        <v>26</v>
      </c>
      <c r="B80" s="220" t="s">
        <v>195</v>
      </c>
      <c r="C80" s="268" t="s">
        <v>196</v>
      </c>
      <c r="D80" s="222" t="s">
        <v>117</v>
      </c>
      <c r="E80" s="229">
        <v>113</v>
      </c>
      <c r="F80" s="234"/>
      <c r="G80" s="235">
        <f>ROUND(E80*F80,2)</f>
        <v>0</v>
      </c>
      <c r="H80" s="234"/>
      <c r="I80" s="235">
        <f>ROUND(E80*H80,2)</f>
        <v>0</v>
      </c>
      <c r="J80" s="234"/>
      <c r="K80" s="235">
        <f>ROUND(E80*J80,2)</f>
        <v>0</v>
      </c>
      <c r="L80" s="235">
        <v>0</v>
      </c>
      <c r="M80" s="235">
        <f>G80*(1+L80/100)</f>
        <v>0</v>
      </c>
      <c r="N80" s="222">
        <v>5.5449999999999999E-2</v>
      </c>
      <c r="O80" s="222">
        <f>ROUND(E80*N80,5)</f>
        <v>6.2658500000000004</v>
      </c>
      <c r="P80" s="222">
        <v>0</v>
      </c>
      <c r="Q80" s="222">
        <f>ROUND(E80*P80,5)</f>
        <v>0</v>
      </c>
      <c r="R80" s="222"/>
      <c r="S80" s="222"/>
      <c r="T80" s="223">
        <v>0.442</v>
      </c>
      <c r="U80" s="222">
        <f>ROUND(E80*T80,2)</f>
        <v>49.95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125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22.5" outlineLevel="1">
      <c r="A81" s="213"/>
      <c r="B81" s="220"/>
      <c r="C81" s="269" t="s">
        <v>186</v>
      </c>
      <c r="D81" s="224"/>
      <c r="E81" s="230"/>
      <c r="F81" s="236"/>
      <c r="G81" s="237"/>
      <c r="H81" s="235"/>
      <c r="I81" s="235"/>
      <c r="J81" s="235"/>
      <c r="K81" s="235"/>
      <c r="L81" s="235"/>
      <c r="M81" s="235"/>
      <c r="N81" s="222"/>
      <c r="O81" s="222"/>
      <c r="P81" s="222"/>
      <c r="Q81" s="222"/>
      <c r="R81" s="222"/>
      <c r="S81" s="222"/>
      <c r="T81" s="223"/>
      <c r="U81" s="222"/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112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5" t="str">
        <f>C81</f>
        <v>S provedením lože z kameniva drceného, s vyplněním spár, s dvojitým hutněním vibrováním, a se smetením přebytečného materiálu na krajnici. S dodáním hmot pro lože a výplň spár.</v>
      </c>
      <c r="BB81" s="212"/>
      <c r="BC81" s="212"/>
      <c r="BD81" s="212"/>
      <c r="BE81" s="212"/>
      <c r="BF81" s="212"/>
      <c r="BG81" s="212"/>
      <c r="BH81" s="212"/>
    </row>
    <row r="82" spans="1:60" outlineLevel="1">
      <c r="A82" s="213"/>
      <c r="B82" s="220"/>
      <c r="C82" s="270" t="s">
        <v>197</v>
      </c>
      <c r="D82" s="225"/>
      <c r="E82" s="231">
        <v>113</v>
      </c>
      <c r="F82" s="235"/>
      <c r="G82" s="235"/>
      <c r="H82" s="235"/>
      <c r="I82" s="235"/>
      <c r="J82" s="235"/>
      <c r="K82" s="235"/>
      <c r="L82" s="235"/>
      <c r="M82" s="235"/>
      <c r="N82" s="222"/>
      <c r="O82" s="222"/>
      <c r="P82" s="222"/>
      <c r="Q82" s="222"/>
      <c r="R82" s="222"/>
      <c r="S82" s="222"/>
      <c r="T82" s="223"/>
      <c r="U82" s="222"/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114</v>
      </c>
      <c r="AF82" s="212">
        <v>0</v>
      </c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>
      <c r="A83" s="213">
        <v>27</v>
      </c>
      <c r="B83" s="220" t="s">
        <v>198</v>
      </c>
      <c r="C83" s="268" t="s">
        <v>199</v>
      </c>
      <c r="D83" s="222" t="s">
        <v>117</v>
      </c>
      <c r="E83" s="229">
        <v>106</v>
      </c>
      <c r="F83" s="234"/>
      <c r="G83" s="235">
        <f>ROUND(E83*F83,2)</f>
        <v>0</v>
      </c>
      <c r="H83" s="234"/>
      <c r="I83" s="235">
        <f>ROUND(E83*H83,2)</f>
        <v>0</v>
      </c>
      <c r="J83" s="234"/>
      <c r="K83" s="235">
        <f>ROUND(E83*J83,2)</f>
        <v>0</v>
      </c>
      <c r="L83" s="235">
        <v>0</v>
      </c>
      <c r="M83" s="235">
        <f>G83*(1+L83/100)</f>
        <v>0</v>
      </c>
      <c r="N83" s="222">
        <v>0.129</v>
      </c>
      <c r="O83" s="222">
        <f>ROUND(E83*N83,5)</f>
        <v>13.673999999999999</v>
      </c>
      <c r="P83" s="222">
        <v>0</v>
      </c>
      <c r="Q83" s="222">
        <f>ROUND(E83*P83,5)</f>
        <v>0</v>
      </c>
      <c r="R83" s="222"/>
      <c r="S83" s="222"/>
      <c r="T83" s="223">
        <v>0</v>
      </c>
      <c r="U83" s="222">
        <f>ROUND(E83*T83,2)</f>
        <v>0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191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>
      <c r="A84" s="213"/>
      <c r="B84" s="220"/>
      <c r="C84" s="270" t="s">
        <v>200</v>
      </c>
      <c r="D84" s="225"/>
      <c r="E84" s="231">
        <v>106</v>
      </c>
      <c r="F84" s="235"/>
      <c r="G84" s="235"/>
      <c r="H84" s="235"/>
      <c r="I84" s="235"/>
      <c r="J84" s="235"/>
      <c r="K84" s="235"/>
      <c r="L84" s="235"/>
      <c r="M84" s="235"/>
      <c r="N84" s="222"/>
      <c r="O84" s="222"/>
      <c r="P84" s="222"/>
      <c r="Q84" s="222"/>
      <c r="R84" s="222"/>
      <c r="S84" s="222"/>
      <c r="T84" s="223"/>
      <c r="U84" s="222"/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114</v>
      </c>
      <c r="AF84" s="212">
        <v>0</v>
      </c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ht="22.5" outlineLevel="1">
      <c r="A85" s="213">
        <v>28</v>
      </c>
      <c r="B85" s="220" t="s">
        <v>201</v>
      </c>
      <c r="C85" s="268" t="s">
        <v>202</v>
      </c>
      <c r="D85" s="222" t="s">
        <v>117</v>
      </c>
      <c r="E85" s="229">
        <v>7</v>
      </c>
      <c r="F85" s="234"/>
      <c r="G85" s="235">
        <f>ROUND(E85*F85,2)</f>
        <v>0</v>
      </c>
      <c r="H85" s="234"/>
      <c r="I85" s="235">
        <f>ROUND(E85*H85,2)</f>
        <v>0</v>
      </c>
      <c r="J85" s="234"/>
      <c r="K85" s="235">
        <f>ROUND(E85*J85,2)</f>
        <v>0</v>
      </c>
      <c r="L85" s="235">
        <v>0</v>
      </c>
      <c r="M85" s="235">
        <f>G85*(1+L85/100)</f>
        <v>0</v>
      </c>
      <c r="N85" s="222">
        <v>0.13150000000000001</v>
      </c>
      <c r="O85" s="222">
        <f>ROUND(E85*N85,5)</f>
        <v>0.92049999999999998</v>
      </c>
      <c r="P85" s="222">
        <v>0</v>
      </c>
      <c r="Q85" s="222">
        <f>ROUND(E85*P85,5)</f>
        <v>0</v>
      </c>
      <c r="R85" s="222"/>
      <c r="S85" s="222"/>
      <c r="T85" s="223">
        <v>0</v>
      </c>
      <c r="U85" s="222">
        <f>ROUND(E85*T85,2)</f>
        <v>0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191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>
      <c r="A86" s="213"/>
      <c r="B86" s="220"/>
      <c r="C86" s="270" t="s">
        <v>203</v>
      </c>
      <c r="D86" s="225"/>
      <c r="E86" s="231">
        <v>7</v>
      </c>
      <c r="F86" s="235"/>
      <c r="G86" s="235"/>
      <c r="H86" s="235"/>
      <c r="I86" s="235"/>
      <c r="J86" s="235"/>
      <c r="K86" s="235"/>
      <c r="L86" s="235"/>
      <c r="M86" s="235"/>
      <c r="N86" s="222"/>
      <c r="O86" s="222"/>
      <c r="P86" s="222"/>
      <c r="Q86" s="222"/>
      <c r="R86" s="222"/>
      <c r="S86" s="222"/>
      <c r="T86" s="223"/>
      <c r="U86" s="222"/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114</v>
      </c>
      <c r="AF86" s="212">
        <v>0</v>
      </c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>
      <c r="A87" s="213">
        <v>29</v>
      </c>
      <c r="B87" s="220" t="s">
        <v>204</v>
      </c>
      <c r="C87" s="268" t="s">
        <v>205</v>
      </c>
      <c r="D87" s="222" t="s">
        <v>117</v>
      </c>
      <c r="E87" s="229">
        <v>22</v>
      </c>
      <c r="F87" s="234"/>
      <c r="G87" s="235">
        <f>ROUND(E87*F87,2)</f>
        <v>0</v>
      </c>
      <c r="H87" s="234"/>
      <c r="I87" s="235">
        <f>ROUND(E87*H87,2)</f>
        <v>0</v>
      </c>
      <c r="J87" s="234"/>
      <c r="K87" s="235">
        <f>ROUND(E87*J87,2)</f>
        <v>0</v>
      </c>
      <c r="L87" s="235">
        <v>0</v>
      </c>
      <c r="M87" s="235">
        <f>G87*(1+L87/100)</f>
        <v>0</v>
      </c>
      <c r="N87" s="222">
        <v>0.15382000000000001</v>
      </c>
      <c r="O87" s="222">
        <f>ROUND(E87*N87,5)</f>
        <v>3.3840400000000002</v>
      </c>
      <c r="P87" s="222">
        <v>0</v>
      </c>
      <c r="Q87" s="222">
        <f>ROUND(E87*P87,5)</f>
        <v>0</v>
      </c>
      <c r="R87" s="222"/>
      <c r="S87" s="222"/>
      <c r="T87" s="223">
        <v>0.123</v>
      </c>
      <c r="U87" s="222">
        <f>ROUND(E87*T87,2)</f>
        <v>2.71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125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>
      <c r="A88" s="213"/>
      <c r="B88" s="220"/>
      <c r="C88" s="270" t="s">
        <v>206</v>
      </c>
      <c r="D88" s="225"/>
      <c r="E88" s="231">
        <v>22</v>
      </c>
      <c r="F88" s="235"/>
      <c r="G88" s="235"/>
      <c r="H88" s="235"/>
      <c r="I88" s="235"/>
      <c r="J88" s="235"/>
      <c r="K88" s="235"/>
      <c r="L88" s="235"/>
      <c r="M88" s="235"/>
      <c r="N88" s="222"/>
      <c r="O88" s="222"/>
      <c r="P88" s="222"/>
      <c r="Q88" s="222"/>
      <c r="R88" s="222"/>
      <c r="S88" s="222"/>
      <c r="T88" s="223"/>
      <c r="U88" s="222"/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114</v>
      </c>
      <c r="AF88" s="212">
        <v>0</v>
      </c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>
      <c r="A89" s="213">
        <v>30</v>
      </c>
      <c r="B89" s="220" t="s">
        <v>207</v>
      </c>
      <c r="C89" s="268" t="s">
        <v>208</v>
      </c>
      <c r="D89" s="222" t="s">
        <v>109</v>
      </c>
      <c r="E89" s="229">
        <v>44</v>
      </c>
      <c r="F89" s="234"/>
      <c r="G89" s="235">
        <f>ROUND(E89*F89,2)</f>
        <v>0</v>
      </c>
      <c r="H89" s="234"/>
      <c r="I89" s="235">
        <f>ROUND(E89*H89,2)</f>
        <v>0</v>
      </c>
      <c r="J89" s="234"/>
      <c r="K89" s="235">
        <f>ROUND(E89*J89,2)</f>
        <v>0</v>
      </c>
      <c r="L89" s="235">
        <v>0</v>
      </c>
      <c r="M89" s="235">
        <f>G89*(1+L89/100)</f>
        <v>0</v>
      </c>
      <c r="N89" s="222">
        <v>3.5999999999999999E-3</v>
      </c>
      <c r="O89" s="222">
        <f>ROUND(E89*N89,5)</f>
        <v>0.15840000000000001</v>
      </c>
      <c r="P89" s="222">
        <v>0</v>
      </c>
      <c r="Q89" s="222">
        <f>ROUND(E89*P89,5)</f>
        <v>0</v>
      </c>
      <c r="R89" s="222"/>
      <c r="S89" s="222"/>
      <c r="T89" s="223">
        <v>4.5999999999999999E-2</v>
      </c>
      <c r="U89" s="222">
        <f>ROUND(E89*T89,2)</f>
        <v>2.02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125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>
      <c r="A90" s="213"/>
      <c r="B90" s="220"/>
      <c r="C90" s="270" t="s">
        <v>209</v>
      </c>
      <c r="D90" s="225"/>
      <c r="E90" s="231">
        <v>44</v>
      </c>
      <c r="F90" s="235"/>
      <c r="G90" s="235"/>
      <c r="H90" s="235"/>
      <c r="I90" s="235"/>
      <c r="J90" s="235"/>
      <c r="K90" s="235"/>
      <c r="L90" s="235"/>
      <c r="M90" s="235"/>
      <c r="N90" s="222"/>
      <c r="O90" s="222"/>
      <c r="P90" s="222"/>
      <c r="Q90" s="222"/>
      <c r="R90" s="222"/>
      <c r="S90" s="222"/>
      <c r="T90" s="223"/>
      <c r="U90" s="222"/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114</v>
      </c>
      <c r="AF90" s="212">
        <v>0</v>
      </c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>
      <c r="A91" s="214" t="s">
        <v>105</v>
      </c>
      <c r="B91" s="221" t="s">
        <v>64</v>
      </c>
      <c r="C91" s="271" t="s">
        <v>65</v>
      </c>
      <c r="D91" s="226"/>
      <c r="E91" s="232"/>
      <c r="F91" s="238"/>
      <c r="G91" s="238">
        <f>SUMIF(AE92:AE92,"&lt;&gt;NOR",G92:G92)</f>
        <v>0</v>
      </c>
      <c r="H91" s="238"/>
      <c r="I91" s="238">
        <f>SUM(I92:I92)</f>
        <v>0</v>
      </c>
      <c r="J91" s="238"/>
      <c r="K91" s="238">
        <f>SUM(K92:K92)</f>
        <v>0</v>
      </c>
      <c r="L91" s="238"/>
      <c r="M91" s="238">
        <f>SUM(M92:M92)</f>
        <v>0</v>
      </c>
      <c r="N91" s="226"/>
      <c r="O91" s="226">
        <f>SUM(O92:O92)</f>
        <v>0.48</v>
      </c>
      <c r="P91" s="226"/>
      <c r="Q91" s="226">
        <f>SUM(Q92:Q92)</f>
        <v>0</v>
      </c>
      <c r="R91" s="226"/>
      <c r="S91" s="226"/>
      <c r="T91" s="227"/>
      <c r="U91" s="226">
        <f>SUM(U92:U92)</f>
        <v>0.54</v>
      </c>
      <c r="AE91" t="s">
        <v>106</v>
      </c>
    </row>
    <row r="92" spans="1:60" outlineLevel="1">
      <c r="A92" s="213">
        <v>31</v>
      </c>
      <c r="B92" s="220" t="s">
        <v>210</v>
      </c>
      <c r="C92" s="268" t="s">
        <v>211</v>
      </c>
      <c r="D92" s="222" t="s">
        <v>117</v>
      </c>
      <c r="E92" s="229">
        <v>2</v>
      </c>
      <c r="F92" s="234"/>
      <c r="G92" s="235">
        <f>ROUND(E92*F92,2)</f>
        <v>0</v>
      </c>
      <c r="H92" s="234"/>
      <c r="I92" s="235">
        <f>ROUND(E92*H92,2)</f>
        <v>0</v>
      </c>
      <c r="J92" s="234"/>
      <c r="K92" s="235">
        <f>ROUND(E92*J92,2)</f>
        <v>0</v>
      </c>
      <c r="L92" s="235">
        <v>0</v>
      </c>
      <c r="M92" s="235">
        <f>G92*(1+L92/100)</f>
        <v>0</v>
      </c>
      <c r="N92" s="222">
        <v>0.24</v>
      </c>
      <c r="O92" s="222">
        <f>ROUND(E92*N92,5)</f>
        <v>0.48</v>
      </c>
      <c r="P92" s="222">
        <v>0</v>
      </c>
      <c r="Q92" s="222">
        <f>ROUND(E92*P92,5)</f>
        <v>0</v>
      </c>
      <c r="R92" s="222"/>
      <c r="S92" s="222"/>
      <c r="T92" s="223">
        <v>0.27</v>
      </c>
      <c r="U92" s="222">
        <f>ROUND(E92*T92,2)</f>
        <v>0.54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125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>
      <c r="A93" s="214" t="s">
        <v>105</v>
      </c>
      <c r="B93" s="221" t="s">
        <v>66</v>
      </c>
      <c r="C93" s="271" t="s">
        <v>67</v>
      </c>
      <c r="D93" s="226"/>
      <c r="E93" s="232"/>
      <c r="F93" s="238"/>
      <c r="G93" s="238">
        <f>SUMIF(AE94:AE94,"&lt;&gt;NOR",G94:G94)</f>
        <v>0</v>
      </c>
      <c r="H93" s="238"/>
      <c r="I93" s="238">
        <f>SUM(I94:I94)</f>
        <v>0</v>
      </c>
      <c r="J93" s="238"/>
      <c r="K93" s="238">
        <f>SUM(K94:K94)</f>
        <v>0</v>
      </c>
      <c r="L93" s="238"/>
      <c r="M93" s="238">
        <f>SUM(M94:M94)</f>
        <v>0</v>
      </c>
      <c r="N93" s="226"/>
      <c r="O93" s="226">
        <f>SUM(O94:O94)</f>
        <v>0.43093999999999999</v>
      </c>
      <c r="P93" s="226"/>
      <c r="Q93" s="226">
        <f>SUM(Q94:Q94)</f>
        <v>0</v>
      </c>
      <c r="R93" s="226"/>
      <c r="S93" s="226"/>
      <c r="T93" s="227"/>
      <c r="U93" s="226">
        <f>SUM(U94:U94)</f>
        <v>3.82</v>
      </c>
      <c r="AE93" t="s">
        <v>106</v>
      </c>
    </row>
    <row r="94" spans="1:60" ht="22.5" outlineLevel="1">
      <c r="A94" s="213">
        <v>32</v>
      </c>
      <c r="B94" s="220" t="s">
        <v>212</v>
      </c>
      <c r="C94" s="268" t="s">
        <v>213</v>
      </c>
      <c r="D94" s="222" t="s">
        <v>214</v>
      </c>
      <c r="E94" s="229">
        <v>1</v>
      </c>
      <c r="F94" s="234"/>
      <c r="G94" s="235">
        <f>ROUND(E94*F94,2)</f>
        <v>0</v>
      </c>
      <c r="H94" s="234"/>
      <c r="I94" s="235">
        <f>ROUND(E94*H94,2)</f>
        <v>0</v>
      </c>
      <c r="J94" s="234"/>
      <c r="K94" s="235">
        <f>ROUND(E94*J94,2)</f>
        <v>0</v>
      </c>
      <c r="L94" s="235">
        <v>0</v>
      </c>
      <c r="M94" s="235">
        <f>G94*(1+L94/100)</f>
        <v>0</v>
      </c>
      <c r="N94" s="222">
        <v>0.43093999999999999</v>
      </c>
      <c r="O94" s="222">
        <f>ROUND(E94*N94,5)</f>
        <v>0.43093999999999999</v>
      </c>
      <c r="P94" s="222">
        <v>0</v>
      </c>
      <c r="Q94" s="222">
        <f>ROUND(E94*P94,5)</f>
        <v>0</v>
      </c>
      <c r="R94" s="222"/>
      <c r="S94" s="222"/>
      <c r="T94" s="223">
        <v>3.8170000000000002</v>
      </c>
      <c r="U94" s="222">
        <f>ROUND(E94*T94,2)</f>
        <v>3.82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125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>
      <c r="A95" s="214" t="s">
        <v>105</v>
      </c>
      <c r="B95" s="221" t="s">
        <v>68</v>
      </c>
      <c r="C95" s="271" t="s">
        <v>69</v>
      </c>
      <c r="D95" s="226"/>
      <c r="E95" s="232"/>
      <c r="F95" s="238"/>
      <c r="G95" s="238">
        <f>SUMIF(AE96:AE115,"&lt;&gt;NOR",G96:G115)</f>
        <v>0</v>
      </c>
      <c r="H95" s="238"/>
      <c r="I95" s="238">
        <f>SUM(I96:I115)</f>
        <v>0</v>
      </c>
      <c r="J95" s="238"/>
      <c r="K95" s="238">
        <f>SUM(K96:K115)</f>
        <v>0</v>
      </c>
      <c r="L95" s="238"/>
      <c r="M95" s="238">
        <f>SUM(M96:M115)</f>
        <v>0</v>
      </c>
      <c r="N95" s="226"/>
      <c r="O95" s="226">
        <f>SUM(O96:O115)</f>
        <v>38.231250000000003</v>
      </c>
      <c r="P95" s="226"/>
      <c r="Q95" s="226">
        <f>SUM(Q96:Q115)</f>
        <v>0</v>
      </c>
      <c r="R95" s="226"/>
      <c r="S95" s="226"/>
      <c r="T95" s="227"/>
      <c r="U95" s="226">
        <f>SUM(U96:U115)</f>
        <v>43.26</v>
      </c>
      <c r="AE95" t="s">
        <v>106</v>
      </c>
    </row>
    <row r="96" spans="1:60" outlineLevel="1">
      <c r="A96" s="213">
        <v>33</v>
      </c>
      <c r="B96" s="220" t="s">
        <v>215</v>
      </c>
      <c r="C96" s="268" t="s">
        <v>216</v>
      </c>
      <c r="D96" s="222" t="s">
        <v>109</v>
      </c>
      <c r="E96" s="229">
        <v>44</v>
      </c>
      <c r="F96" s="234"/>
      <c r="G96" s="235">
        <f>ROUND(E96*F96,2)</f>
        <v>0</v>
      </c>
      <c r="H96" s="234"/>
      <c r="I96" s="235">
        <f>ROUND(E96*H96,2)</f>
        <v>0</v>
      </c>
      <c r="J96" s="234"/>
      <c r="K96" s="235">
        <f>ROUND(E96*J96,2)</f>
        <v>0</v>
      </c>
      <c r="L96" s="235">
        <v>0</v>
      </c>
      <c r="M96" s="235">
        <f>G96*(1+L96/100)</f>
        <v>0</v>
      </c>
      <c r="N96" s="222">
        <v>0</v>
      </c>
      <c r="O96" s="222">
        <f>ROUND(E96*N96,5)</f>
        <v>0</v>
      </c>
      <c r="P96" s="222">
        <v>0</v>
      </c>
      <c r="Q96" s="222">
        <f>ROUND(E96*P96,5)</f>
        <v>0</v>
      </c>
      <c r="R96" s="222"/>
      <c r="S96" s="222"/>
      <c r="T96" s="223">
        <v>3.6999999999999998E-2</v>
      </c>
      <c r="U96" s="222">
        <f>ROUND(E96*T96,2)</f>
        <v>1.63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125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>
      <c r="A97" s="213"/>
      <c r="B97" s="220"/>
      <c r="C97" s="270" t="s">
        <v>209</v>
      </c>
      <c r="D97" s="225"/>
      <c r="E97" s="231">
        <v>44</v>
      </c>
      <c r="F97" s="235"/>
      <c r="G97" s="235"/>
      <c r="H97" s="235"/>
      <c r="I97" s="235"/>
      <c r="J97" s="235"/>
      <c r="K97" s="235"/>
      <c r="L97" s="235"/>
      <c r="M97" s="235"/>
      <c r="N97" s="222"/>
      <c r="O97" s="222"/>
      <c r="P97" s="222"/>
      <c r="Q97" s="222"/>
      <c r="R97" s="222"/>
      <c r="S97" s="222"/>
      <c r="T97" s="223"/>
      <c r="U97" s="222"/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114</v>
      </c>
      <c r="AF97" s="212">
        <v>0</v>
      </c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ht="22.5" outlineLevel="1">
      <c r="A98" s="213">
        <v>34</v>
      </c>
      <c r="B98" s="220" t="s">
        <v>217</v>
      </c>
      <c r="C98" s="268" t="s">
        <v>218</v>
      </c>
      <c r="D98" s="222" t="s">
        <v>109</v>
      </c>
      <c r="E98" s="229">
        <v>46</v>
      </c>
      <c r="F98" s="234"/>
      <c r="G98" s="235">
        <f>ROUND(E98*F98,2)</f>
        <v>0</v>
      </c>
      <c r="H98" s="234"/>
      <c r="I98" s="235">
        <f>ROUND(E98*H98,2)</f>
        <v>0</v>
      </c>
      <c r="J98" s="234"/>
      <c r="K98" s="235">
        <f>ROUND(E98*J98,2)</f>
        <v>0</v>
      </c>
      <c r="L98" s="235">
        <v>0</v>
      </c>
      <c r="M98" s="235">
        <f>G98*(1+L98/100)</f>
        <v>0</v>
      </c>
      <c r="N98" s="222">
        <v>0.30847000000000002</v>
      </c>
      <c r="O98" s="222">
        <f>ROUND(E98*N98,5)</f>
        <v>14.18962</v>
      </c>
      <c r="P98" s="222">
        <v>0</v>
      </c>
      <c r="Q98" s="222">
        <f>ROUND(E98*P98,5)</f>
        <v>0</v>
      </c>
      <c r="R98" s="222"/>
      <c r="S98" s="222"/>
      <c r="T98" s="223">
        <v>0.27200000000000002</v>
      </c>
      <c r="U98" s="222">
        <f>ROUND(E98*T98,2)</f>
        <v>12.51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125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>
      <c r="A99" s="213"/>
      <c r="B99" s="220"/>
      <c r="C99" s="270" t="s">
        <v>219</v>
      </c>
      <c r="D99" s="225"/>
      <c r="E99" s="231">
        <v>46</v>
      </c>
      <c r="F99" s="235"/>
      <c r="G99" s="235"/>
      <c r="H99" s="235"/>
      <c r="I99" s="235"/>
      <c r="J99" s="235"/>
      <c r="K99" s="235"/>
      <c r="L99" s="235"/>
      <c r="M99" s="235"/>
      <c r="N99" s="222"/>
      <c r="O99" s="222"/>
      <c r="P99" s="222"/>
      <c r="Q99" s="222"/>
      <c r="R99" s="222"/>
      <c r="S99" s="222"/>
      <c r="T99" s="223"/>
      <c r="U99" s="222"/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114</v>
      </c>
      <c r="AF99" s="212">
        <v>0</v>
      </c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ht="22.5" outlineLevel="1">
      <c r="A100" s="213">
        <v>35</v>
      </c>
      <c r="B100" s="220" t="s">
        <v>220</v>
      </c>
      <c r="C100" s="268" t="s">
        <v>221</v>
      </c>
      <c r="D100" s="222" t="s">
        <v>109</v>
      </c>
      <c r="E100" s="229">
        <v>56.5</v>
      </c>
      <c r="F100" s="234"/>
      <c r="G100" s="235">
        <f>ROUND(E100*F100,2)</f>
        <v>0</v>
      </c>
      <c r="H100" s="234"/>
      <c r="I100" s="235">
        <f>ROUND(E100*H100,2)</f>
        <v>0</v>
      </c>
      <c r="J100" s="234"/>
      <c r="K100" s="235">
        <f>ROUND(E100*J100,2)</f>
        <v>0</v>
      </c>
      <c r="L100" s="235">
        <v>0</v>
      </c>
      <c r="M100" s="235">
        <f>G100*(1+L100/100)</f>
        <v>0</v>
      </c>
      <c r="N100" s="222">
        <v>0.19520000000000001</v>
      </c>
      <c r="O100" s="222">
        <f>ROUND(E100*N100,5)</f>
        <v>11.0288</v>
      </c>
      <c r="P100" s="222">
        <v>0</v>
      </c>
      <c r="Q100" s="222">
        <f>ROUND(E100*P100,5)</f>
        <v>0</v>
      </c>
      <c r="R100" s="222"/>
      <c r="S100" s="222"/>
      <c r="T100" s="223">
        <v>0.27200000000000002</v>
      </c>
      <c r="U100" s="222">
        <f>ROUND(E100*T100,2)</f>
        <v>15.37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125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>
      <c r="A101" s="213"/>
      <c r="B101" s="220"/>
      <c r="C101" s="270" t="s">
        <v>222</v>
      </c>
      <c r="D101" s="225"/>
      <c r="E101" s="231">
        <v>56.5</v>
      </c>
      <c r="F101" s="235"/>
      <c r="G101" s="235"/>
      <c r="H101" s="235"/>
      <c r="I101" s="235"/>
      <c r="J101" s="235"/>
      <c r="K101" s="235"/>
      <c r="L101" s="235"/>
      <c r="M101" s="235"/>
      <c r="N101" s="222"/>
      <c r="O101" s="222"/>
      <c r="P101" s="222"/>
      <c r="Q101" s="222"/>
      <c r="R101" s="222"/>
      <c r="S101" s="222"/>
      <c r="T101" s="223"/>
      <c r="U101" s="22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114</v>
      </c>
      <c r="AF101" s="212">
        <v>0</v>
      </c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ht="22.5" outlineLevel="1">
      <c r="A102" s="213">
        <v>36</v>
      </c>
      <c r="B102" s="220" t="s">
        <v>223</v>
      </c>
      <c r="C102" s="268" t="s">
        <v>224</v>
      </c>
      <c r="D102" s="222" t="s">
        <v>109</v>
      </c>
      <c r="E102" s="229">
        <v>6</v>
      </c>
      <c r="F102" s="234"/>
      <c r="G102" s="235">
        <f>ROUND(E102*F102,2)</f>
        <v>0</v>
      </c>
      <c r="H102" s="234"/>
      <c r="I102" s="235">
        <f>ROUND(E102*H102,2)</f>
        <v>0</v>
      </c>
      <c r="J102" s="234"/>
      <c r="K102" s="235">
        <f>ROUND(E102*J102,2)</f>
        <v>0</v>
      </c>
      <c r="L102" s="235">
        <v>0</v>
      </c>
      <c r="M102" s="235">
        <f>G102*(1+L102/100)</f>
        <v>0</v>
      </c>
      <c r="N102" s="222">
        <v>0.21115999999999999</v>
      </c>
      <c r="O102" s="222">
        <f>ROUND(E102*N102,5)</f>
        <v>1.2669600000000001</v>
      </c>
      <c r="P102" s="222">
        <v>0</v>
      </c>
      <c r="Q102" s="222">
        <f>ROUND(E102*P102,5)</f>
        <v>0</v>
      </c>
      <c r="R102" s="222"/>
      <c r="S102" s="222"/>
      <c r="T102" s="223">
        <v>0.27200000000000002</v>
      </c>
      <c r="U102" s="222">
        <f>ROUND(E102*T102,2)</f>
        <v>1.63</v>
      </c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125</v>
      </c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>
      <c r="A103" s="213"/>
      <c r="B103" s="220"/>
      <c r="C103" s="270" t="s">
        <v>225</v>
      </c>
      <c r="D103" s="225"/>
      <c r="E103" s="231">
        <v>6</v>
      </c>
      <c r="F103" s="235"/>
      <c r="G103" s="235"/>
      <c r="H103" s="235"/>
      <c r="I103" s="235"/>
      <c r="J103" s="235"/>
      <c r="K103" s="235"/>
      <c r="L103" s="235"/>
      <c r="M103" s="235"/>
      <c r="N103" s="222"/>
      <c r="O103" s="222"/>
      <c r="P103" s="222"/>
      <c r="Q103" s="222"/>
      <c r="R103" s="222"/>
      <c r="S103" s="222"/>
      <c r="T103" s="223"/>
      <c r="U103" s="22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114</v>
      </c>
      <c r="AF103" s="212">
        <v>0</v>
      </c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ht="22.5" outlineLevel="1">
      <c r="A104" s="213">
        <v>37</v>
      </c>
      <c r="B104" s="220" t="s">
        <v>226</v>
      </c>
      <c r="C104" s="268" t="s">
        <v>227</v>
      </c>
      <c r="D104" s="222" t="s">
        <v>109</v>
      </c>
      <c r="E104" s="229">
        <v>58.5</v>
      </c>
      <c r="F104" s="234"/>
      <c r="G104" s="235">
        <f>ROUND(E104*F104,2)</f>
        <v>0</v>
      </c>
      <c r="H104" s="234"/>
      <c r="I104" s="235">
        <f>ROUND(E104*H104,2)</f>
        <v>0</v>
      </c>
      <c r="J104" s="234"/>
      <c r="K104" s="235">
        <f>ROUND(E104*J104,2)</f>
        <v>0</v>
      </c>
      <c r="L104" s="235">
        <v>0</v>
      </c>
      <c r="M104" s="235">
        <f>G104*(1+L104/100)</f>
        <v>0</v>
      </c>
      <c r="N104" s="222">
        <v>0.19189000000000001</v>
      </c>
      <c r="O104" s="222">
        <f>ROUND(E104*N104,5)</f>
        <v>11.225569999999999</v>
      </c>
      <c r="P104" s="222">
        <v>0</v>
      </c>
      <c r="Q104" s="222">
        <f>ROUND(E104*P104,5)</f>
        <v>0</v>
      </c>
      <c r="R104" s="222"/>
      <c r="S104" s="222"/>
      <c r="T104" s="223">
        <v>0.16200000000000001</v>
      </c>
      <c r="U104" s="222">
        <f>ROUND(E104*T104,2)</f>
        <v>9.48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125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>
      <c r="A105" s="213"/>
      <c r="B105" s="220"/>
      <c r="C105" s="269" t="s">
        <v>228</v>
      </c>
      <c r="D105" s="224"/>
      <c r="E105" s="230"/>
      <c r="F105" s="236"/>
      <c r="G105" s="237"/>
      <c r="H105" s="235"/>
      <c r="I105" s="235"/>
      <c r="J105" s="235"/>
      <c r="K105" s="235"/>
      <c r="L105" s="235"/>
      <c r="M105" s="235"/>
      <c r="N105" s="222"/>
      <c r="O105" s="222"/>
      <c r="P105" s="222"/>
      <c r="Q105" s="222"/>
      <c r="R105" s="222"/>
      <c r="S105" s="222"/>
      <c r="T105" s="223"/>
      <c r="U105" s="22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112</v>
      </c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5" t="str">
        <f>C105</f>
        <v>Lože z betonu prostého C 16/20 tl. 80 až 100 mm.</v>
      </c>
      <c r="BB105" s="212"/>
      <c r="BC105" s="212"/>
      <c r="BD105" s="212"/>
      <c r="BE105" s="212"/>
      <c r="BF105" s="212"/>
      <c r="BG105" s="212"/>
      <c r="BH105" s="212"/>
    </row>
    <row r="106" spans="1:60" outlineLevel="1">
      <c r="A106" s="213"/>
      <c r="B106" s="220"/>
      <c r="C106" s="270" t="s">
        <v>229</v>
      </c>
      <c r="D106" s="225"/>
      <c r="E106" s="231">
        <v>58.5</v>
      </c>
      <c r="F106" s="235"/>
      <c r="G106" s="235"/>
      <c r="H106" s="235"/>
      <c r="I106" s="235"/>
      <c r="J106" s="235"/>
      <c r="K106" s="235"/>
      <c r="L106" s="235"/>
      <c r="M106" s="235"/>
      <c r="N106" s="222"/>
      <c r="O106" s="222"/>
      <c r="P106" s="222"/>
      <c r="Q106" s="222"/>
      <c r="R106" s="222"/>
      <c r="S106" s="222"/>
      <c r="T106" s="223"/>
      <c r="U106" s="22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 t="s">
        <v>114</v>
      </c>
      <c r="AF106" s="212">
        <v>0</v>
      </c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>
      <c r="A107" s="213">
        <v>38</v>
      </c>
      <c r="B107" s="220" t="s">
        <v>230</v>
      </c>
      <c r="C107" s="268" t="s">
        <v>231</v>
      </c>
      <c r="D107" s="222" t="s">
        <v>214</v>
      </c>
      <c r="E107" s="229">
        <v>2</v>
      </c>
      <c r="F107" s="234"/>
      <c r="G107" s="235">
        <f>ROUND(E107*F107,2)</f>
        <v>0</v>
      </c>
      <c r="H107" s="234"/>
      <c r="I107" s="235">
        <f>ROUND(E107*H107,2)</f>
        <v>0</v>
      </c>
      <c r="J107" s="234"/>
      <c r="K107" s="235">
        <f>ROUND(E107*J107,2)</f>
        <v>0</v>
      </c>
      <c r="L107" s="235">
        <v>0</v>
      </c>
      <c r="M107" s="235">
        <f>G107*(1+L107/100)</f>
        <v>0</v>
      </c>
      <c r="N107" s="222">
        <v>0.25</v>
      </c>
      <c r="O107" s="222">
        <f>ROUND(E107*N107,5)</f>
        <v>0.5</v>
      </c>
      <c r="P107" s="222">
        <v>0</v>
      </c>
      <c r="Q107" s="222">
        <f>ROUND(E107*P107,5)</f>
        <v>0</v>
      </c>
      <c r="R107" s="222"/>
      <c r="S107" s="222"/>
      <c r="T107" s="223">
        <v>0.81799999999999995</v>
      </c>
      <c r="U107" s="222">
        <f>ROUND(E107*T107,2)</f>
        <v>1.64</v>
      </c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 t="s">
        <v>125</v>
      </c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ht="22.5" outlineLevel="1">
      <c r="A108" s="213">
        <v>39</v>
      </c>
      <c r="B108" s="220" t="s">
        <v>232</v>
      </c>
      <c r="C108" s="268" t="s">
        <v>233</v>
      </c>
      <c r="D108" s="222" t="s">
        <v>214</v>
      </c>
      <c r="E108" s="229">
        <v>5</v>
      </c>
      <c r="F108" s="234"/>
      <c r="G108" s="235">
        <f>ROUND(E108*F108,2)</f>
        <v>0</v>
      </c>
      <c r="H108" s="234"/>
      <c r="I108" s="235">
        <f>ROUND(E108*H108,2)</f>
        <v>0</v>
      </c>
      <c r="J108" s="234"/>
      <c r="K108" s="235">
        <f>ROUND(E108*J108,2)</f>
        <v>0</v>
      </c>
      <c r="L108" s="235">
        <v>0</v>
      </c>
      <c r="M108" s="235">
        <f>G108*(1+L108/100)</f>
        <v>0</v>
      </c>
      <c r="N108" s="222">
        <v>0</v>
      </c>
      <c r="O108" s="222">
        <f>ROUND(E108*N108,5)</f>
        <v>0</v>
      </c>
      <c r="P108" s="222">
        <v>0</v>
      </c>
      <c r="Q108" s="222">
        <f>ROUND(E108*P108,5)</f>
        <v>0</v>
      </c>
      <c r="R108" s="222"/>
      <c r="S108" s="222"/>
      <c r="T108" s="223">
        <v>0.2</v>
      </c>
      <c r="U108" s="222">
        <f>ROUND(E108*T108,2)</f>
        <v>1</v>
      </c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 t="s">
        <v>125</v>
      </c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>
      <c r="A109" s="213">
        <v>40</v>
      </c>
      <c r="B109" s="220" t="s">
        <v>234</v>
      </c>
      <c r="C109" s="268" t="s">
        <v>235</v>
      </c>
      <c r="D109" s="222" t="s">
        <v>214</v>
      </c>
      <c r="E109" s="229">
        <v>2</v>
      </c>
      <c r="F109" s="234"/>
      <c r="G109" s="235">
        <f>ROUND(E109*F109,2)</f>
        <v>0</v>
      </c>
      <c r="H109" s="234"/>
      <c r="I109" s="235">
        <f>ROUND(E109*H109,2)</f>
        <v>0</v>
      </c>
      <c r="J109" s="234"/>
      <c r="K109" s="235">
        <f>ROUND(E109*J109,2)</f>
        <v>0</v>
      </c>
      <c r="L109" s="235">
        <v>0</v>
      </c>
      <c r="M109" s="235">
        <f>G109*(1+L109/100)</f>
        <v>0</v>
      </c>
      <c r="N109" s="222">
        <v>5.1000000000000004E-3</v>
      </c>
      <c r="O109" s="222">
        <f>ROUND(E109*N109,5)</f>
        <v>1.0200000000000001E-2</v>
      </c>
      <c r="P109" s="222">
        <v>0</v>
      </c>
      <c r="Q109" s="222">
        <f>ROUND(E109*P109,5)</f>
        <v>0</v>
      </c>
      <c r="R109" s="222"/>
      <c r="S109" s="222"/>
      <c r="T109" s="223">
        <v>0</v>
      </c>
      <c r="U109" s="222">
        <f>ROUND(E109*T109,2)</f>
        <v>0</v>
      </c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 t="s">
        <v>191</v>
      </c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>
      <c r="A110" s="213"/>
      <c r="B110" s="220"/>
      <c r="C110" s="269" t="s">
        <v>236</v>
      </c>
      <c r="D110" s="224"/>
      <c r="E110" s="230"/>
      <c r="F110" s="236"/>
      <c r="G110" s="237"/>
      <c r="H110" s="235"/>
      <c r="I110" s="235"/>
      <c r="J110" s="235"/>
      <c r="K110" s="235"/>
      <c r="L110" s="235"/>
      <c r="M110" s="235"/>
      <c r="N110" s="222"/>
      <c r="O110" s="222"/>
      <c r="P110" s="222"/>
      <c r="Q110" s="222"/>
      <c r="R110" s="222"/>
      <c r="S110" s="222"/>
      <c r="T110" s="223"/>
      <c r="U110" s="22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 t="s">
        <v>112</v>
      </c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5" t="str">
        <f>C110</f>
        <v>Materiály jsou uvedeny v orientačních cenách včetně dopravních nákladů bez DPH.</v>
      </c>
      <c r="BB110" s="212"/>
      <c r="BC110" s="212"/>
      <c r="BD110" s="212"/>
      <c r="BE110" s="212"/>
      <c r="BF110" s="212"/>
      <c r="BG110" s="212"/>
      <c r="BH110" s="212"/>
    </row>
    <row r="111" spans="1:60" outlineLevel="1">
      <c r="A111" s="213">
        <v>41</v>
      </c>
      <c r="B111" s="220" t="s">
        <v>237</v>
      </c>
      <c r="C111" s="268" t="s">
        <v>238</v>
      </c>
      <c r="D111" s="222" t="s">
        <v>214</v>
      </c>
      <c r="E111" s="229">
        <v>1</v>
      </c>
      <c r="F111" s="234"/>
      <c r="G111" s="235">
        <f>ROUND(E111*F111,2)</f>
        <v>0</v>
      </c>
      <c r="H111" s="234"/>
      <c r="I111" s="235">
        <f>ROUND(E111*H111,2)</f>
        <v>0</v>
      </c>
      <c r="J111" s="234"/>
      <c r="K111" s="235">
        <f>ROUND(E111*J111,2)</f>
        <v>0</v>
      </c>
      <c r="L111" s="235">
        <v>0</v>
      </c>
      <c r="M111" s="235">
        <f>G111*(1+L111/100)</f>
        <v>0</v>
      </c>
      <c r="N111" s="222">
        <v>2E-3</v>
      </c>
      <c r="O111" s="222">
        <f>ROUND(E111*N111,5)</f>
        <v>2E-3</v>
      </c>
      <c r="P111" s="222">
        <v>0</v>
      </c>
      <c r="Q111" s="222">
        <f>ROUND(E111*P111,5)</f>
        <v>0</v>
      </c>
      <c r="R111" s="222"/>
      <c r="S111" s="222"/>
      <c r="T111" s="223">
        <v>0</v>
      </c>
      <c r="U111" s="222">
        <f>ROUND(E111*T111,2)</f>
        <v>0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 t="s">
        <v>191</v>
      </c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>
      <c r="A112" s="213"/>
      <c r="B112" s="220"/>
      <c r="C112" s="269" t="s">
        <v>236</v>
      </c>
      <c r="D112" s="224"/>
      <c r="E112" s="230"/>
      <c r="F112" s="236"/>
      <c r="G112" s="237"/>
      <c r="H112" s="235"/>
      <c r="I112" s="235"/>
      <c r="J112" s="235"/>
      <c r="K112" s="235"/>
      <c r="L112" s="235"/>
      <c r="M112" s="235"/>
      <c r="N112" s="222"/>
      <c r="O112" s="222"/>
      <c r="P112" s="222"/>
      <c r="Q112" s="222"/>
      <c r="R112" s="222"/>
      <c r="S112" s="222"/>
      <c r="T112" s="223"/>
      <c r="U112" s="22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 t="s">
        <v>112</v>
      </c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5" t="str">
        <f>C112</f>
        <v>Materiály jsou uvedeny v orientačních cenách včetně dopravních nákladů bez DPH.</v>
      </c>
      <c r="BB112" s="212"/>
      <c r="BC112" s="212"/>
      <c r="BD112" s="212"/>
      <c r="BE112" s="212"/>
      <c r="BF112" s="212"/>
      <c r="BG112" s="212"/>
      <c r="BH112" s="212"/>
    </row>
    <row r="113" spans="1:60" outlineLevel="1">
      <c r="A113" s="213">
        <v>42</v>
      </c>
      <c r="B113" s="220" t="s">
        <v>239</v>
      </c>
      <c r="C113" s="268" t="s">
        <v>240</v>
      </c>
      <c r="D113" s="222" t="s">
        <v>214</v>
      </c>
      <c r="E113" s="229">
        <v>1</v>
      </c>
      <c r="F113" s="234"/>
      <c r="G113" s="235">
        <f>ROUND(E113*F113,2)</f>
        <v>0</v>
      </c>
      <c r="H113" s="234"/>
      <c r="I113" s="235">
        <f>ROUND(E113*H113,2)</f>
        <v>0</v>
      </c>
      <c r="J113" s="234"/>
      <c r="K113" s="235">
        <f>ROUND(E113*J113,2)</f>
        <v>0</v>
      </c>
      <c r="L113" s="235">
        <v>0</v>
      </c>
      <c r="M113" s="235">
        <f>G113*(1+L113/100)</f>
        <v>0</v>
      </c>
      <c r="N113" s="222">
        <v>3.0000000000000001E-3</v>
      </c>
      <c r="O113" s="222">
        <f>ROUND(E113*N113,5)</f>
        <v>3.0000000000000001E-3</v>
      </c>
      <c r="P113" s="222">
        <v>0</v>
      </c>
      <c r="Q113" s="222">
        <f>ROUND(E113*P113,5)</f>
        <v>0</v>
      </c>
      <c r="R113" s="222"/>
      <c r="S113" s="222"/>
      <c r="T113" s="223">
        <v>0</v>
      </c>
      <c r="U113" s="222">
        <f>ROUND(E113*T113,2)</f>
        <v>0</v>
      </c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 t="s">
        <v>191</v>
      </c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>
      <c r="A114" s="213"/>
      <c r="B114" s="220"/>
      <c r="C114" s="269" t="s">
        <v>236</v>
      </c>
      <c r="D114" s="224"/>
      <c r="E114" s="230"/>
      <c r="F114" s="236"/>
      <c r="G114" s="237"/>
      <c r="H114" s="235"/>
      <c r="I114" s="235"/>
      <c r="J114" s="235"/>
      <c r="K114" s="235"/>
      <c r="L114" s="235"/>
      <c r="M114" s="235"/>
      <c r="N114" s="222"/>
      <c r="O114" s="222"/>
      <c r="P114" s="222"/>
      <c r="Q114" s="222"/>
      <c r="R114" s="222"/>
      <c r="S114" s="222"/>
      <c r="T114" s="223"/>
      <c r="U114" s="22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 t="s">
        <v>112</v>
      </c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5" t="str">
        <f>C114</f>
        <v>Materiály jsou uvedeny v orientačních cenách včetně dopravních nákladů bez DPH.</v>
      </c>
      <c r="BB114" s="212"/>
      <c r="BC114" s="212"/>
      <c r="BD114" s="212"/>
      <c r="BE114" s="212"/>
      <c r="BF114" s="212"/>
      <c r="BG114" s="212"/>
      <c r="BH114" s="212"/>
    </row>
    <row r="115" spans="1:60" outlineLevel="1">
      <c r="A115" s="213">
        <v>43</v>
      </c>
      <c r="B115" s="220" t="s">
        <v>241</v>
      </c>
      <c r="C115" s="268" t="s">
        <v>242</v>
      </c>
      <c r="D115" s="222" t="s">
        <v>214</v>
      </c>
      <c r="E115" s="229">
        <v>1</v>
      </c>
      <c r="F115" s="234"/>
      <c r="G115" s="235">
        <f>ROUND(E115*F115,2)</f>
        <v>0</v>
      </c>
      <c r="H115" s="234"/>
      <c r="I115" s="235">
        <f>ROUND(E115*H115,2)</f>
        <v>0</v>
      </c>
      <c r="J115" s="234"/>
      <c r="K115" s="235">
        <f>ROUND(E115*J115,2)</f>
        <v>0</v>
      </c>
      <c r="L115" s="235">
        <v>0</v>
      </c>
      <c r="M115" s="235">
        <f>G115*(1+L115/100)</f>
        <v>0</v>
      </c>
      <c r="N115" s="222">
        <v>5.1000000000000004E-3</v>
      </c>
      <c r="O115" s="222">
        <f>ROUND(E115*N115,5)</f>
        <v>5.1000000000000004E-3</v>
      </c>
      <c r="P115" s="222">
        <v>0</v>
      </c>
      <c r="Q115" s="222">
        <f>ROUND(E115*P115,5)</f>
        <v>0</v>
      </c>
      <c r="R115" s="222"/>
      <c r="S115" s="222"/>
      <c r="T115" s="223">
        <v>0</v>
      </c>
      <c r="U115" s="222">
        <f>ROUND(E115*T115,2)</f>
        <v>0</v>
      </c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 t="s">
        <v>191</v>
      </c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>
      <c r="A116" s="214" t="s">
        <v>105</v>
      </c>
      <c r="B116" s="221" t="s">
        <v>70</v>
      </c>
      <c r="C116" s="271" t="s">
        <v>71</v>
      </c>
      <c r="D116" s="226"/>
      <c r="E116" s="232"/>
      <c r="F116" s="238"/>
      <c r="G116" s="238">
        <f>SUMIF(AE117:AE122,"&lt;&gt;NOR",G117:G122)</f>
        <v>0</v>
      </c>
      <c r="H116" s="238"/>
      <c r="I116" s="238">
        <f>SUM(I117:I122)</f>
        <v>0</v>
      </c>
      <c r="J116" s="238"/>
      <c r="K116" s="238">
        <f>SUM(K117:K122)</f>
        <v>0</v>
      </c>
      <c r="L116" s="238"/>
      <c r="M116" s="238">
        <f>SUM(M117:M122)</f>
        <v>0</v>
      </c>
      <c r="N116" s="226"/>
      <c r="O116" s="226">
        <f>SUM(O117:O122)</f>
        <v>0</v>
      </c>
      <c r="P116" s="226"/>
      <c r="Q116" s="226">
        <f>SUM(Q117:Q122)</f>
        <v>0</v>
      </c>
      <c r="R116" s="226"/>
      <c r="S116" s="226"/>
      <c r="T116" s="227"/>
      <c r="U116" s="226">
        <f>SUM(U117:U122)</f>
        <v>4.5599999999999996</v>
      </c>
      <c r="AE116" t="s">
        <v>106</v>
      </c>
    </row>
    <row r="117" spans="1:60" outlineLevel="1">
      <c r="A117" s="213">
        <v>44</v>
      </c>
      <c r="B117" s="220" t="s">
        <v>243</v>
      </c>
      <c r="C117" s="268" t="s">
        <v>244</v>
      </c>
      <c r="D117" s="222" t="s">
        <v>148</v>
      </c>
      <c r="E117" s="229">
        <v>456.02276000000001</v>
      </c>
      <c r="F117" s="234"/>
      <c r="G117" s="235">
        <f>ROUND(E117*F117,2)</f>
        <v>0</v>
      </c>
      <c r="H117" s="234"/>
      <c r="I117" s="235">
        <f>ROUND(E117*H117,2)</f>
        <v>0</v>
      </c>
      <c r="J117" s="234"/>
      <c r="K117" s="235">
        <f>ROUND(E117*J117,2)</f>
        <v>0</v>
      </c>
      <c r="L117" s="235">
        <v>0</v>
      </c>
      <c r="M117" s="235">
        <f>G117*(1+L117/100)</f>
        <v>0</v>
      </c>
      <c r="N117" s="222">
        <v>0</v>
      </c>
      <c r="O117" s="222">
        <f>ROUND(E117*N117,5)</f>
        <v>0</v>
      </c>
      <c r="P117" s="222">
        <v>0</v>
      </c>
      <c r="Q117" s="222">
        <f>ROUND(E117*P117,5)</f>
        <v>0</v>
      </c>
      <c r="R117" s="222"/>
      <c r="S117" s="222"/>
      <c r="T117" s="223">
        <v>0.01</v>
      </c>
      <c r="U117" s="222">
        <f>ROUND(E117*T117,2)</f>
        <v>4.5599999999999996</v>
      </c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 t="s">
        <v>125</v>
      </c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ht="22.5" outlineLevel="1">
      <c r="A118" s="213"/>
      <c r="B118" s="220"/>
      <c r="C118" s="270" t="s">
        <v>245</v>
      </c>
      <c r="D118" s="225"/>
      <c r="E118" s="231">
        <v>456.02276000000001</v>
      </c>
      <c r="F118" s="235"/>
      <c r="G118" s="235"/>
      <c r="H118" s="235"/>
      <c r="I118" s="235"/>
      <c r="J118" s="235"/>
      <c r="K118" s="235"/>
      <c r="L118" s="235"/>
      <c r="M118" s="235"/>
      <c r="N118" s="222"/>
      <c r="O118" s="222"/>
      <c r="P118" s="222"/>
      <c r="Q118" s="222"/>
      <c r="R118" s="222"/>
      <c r="S118" s="222"/>
      <c r="T118" s="223"/>
      <c r="U118" s="22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 t="s">
        <v>114</v>
      </c>
      <c r="AF118" s="212">
        <v>0</v>
      </c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>
      <c r="A119" s="213">
        <v>45</v>
      </c>
      <c r="B119" s="220" t="s">
        <v>246</v>
      </c>
      <c r="C119" s="268" t="s">
        <v>247</v>
      </c>
      <c r="D119" s="222" t="s">
        <v>148</v>
      </c>
      <c r="E119" s="229">
        <v>32.652999999999999</v>
      </c>
      <c r="F119" s="234"/>
      <c r="G119" s="235">
        <f>ROUND(E119*F119,2)</f>
        <v>0</v>
      </c>
      <c r="H119" s="234"/>
      <c r="I119" s="235">
        <f>ROUND(E119*H119,2)</f>
        <v>0</v>
      </c>
      <c r="J119" s="234"/>
      <c r="K119" s="235">
        <f>ROUND(E119*J119,2)</f>
        <v>0</v>
      </c>
      <c r="L119" s="235">
        <v>0</v>
      </c>
      <c r="M119" s="235">
        <f>G119*(1+L119/100)</f>
        <v>0</v>
      </c>
      <c r="N119" s="222">
        <v>0</v>
      </c>
      <c r="O119" s="222">
        <f>ROUND(E119*N119,5)</f>
        <v>0</v>
      </c>
      <c r="P119" s="222">
        <v>0</v>
      </c>
      <c r="Q119" s="222">
        <f>ROUND(E119*P119,5)</f>
        <v>0</v>
      </c>
      <c r="R119" s="222"/>
      <c r="S119" s="222"/>
      <c r="T119" s="223">
        <v>0</v>
      </c>
      <c r="U119" s="222">
        <f>ROUND(E119*T119,2)</f>
        <v>0</v>
      </c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 t="s">
        <v>125</v>
      </c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>
      <c r="A120" s="213"/>
      <c r="B120" s="220"/>
      <c r="C120" s="270" t="s">
        <v>248</v>
      </c>
      <c r="D120" s="225"/>
      <c r="E120" s="231">
        <v>32.652999999999999</v>
      </c>
      <c r="F120" s="235"/>
      <c r="G120" s="235"/>
      <c r="H120" s="235"/>
      <c r="I120" s="235"/>
      <c r="J120" s="235"/>
      <c r="K120" s="235"/>
      <c r="L120" s="235"/>
      <c r="M120" s="235"/>
      <c r="N120" s="222"/>
      <c r="O120" s="222"/>
      <c r="P120" s="222"/>
      <c r="Q120" s="222"/>
      <c r="R120" s="222"/>
      <c r="S120" s="222"/>
      <c r="T120" s="223"/>
      <c r="U120" s="22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 t="s">
        <v>114</v>
      </c>
      <c r="AF120" s="212">
        <v>0</v>
      </c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ht="22.5" outlineLevel="1">
      <c r="A121" s="213">
        <v>46</v>
      </c>
      <c r="B121" s="220" t="s">
        <v>249</v>
      </c>
      <c r="C121" s="268" t="s">
        <v>250</v>
      </c>
      <c r="D121" s="222" t="s">
        <v>148</v>
      </c>
      <c r="E121" s="229">
        <v>191.35838000000001</v>
      </c>
      <c r="F121" s="234"/>
      <c r="G121" s="235">
        <f>ROUND(E121*F121,2)</f>
        <v>0</v>
      </c>
      <c r="H121" s="234"/>
      <c r="I121" s="235">
        <f>ROUND(E121*H121,2)</f>
        <v>0</v>
      </c>
      <c r="J121" s="234"/>
      <c r="K121" s="235">
        <f>ROUND(E121*J121,2)</f>
        <v>0</v>
      </c>
      <c r="L121" s="235">
        <v>0</v>
      </c>
      <c r="M121" s="235">
        <f>G121*(1+L121/100)</f>
        <v>0</v>
      </c>
      <c r="N121" s="222">
        <v>0</v>
      </c>
      <c r="O121" s="222">
        <f>ROUND(E121*N121,5)</f>
        <v>0</v>
      </c>
      <c r="P121" s="222">
        <v>0</v>
      </c>
      <c r="Q121" s="222">
        <f>ROUND(E121*P121,5)</f>
        <v>0</v>
      </c>
      <c r="R121" s="222"/>
      <c r="S121" s="222"/>
      <c r="T121" s="223">
        <v>0</v>
      </c>
      <c r="U121" s="222">
        <f>ROUND(E121*T121,2)</f>
        <v>0</v>
      </c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 t="s">
        <v>125</v>
      </c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>
      <c r="A122" s="213"/>
      <c r="B122" s="220"/>
      <c r="C122" s="270" t="s">
        <v>251</v>
      </c>
      <c r="D122" s="225"/>
      <c r="E122" s="231">
        <v>191.35838000000001</v>
      </c>
      <c r="F122" s="235"/>
      <c r="G122" s="235"/>
      <c r="H122" s="235"/>
      <c r="I122" s="235"/>
      <c r="J122" s="235"/>
      <c r="K122" s="235"/>
      <c r="L122" s="235"/>
      <c r="M122" s="235"/>
      <c r="N122" s="222"/>
      <c r="O122" s="222"/>
      <c r="P122" s="222"/>
      <c r="Q122" s="222"/>
      <c r="R122" s="222"/>
      <c r="S122" s="222"/>
      <c r="T122" s="223"/>
      <c r="U122" s="22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 t="s">
        <v>114</v>
      </c>
      <c r="AF122" s="212">
        <v>0</v>
      </c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>
      <c r="A123" s="214" t="s">
        <v>105</v>
      </c>
      <c r="B123" s="221" t="s">
        <v>72</v>
      </c>
      <c r="C123" s="271" t="s">
        <v>73</v>
      </c>
      <c r="D123" s="226"/>
      <c r="E123" s="232"/>
      <c r="F123" s="238"/>
      <c r="G123" s="238">
        <f>SUMIF(AE124:AE125,"&lt;&gt;NOR",G124:G125)</f>
        <v>0</v>
      </c>
      <c r="H123" s="238"/>
      <c r="I123" s="238">
        <f>SUM(I124:I125)</f>
        <v>0</v>
      </c>
      <c r="J123" s="238"/>
      <c r="K123" s="238">
        <f>SUM(K124:K125)</f>
        <v>0</v>
      </c>
      <c r="L123" s="238"/>
      <c r="M123" s="238">
        <f>SUM(M124:M125)</f>
        <v>0</v>
      </c>
      <c r="N123" s="226"/>
      <c r="O123" s="226">
        <f>SUM(O124:O125)</f>
        <v>0</v>
      </c>
      <c r="P123" s="226"/>
      <c r="Q123" s="226">
        <f>SUM(Q124:Q125)</f>
        <v>0</v>
      </c>
      <c r="R123" s="226"/>
      <c r="S123" s="226"/>
      <c r="T123" s="227"/>
      <c r="U123" s="226">
        <f>SUM(U124:U125)</f>
        <v>0.39</v>
      </c>
      <c r="AE123" t="s">
        <v>106</v>
      </c>
    </row>
    <row r="124" spans="1:60" outlineLevel="1">
      <c r="A124" s="213">
        <v>47</v>
      </c>
      <c r="B124" s="220" t="s">
        <v>252</v>
      </c>
      <c r="C124" s="268" t="s">
        <v>253</v>
      </c>
      <c r="D124" s="222" t="s">
        <v>254</v>
      </c>
      <c r="E124" s="229">
        <v>1</v>
      </c>
      <c r="F124" s="234"/>
      <c r="G124" s="235">
        <f>ROUND(E124*F124,2)</f>
        <v>0</v>
      </c>
      <c r="H124" s="234"/>
      <c r="I124" s="235">
        <f>ROUND(E124*H124,2)</f>
        <v>0</v>
      </c>
      <c r="J124" s="234"/>
      <c r="K124" s="235">
        <f>ROUND(E124*J124,2)</f>
        <v>0</v>
      </c>
      <c r="L124" s="235">
        <v>0</v>
      </c>
      <c r="M124" s="235">
        <f>G124*(1+L124/100)</f>
        <v>0</v>
      </c>
      <c r="N124" s="222">
        <v>0</v>
      </c>
      <c r="O124" s="222">
        <f>ROUND(E124*N124,5)</f>
        <v>0</v>
      </c>
      <c r="P124" s="222">
        <v>0</v>
      </c>
      <c r="Q124" s="222">
        <f>ROUND(E124*P124,5)</f>
        <v>0</v>
      </c>
      <c r="R124" s="222"/>
      <c r="S124" s="222"/>
      <c r="T124" s="223">
        <v>0.39</v>
      </c>
      <c r="U124" s="222">
        <f>ROUND(E124*T124,2)</f>
        <v>0.39</v>
      </c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 t="s">
        <v>125</v>
      </c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>
      <c r="A125" s="213"/>
      <c r="B125" s="220"/>
      <c r="C125" s="269" t="s">
        <v>255</v>
      </c>
      <c r="D125" s="224"/>
      <c r="E125" s="230"/>
      <c r="F125" s="236"/>
      <c r="G125" s="237"/>
      <c r="H125" s="235"/>
      <c r="I125" s="235"/>
      <c r="J125" s="235"/>
      <c r="K125" s="235"/>
      <c r="L125" s="235"/>
      <c r="M125" s="235"/>
      <c r="N125" s="222"/>
      <c r="O125" s="222"/>
      <c r="P125" s="222"/>
      <c r="Q125" s="222"/>
      <c r="R125" s="222"/>
      <c r="S125" s="222"/>
      <c r="T125" s="223"/>
      <c r="U125" s="22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 t="s">
        <v>112</v>
      </c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5" t="str">
        <f>C125</f>
        <v>Jakékoliv délky objektu.</v>
      </c>
      <c r="BB125" s="212"/>
      <c r="BC125" s="212"/>
      <c r="BD125" s="212"/>
      <c r="BE125" s="212"/>
      <c r="BF125" s="212"/>
      <c r="BG125" s="212"/>
      <c r="BH125" s="212"/>
    </row>
    <row r="126" spans="1:60">
      <c r="A126" s="214" t="s">
        <v>105</v>
      </c>
      <c r="B126" s="221" t="s">
        <v>74</v>
      </c>
      <c r="C126" s="271" t="s">
        <v>75</v>
      </c>
      <c r="D126" s="226"/>
      <c r="E126" s="232"/>
      <c r="F126" s="238"/>
      <c r="G126" s="238">
        <f>SUMIF(AE127:AE129,"&lt;&gt;NOR",G127:G129)</f>
        <v>0</v>
      </c>
      <c r="H126" s="238"/>
      <c r="I126" s="238">
        <f>SUM(I127:I129)</f>
        <v>0</v>
      </c>
      <c r="J126" s="238"/>
      <c r="K126" s="238">
        <f>SUM(K127:K129)</f>
        <v>0</v>
      </c>
      <c r="L126" s="238"/>
      <c r="M126" s="238">
        <f>SUM(M127:M129)</f>
        <v>0</v>
      </c>
      <c r="N126" s="226"/>
      <c r="O126" s="226">
        <f>SUM(O127:O129)</f>
        <v>14.07738</v>
      </c>
      <c r="P126" s="226"/>
      <c r="Q126" s="226">
        <f>SUM(Q127:Q129)</f>
        <v>0</v>
      </c>
      <c r="R126" s="226"/>
      <c r="S126" s="226"/>
      <c r="T126" s="227"/>
      <c r="U126" s="226">
        <f>SUM(U127:U129)</f>
        <v>78.63</v>
      </c>
      <c r="AE126" t="s">
        <v>106</v>
      </c>
    </row>
    <row r="127" spans="1:60" ht="22.5" outlineLevel="1">
      <c r="A127" s="213">
        <v>48</v>
      </c>
      <c r="B127" s="220" t="s">
        <v>256</v>
      </c>
      <c r="C127" s="268" t="s">
        <v>257</v>
      </c>
      <c r="D127" s="222" t="s">
        <v>214</v>
      </c>
      <c r="E127" s="229">
        <v>2</v>
      </c>
      <c r="F127" s="234"/>
      <c r="G127" s="235">
        <f>ROUND(E127*F127,2)</f>
        <v>0</v>
      </c>
      <c r="H127" s="234"/>
      <c r="I127" s="235">
        <f>ROUND(E127*H127,2)</f>
        <v>0</v>
      </c>
      <c r="J127" s="234"/>
      <c r="K127" s="235">
        <f>ROUND(E127*J127,2)</f>
        <v>0</v>
      </c>
      <c r="L127" s="235">
        <v>0</v>
      </c>
      <c r="M127" s="235">
        <f>G127*(1+L127/100)</f>
        <v>0</v>
      </c>
      <c r="N127" s="222">
        <v>7.0386899999999999</v>
      </c>
      <c r="O127" s="222">
        <f>ROUND(E127*N127,5)</f>
        <v>14.07738</v>
      </c>
      <c r="P127" s="222">
        <v>0</v>
      </c>
      <c r="Q127" s="222">
        <f>ROUND(E127*P127,5)</f>
        <v>0</v>
      </c>
      <c r="R127" s="222"/>
      <c r="S127" s="222"/>
      <c r="T127" s="223">
        <v>39.315930000000002</v>
      </c>
      <c r="U127" s="222">
        <f>ROUND(E127*T127,2)</f>
        <v>78.63</v>
      </c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 t="s">
        <v>110</v>
      </c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>
      <c r="A128" s="213"/>
      <c r="B128" s="220"/>
      <c r="C128" s="269" t="s">
        <v>258</v>
      </c>
      <c r="D128" s="224"/>
      <c r="E128" s="230"/>
      <c r="F128" s="236"/>
      <c r="G128" s="237"/>
      <c r="H128" s="235"/>
      <c r="I128" s="235"/>
      <c r="J128" s="235"/>
      <c r="K128" s="235"/>
      <c r="L128" s="235"/>
      <c r="M128" s="235"/>
      <c r="N128" s="222"/>
      <c r="O128" s="222"/>
      <c r="P128" s="222"/>
      <c r="Q128" s="222"/>
      <c r="R128" s="222"/>
      <c r="S128" s="222"/>
      <c r="T128" s="223"/>
      <c r="U128" s="22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 t="s">
        <v>112</v>
      </c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5" t="str">
        <f>C128</f>
        <v>Typ bude upřesněn dle požadavku investora.</v>
      </c>
      <c r="BB128" s="212"/>
      <c r="BC128" s="212"/>
      <c r="BD128" s="212"/>
      <c r="BE128" s="212"/>
      <c r="BF128" s="212"/>
      <c r="BG128" s="212"/>
      <c r="BH128" s="212"/>
    </row>
    <row r="129" spans="1:60" ht="216" customHeight="1" outlineLevel="1">
      <c r="A129" s="213"/>
      <c r="B129" s="220"/>
      <c r="C129" s="269" t="s">
        <v>259</v>
      </c>
      <c r="D129" s="224"/>
      <c r="E129" s="230"/>
      <c r="F129" s="236"/>
      <c r="G129" s="237"/>
      <c r="H129" s="235"/>
      <c r="I129" s="235"/>
      <c r="J129" s="235"/>
      <c r="K129" s="235"/>
      <c r="L129" s="235"/>
      <c r="M129" s="235"/>
      <c r="N129" s="222"/>
      <c r="O129" s="222"/>
      <c r="P129" s="222"/>
      <c r="Q129" s="222"/>
      <c r="R129" s="222"/>
      <c r="S129" s="222"/>
      <c r="T129" s="223"/>
      <c r="U129" s="22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 t="s">
        <v>112</v>
      </c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5" t="str">
        <f>C129</f>
        <v>Ruční výkop jámy v hornině 3, pro stožár o objemu do 2 m3, včetně odstranění mozaiky nebo rozrušení živičného povrchu, zakrytí jámy deskou a zajištění proti posunutí, základ z prostého betonu včetně dopravy směsi k základu a betonáže, zhotovení azbestocementového pouzdra mimo osu kabelu, uložení podkladového plechu na vybetonované dno, uložení, vyrovnání a zabetonování pouzdra, vytvoření kabelových prostupů, zabezpečení pouzdra proti zasypání a úrazu osob, osvětlovací stožár ocelový včetně výložníku, stožárová patice litinová pro stožáry, elektrovýzbroj stožárů pro dva okruhy, hloubení kabelové rýhy 50 x 70 cm ručně nebo strojně bez ohledu na druh použitého mechanizačního prostředku, u strojních výkopů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rýhy, v hornině 3, zřízení kabelového lože z kopaného písku bez zakrytí, dodání kopaného písku, přísun písku do rýhy, pokrytí dna rýhy souvislou urovnanou vrstvou písku tloušťky 10 cm nad kabelem, dodávka a položení kabelu druhu dle popisu, do 1000 V, volně, zakrytí kabelu výstražnou folií z PVC s rozvinutím a uložením a včetně dodávky fólie, ruční zához nezapažené kabelové rýhy s případným rozpojováním výkopku a s jedním přehozem až do vzdálenosti 3 m nebo se shozením z vozidel, bez pěchování zeminy, úprava terénu, odkopání terénních nerovností až do hloubky 10 cm, zásyp materiálem získaným odkopávkou, koncovky eprosinové, svítidlo výbojkové 446 05 70 - 70 W SHC parkové, uzemňovací vedení v zemi včetně svorek, propojení a izolace spojů, silový kabel do 1 kV volně uložený CYKY-M 3 x 1,5 a 4 x 10, upravení povrchu pouzdrového základu včetně zhotovení spádové betonové desky.</v>
      </c>
      <c r="BB129" s="212"/>
      <c r="BC129" s="212"/>
      <c r="BD129" s="212"/>
      <c r="BE129" s="212"/>
      <c r="BF129" s="212"/>
      <c r="BG129" s="212"/>
      <c r="BH129" s="212"/>
    </row>
    <row r="130" spans="1:60">
      <c r="A130" s="214" t="s">
        <v>105</v>
      </c>
      <c r="B130" s="221" t="s">
        <v>76</v>
      </c>
      <c r="C130" s="271" t="s">
        <v>77</v>
      </c>
      <c r="D130" s="226"/>
      <c r="E130" s="232"/>
      <c r="F130" s="238"/>
      <c r="G130" s="238">
        <f>SUMIF(AE131:AE135,"&lt;&gt;NOR",G131:G135)</f>
        <v>0</v>
      </c>
      <c r="H130" s="238"/>
      <c r="I130" s="238">
        <f>SUM(I131:I135)</f>
        <v>0</v>
      </c>
      <c r="J130" s="238"/>
      <c r="K130" s="238">
        <f>SUM(K131:K135)</f>
        <v>0</v>
      </c>
      <c r="L130" s="238"/>
      <c r="M130" s="238">
        <f>SUM(M131:M135)</f>
        <v>0</v>
      </c>
      <c r="N130" s="226"/>
      <c r="O130" s="226">
        <f>SUM(O131:O135)</f>
        <v>7.8</v>
      </c>
      <c r="P130" s="226"/>
      <c r="Q130" s="226">
        <f>SUM(Q131:Q135)</f>
        <v>0</v>
      </c>
      <c r="R130" s="226"/>
      <c r="S130" s="226"/>
      <c r="T130" s="227"/>
      <c r="U130" s="226">
        <f>SUM(U131:U135)</f>
        <v>40.799999999999997</v>
      </c>
      <c r="AE130" t="s">
        <v>106</v>
      </c>
    </row>
    <row r="131" spans="1:60" ht="22.5" outlineLevel="1">
      <c r="A131" s="213">
        <v>49</v>
      </c>
      <c r="B131" s="220" t="s">
        <v>260</v>
      </c>
      <c r="C131" s="268" t="s">
        <v>261</v>
      </c>
      <c r="D131" s="222" t="s">
        <v>109</v>
      </c>
      <c r="E131" s="229">
        <v>100</v>
      </c>
      <c r="F131" s="234"/>
      <c r="G131" s="235">
        <f>ROUND(E131*F131,2)</f>
        <v>0</v>
      </c>
      <c r="H131" s="234"/>
      <c r="I131" s="235">
        <f>ROUND(E131*H131,2)</f>
        <v>0</v>
      </c>
      <c r="J131" s="234"/>
      <c r="K131" s="235">
        <f>ROUND(E131*J131,2)</f>
        <v>0</v>
      </c>
      <c r="L131" s="235">
        <v>0</v>
      </c>
      <c r="M131" s="235">
        <f>G131*(1+L131/100)</f>
        <v>0</v>
      </c>
      <c r="N131" s="222">
        <v>7.8E-2</v>
      </c>
      <c r="O131" s="222">
        <f>ROUND(E131*N131,5)</f>
        <v>7.8</v>
      </c>
      <c r="P131" s="222">
        <v>0</v>
      </c>
      <c r="Q131" s="222">
        <f>ROUND(E131*P131,5)</f>
        <v>0</v>
      </c>
      <c r="R131" s="222"/>
      <c r="S131" s="222"/>
      <c r="T131" s="223">
        <v>0.40799999999999997</v>
      </c>
      <c r="U131" s="222">
        <f>ROUND(E131*T131,2)</f>
        <v>40.799999999999997</v>
      </c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 t="s">
        <v>125</v>
      </c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ht="46.5" customHeight="1" outlineLevel="1">
      <c r="A132" s="213"/>
      <c r="B132" s="220"/>
      <c r="C132" s="269" t="s">
        <v>262</v>
      </c>
      <c r="D132" s="224"/>
      <c r="E132" s="230"/>
      <c r="F132" s="236"/>
      <c r="G132" s="237"/>
      <c r="H132" s="235"/>
      <c r="I132" s="235"/>
      <c r="J132" s="235"/>
      <c r="K132" s="235"/>
      <c r="L132" s="235"/>
      <c r="M132" s="235"/>
      <c r="N132" s="222"/>
      <c r="O132" s="222"/>
      <c r="P132" s="222"/>
      <c r="Q132" s="222"/>
      <c r="R132" s="222"/>
      <c r="S132" s="222"/>
      <c r="T132" s="223"/>
      <c r="U132" s="22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 t="s">
        <v>112</v>
      </c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5" t="str">
        <f>C132</f>
        <v>Úplné zřízení a osazení betonového kanálu z betonových žlabů, s položením a zakrytím žlabu těsně vedle sebe. Urovnání dna rýhy včetně provedení zemních prací (jsou uvedeny vnější a vnitřní rozměry žlabu). U žlabů asfaltovaných rozehřátí asfaltu, namáčení žlabů včetně poklopů v asfaltové lázni a jejich vyschnutí. U žlabů zalitých asfaltem rozehřátí asfaltu, podložení kabelu distančními vložkami, zalití žlabu i kabelu asfaltem.</v>
      </c>
      <c r="BB132" s="212"/>
      <c r="BC132" s="212"/>
      <c r="BD132" s="212"/>
      <c r="BE132" s="212"/>
      <c r="BF132" s="212"/>
      <c r="BG132" s="212"/>
      <c r="BH132" s="212"/>
    </row>
    <row r="133" spans="1:60" outlineLevel="1">
      <c r="A133" s="213"/>
      <c r="B133" s="220"/>
      <c r="C133" s="272" t="s">
        <v>263</v>
      </c>
      <c r="D133" s="228"/>
      <c r="E133" s="233"/>
      <c r="F133" s="239"/>
      <c r="G133" s="239"/>
      <c r="H133" s="235"/>
      <c r="I133" s="235"/>
      <c r="J133" s="235"/>
      <c r="K133" s="235"/>
      <c r="L133" s="235"/>
      <c r="M133" s="235"/>
      <c r="N133" s="222"/>
      <c r="O133" s="222"/>
      <c r="P133" s="222"/>
      <c r="Q133" s="222"/>
      <c r="R133" s="222"/>
      <c r="S133" s="222"/>
      <c r="T133" s="223"/>
      <c r="U133" s="22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 t="s">
        <v>112</v>
      </c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>
      <c r="A134" s="213"/>
      <c r="B134" s="220"/>
      <c r="C134" s="269" t="s">
        <v>264</v>
      </c>
      <c r="D134" s="224"/>
      <c r="E134" s="230"/>
      <c r="F134" s="236"/>
      <c r="G134" s="237"/>
      <c r="H134" s="235"/>
      <c r="I134" s="235"/>
      <c r="J134" s="235"/>
      <c r="K134" s="235"/>
      <c r="L134" s="235"/>
      <c r="M134" s="235"/>
      <c r="N134" s="222"/>
      <c r="O134" s="222"/>
      <c r="P134" s="222"/>
      <c r="Q134" s="222"/>
      <c r="R134" s="222"/>
      <c r="S134" s="222"/>
      <c r="T134" s="223"/>
      <c r="U134" s="22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 t="s">
        <v>112</v>
      </c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5" t="str">
        <f>C134</f>
        <v>Kabelová povrchová trasa z prefabrikovaných betonových dílců neasfaltovaných</v>
      </c>
      <c r="BB134" s="212"/>
      <c r="BC134" s="212"/>
      <c r="BD134" s="212"/>
      <c r="BE134" s="212"/>
      <c r="BF134" s="212"/>
      <c r="BG134" s="212"/>
      <c r="BH134" s="212"/>
    </row>
    <row r="135" spans="1:60" ht="46.5" customHeight="1" outlineLevel="1">
      <c r="A135" s="213"/>
      <c r="B135" s="220"/>
      <c r="C135" s="269" t="s">
        <v>265</v>
      </c>
      <c r="D135" s="224"/>
      <c r="E135" s="230"/>
      <c r="F135" s="236"/>
      <c r="G135" s="237"/>
      <c r="H135" s="235"/>
      <c r="I135" s="235"/>
      <c r="J135" s="235"/>
      <c r="K135" s="235"/>
      <c r="L135" s="235"/>
      <c r="M135" s="235"/>
      <c r="N135" s="222"/>
      <c r="O135" s="222"/>
      <c r="P135" s="222"/>
      <c r="Q135" s="222"/>
      <c r="R135" s="222"/>
      <c r="S135" s="222"/>
      <c r="T135" s="223"/>
      <c r="U135" s="22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 t="s">
        <v>112</v>
      </c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5" t="str">
        <f>C135</f>
        <v>Směrové a výškové trasování, provedení výkopu pro částečné zapuštění žlabů, urovnání dna výkopu, položení žlabů na těsný sraz s vyrovnáním, vysekání drážek ve žlabu pro přímé napojení odbočné žlabové trasy, přihrnutí vykopané zeminy ke žlabům a urovnání zeminy, uložení poklopů včetně podmazání cementovou maltou.</v>
      </c>
      <c r="BB135" s="212"/>
      <c r="BC135" s="212"/>
      <c r="BD135" s="212"/>
      <c r="BE135" s="212"/>
      <c r="BF135" s="212"/>
      <c r="BG135" s="212"/>
      <c r="BH135" s="212"/>
    </row>
    <row r="136" spans="1:60">
      <c r="A136" s="214" t="s">
        <v>105</v>
      </c>
      <c r="B136" s="221" t="s">
        <v>78</v>
      </c>
      <c r="C136" s="271" t="s">
        <v>26</v>
      </c>
      <c r="D136" s="226"/>
      <c r="E136" s="232"/>
      <c r="F136" s="238"/>
      <c r="G136" s="238">
        <f>SUMIF(AE137:AE144,"&lt;&gt;NOR",G137:G144)</f>
        <v>0</v>
      </c>
      <c r="H136" s="238"/>
      <c r="I136" s="238">
        <f>SUM(I137:I144)</f>
        <v>0</v>
      </c>
      <c r="J136" s="238"/>
      <c r="K136" s="238">
        <f>SUM(K137:K144)</f>
        <v>0</v>
      </c>
      <c r="L136" s="238"/>
      <c r="M136" s="238">
        <f>SUM(M137:M144)</f>
        <v>0</v>
      </c>
      <c r="N136" s="226"/>
      <c r="O136" s="226">
        <f>SUM(O137:O144)</f>
        <v>0</v>
      </c>
      <c r="P136" s="226"/>
      <c r="Q136" s="226">
        <f>SUM(Q137:Q144)</f>
        <v>0</v>
      </c>
      <c r="R136" s="226"/>
      <c r="S136" s="226"/>
      <c r="T136" s="227"/>
      <c r="U136" s="226">
        <f>SUM(U137:U144)</f>
        <v>0</v>
      </c>
      <c r="AE136" t="s">
        <v>106</v>
      </c>
    </row>
    <row r="137" spans="1:60" outlineLevel="1">
      <c r="A137" s="213">
        <v>50</v>
      </c>
      <c r="B137" s="220" t="s">
        <v>266</v>
      </c>
      <c r="C137" s="268" t="s">
        <v>267</v>
      </c>
      <c r="D137" s="222" t="s">
        <v>268</v>
      </c>
      <c r="E137" s="229">
        <v>1</v>
      </c>
      <c r="F137" s="234"/>
      <c r="G137" s="235">
        <f>ROUND(E137*F137,2)</f>
        <v>0</v>
      </c>
      <c r="H137" s="234"/>
      <c r="I137" s="235">
        <f>ROUND(E137*H137,2)</f>
        <v>0</v>
      </c>
      <c r="J137" s="234"/>
      <c r="K137" s="235">
        <f>ROUND(E137*J137,2)</f>
        <v>0</v>
      </c>
      <c r="L137" s="235">
        <v>0</v>
      </c>
      <c r="M137" s="235">
        <f>G137*(1+L137/100)</f>
        <v>0</v>
      </c>
      <c r="N137" s="222">
        <v>0</v>
      </c>
      <c r="O137" s="222">
        <f>ROUND(E137*N137,5)</f>
        <v>0</v>
      </c>
      <c r="P137" s="222">
        <v>0</v>
      </c>
      <c r="Q137" s="222">
        <f>ROUND(E137*P137,5)</f>
        <v>0</v>
      </c>
      <c r="R137" s="222"/>
      <c r="S137" s="222"/>
      <c r="T137" s="223">
        <v>0</v>
      </c>
      <c r="U137" s="222">
        <f>ROUND(E137*T137,2)</f>
        <v>0</v>
      </c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 t="s">
        <v>125</v>
      </c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>
      <c r="A138" s="213">
        <v>51</v>
      </c>
      <c r="B138" s="220" t="s">
        <v>269</v>
      </c>
      <c r="C138" s="268" t="s">
        <v>270</v>
      </c>
      <c r="D138" s="222" t="s">
        <v>268</v>
      </c>
      <c r="E138" s="229">
        <v>1</v>
      </c>
      <c r="F138" s="234"/>
      <c r="G138" s="235">
        <f>ROUND(E138*F138,2)</f>
        <v>0</v>
      </c>
      <c r="H138" s="234"/>
      <c r="I138" s="235">
        <f>ROUND(E138*H138,2)</f>
        <v>0</v>
      </c>
      <c r="J138" s="234"/>
      <c r="K138" s="235">
        <f>ROUND(E138*J138,2)</f>
        <v>0</v>
      </c>
      <c r="L138" s="235">
        <v>0</v>
      </c>
      <c r="M138" s="235">
        <f>G138*(1+L138/100)</f>
        <v>0</v>
      </c>
      <c r="N138" s="222">
        <v>0</v>
      </c>
      <c r="O138" s="222">
        <f>ROUND(E138*N138,5)</f>
        <v>0</v>
      </c>
      <c r="P138" s="222">
        <v>0</v>
      </c>
      <c r="Q138" s="222">
        <f>ROUND(E138*P138,5)</f>
        <v>0</v>
      </c>
      <c r="R138" s="222"/>
      <c r="S138" s="222"/>
      <c r="T138" s="223">
        <v>0</v>
      </c>
      <c r="U138" s="222">
        <f>ROUND(E138*T138,2)</f>
        <v>0</v>
      </c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 t="s">
        <v>125</v>
      </c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>
      <c r="A139" s="213">
        <v>52</v>
      </c>
      <c r="B139" s="220" t="s">
        <v>271</v>
      </c>
      <c r="C139" s="268" t="s">
        <v>272</v>
      </c>
      <c r="D139" s="222" t="s">
        <v>268</v>
      </c>
      <c r="E139" s="229">
        <v>1</v>
      </c>
      <c r="F139" s="234"/>
      <c r="G139" s="235">
        <f>ROUND(E139*F139,2)</f>
        <v>0</v>
      </c>
      <c r="H139" s="234"/>
      <c r="I139" s="235">
        <f>ROUND(E139*H139,2)</f>
        <v>0</v>
      </c>
      <c r="J139" s="234"/>
      <c r="K139" s="235">
        <f>ROUND(E139*J139,2)</f>
        <v>0</v>
      </c>
      <c r="L139" s="235">
        <v>0</v>
      </c>
      <c r="M139" s="235">
        <f>G139*(1+L139/100)</f>
        <v>0</v>
      </c>
      <c r="N139" s="222">
        <v>0</v>
      </c>
      <c r="O139" s="222">
        <f>ROUND(E139*N139,5)</f>
        <v>0</v>
      </c>
      <c r="P139" s="222">
        <v>0</v>
      </c>
      <c r="Q139" s="222">
        <f>ROUND(E139*P139,5)</f>
        <v>0</v>
      </c>
      <c r="R139" s="222"/>
      <c r="S139" s="222"/>
      <c r="T139" s="223">
        <v>0</v>
      </c>
      <c r="U139" s="222">
        <f>ROUND(E139*T139,2)</f>
        <v>0</v>
      </c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 t="s">
        <v>125</v>
      </c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>
      <c r="A140" s="213">
        <v>53</v>
      </c>
      <c r="B140" s="220" t="s">
        <v>273</v>
      </c>
      <c r="C140" s="268" t="s">
        <v>274</v>
      </c>
      <c r="D140" s="222" t="s">
        <v>268</v>
      </c>
      <c r="E140" s="229">
        <v>1</v>
      </c>
      <c r="F140" s="234"/>
      <c r="G140" s="235">
        <f>ROUND(E140*F140,2)</f>
        <v>0</v>
      </c>
      <c r="H140" s="234"/>
      <c r="I140" s="235">
        <f>ROUND(E140*H140,2)</f>
        <v>0</v>
      </c>
      <c r="J140" s="234"/>
      <c r="K140" s="235">
        <f>ROUND(E140*J140,2)</f>
        <v>0</v>
      </c>
      <c r="L140" s="235">
        <v>0</v>
      </c>
      <c r="M140" s="235">
        <f>G140*(1+L140/100)</f>
        <v>0</v>
      </c>
      <c r="N140" s="222">
        <v>0</v>
      </c>
      <c r="O140" s="222">
        <f>ROUND(E140*N140,5)</f>
        <v>0</v>
      </c>
      <c r="P140" s="222">
        <v>0</v>
      </c>
      <c r="Q140" s="222">
        <f>ROUND(E140*P140,5)</f>
        <v>0</v>
      </c>
      <c r="R140" s="222"/>
      <c r="S140" s="222"/>
      <c r="T140" s="223">
        <v>0</v>
      </c>
      <c r="U140" s="222">
        <f>ROUND(E140*T140,2)</f>
        <v>0</v>
      </c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 t="s">
        <v>125</v>
      </c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>
      <c r="A141" s="213">
        <v>54</v>
      </c>
      <c r="B141" s="220" t="s">
        <v>275</v>
      </c>
      <c r="C141" s="268" t="s">
        <v>276</v>
      </c>
      <c r="D141" s="222" t="s">
        <v>268</v>
      </c>
      <c r="E141" s="229">
        <v>1</v>
      </c>
      <c r="F141" s="234"/>
      <c r="G141" s="235">
        <f>ROUND(E141*F141,2)</f>
        <v>0</v>
      </c>
      <c r="H141" s="234"/>
      <c r="I141" s="235">
        <f>ROUND(E141*H141,2)</f>
        <v>0</v>
      </c>
      <c r="J141" s="234"/>
      <c r="K141" s="235">
        <f>ROUND(E141*J141,2)</f>
        <v>0</v>
      </c>
      <c r="L141" s="235">
        <v>0</v>
      </c>
      <c r="M141" s="235">
        <f>G141*(1+L141/100)</f>
        <v>0</v>
      </c>
      <c r="N141" s="222">
        <v>0</v>
      </c>
      <c r="O141" s="222">
        <f>ROUND(E141*N141,5)</f>
        <v>0</v>
      </c>
      <c r="P141" s="222">
        <v>0</v>
      </c>
      <c r="Q141" s="222">
        <f>ROUND(E141*P141,5)</f>
        <v>0</v>
      </c>
      <c r="R141" s="222"/>
      <c r="S141" s="222"/>
      <c r="T141" s="223">
        <v>0</v>
      </c>
      <c r="U141" s="222">
        <f>ROUND(E141*T141,2)</f>
        <v>0</v>
      </c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 t="s">
        <v>125</v>
      </c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>
      <c r="A142" s="213">
        <v>55</v>
      </c>
      <c r="B142" s="220" t="s">
        <v>277</v>
      </c>
      <c r="C142" s="268" t="s">
        <v>278</v>
      </c>
      <c r="D142" s="222" t="s">
        <v>268</v>
      </c>
      <c r="E142" s="229">
        <v>1</v>
      </c>
      <c r="F142" s="234"/>
      <c r="G142" s="235">
        <f>ROUND(E142*F142,2)</f>
        <v>0</v>
      </c>
      <c r="H142" s="234"/>
      <c r="I142" s="235">
        <f>ROUND(E142*H142,2)</f>
        <v>0</v>
      </c>
      <c r="J142" s="234"/>
      <c r="K142" s="235">
        <f>ROUND(E142*J142,2)</f>
        <v>0</v>
      </c>
      <c r="L142" s="235">
        <v>0</v>
      </c>
      <c r="M142" s="235">
        <f>G142*(1+L142/100)</f>
        <v>0</v>
      </c>
      <c r="N142" s="222">
        <v>0</v>
      </c>
      <c r="O142" s="222">
        <f>ROUND(E142*N142,5)</f>
        <v>0</v>
      </c>
      <c r="P142" s="222">
        <v>0</v>
      </c>
      <c r="Q142" s="222">
        <f>ROUND(E142*P142,5)</f>
        <v>0</v>
      </c>
      <c r="R142" s="222"/>
      <c r="S142" s="222"/>
      <c r="T142" s="223">
        <v>0</v>
      </c>
      <c r="U142" s="222">
        <f>ROUND(E142*T142,2)</f>
        <v>0</v>
      </c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 t="s">
        <v>125</v>
      </c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>
      <c r="A143" s="213">
        <v>56</v>
      </c>
      <c r="B143" s="220" t="s">
        <v>279</v>
      </c>
      <c r="C143" s="268" t="s">
        <v>280</v>
      </c>
      <c r="D143" s="222" t="s">
        <v>268</v>
      </c>
      <c r="E143" s="229">
        <v>1</v>
      </c>
      <c r="F143" s="234"/>
      <c r="G143" s="235">
        <f>ROUND(E143*F143,2)</f>
        <v>0</v>
      </c>
      <c r="H143" s="234"/>
      <c r="I143" s="235">
        <f>ROUND(E143*H143,2)</f>
        <v>0</v>
      </c>
      <c r="J143" s="234"/>
      <c r="K143" s="235">
        <f>ROUND(E143*J143,2)</f>
        <v>0</v>
      </c>
      <c r="L143" s="235">
        <v>0</v>
      </c>
      <c r="M143" s="235">
        <f>G143*(1+L143/100)</f>
        <v>0</v>
      </c>
      <c r="N143" s="222">
        <v>0</v>
      </c>
      <c r="O143" s="222">
        <f>ROUND(E143*N143,5)</f>
        <v>0</v>
      </c>
      <c r="P143" s="222">
        <v>0</v>
      </c>
      <c r="Q143" s="222">
        <f>ROUND(E143*P143,5)</f>
        <v>0</v>
      </c>
      <c r="R143" s="222"/>
      <c r="S143" s="222"/>
      <c r="T143" s="223">
        <v>0</v>
      </c>
      <c r="U143" s="222">
        <f>ROUND(E143*T143,2)</f>
        <v>0</v>
      </c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 t="s">
        <v>125</v>
      </c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>
      <c r="A144" s="247">
        <v>57</v>
      </c>
      <c r="B144" s="248" t="s">
        <v>281</v>
      </c>
      <c r="C144" s="273" t="s">
        <v>282</v>
      </c>
      <c r="D144" s="249" t="s">
        <v>268</v>
      </c>
      <c r="E144" s="250">
        <v>1</v>
      </c>
      <c r="F144" s="251"/>
      <c r="G144" s="252">
        <f>ROUND(E144*F144,2)</f>
        <v>0</v>
      </c>
      <c r="H144" s="251"/>
      <c r="I144" s="252">
        <f>ROUND(E144*H144,2)</f>
        <v>0</v>
      </c>
      <c r="J144" s="251"/>
      <c r="K144" s="252">
        <f>ROUND(E144*J144,2)</f>
        <v>0</v>
      </c>
      <c r="L144" s="252">
        <v>0</v>
      </c>
      <c r="M144" s="252">
        <f>G144*(1+L144/100)</f>
        <v>0</v>
      </c>
      <c r="N144" s="249">
        <v>0</v>
      </c>
      <c r="O144" s="249">
        <f>ROUND(E144*N144,5)</f>
        <v>0</v>
      </c>
      <c r="P144" s="249">
        <v>0</v>
      </c>
      <c r="Q144" s="249">
        <f>ROUND(E144*P144,5)</f>
        <v>0</v>
      </c>
      <c r="R144" s="249"/>
      <c r="S144" s="249"/>
      <c r="T144" s="253">
        <v>0</v>
      </c>
      <c r="U144" s="249">
        <f>ROUND(E144*T144,2)</f>
        <v>0</v>
      </c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 t="s">
        <v>125</v>
      </c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31">
      <c r="A145" s="6"/>
      <c r="B145" s="7" t="s">
        <v>263</v>
      </c>
      <c r="C145" s="274" t="s">
        <v>263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AC145">
        <v>15</v>
      </c>
      <c r="AD145">
        <v>21</v>
      </c>
    </row>
    <row r="146" spans="1:31">
      <c r="A146" s="254"/>
      <c r="B146" s="255">
        <v>26</v>
      </c>
      <c r="C146" s="275" t="s">
        <v>263</v>
      </c>
      <c r="D146" s="256"/>
      <c r="E146" s="256"/>
      <c r="F146" s="256"/>
      <c r="G146" s="267">
        <f>G8+G56+G60+G91+G93+G95+G116+G123+G126+G130+G136</f>
        <v>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AC146">
        <f>SUMIF(L7:L144,AC145,G7:G144)</f>
        <v>0</v>
      </c>
      <c r="AD146">
        <f>SUMIF(L7:L144,AD145,G7:G144)</f>
        <v>0</v>
      </c>
      <c r="AE146" t="s">
        <v>283</v>
      </c>
    </row>
    <row r="147" spans="1:31">
      <c r="A147" s="6"/>
      <c r="B147" s="7" t="s">
        <v>263</v>
      </c>
      <c r="C147" s="274" t="s">
        <v>263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31">
      <c r="A148" s="6"/>
      <c r="B148" s="7" t="s">
        <v>263</v>
      </c>
      <c r="C148" s="274" t="s">
        <v>263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31">
      <c r="A149" s="257">
        <v>33</v>
      </c>
      <c r="B149" s="257"/>
      <c r="C149" s="27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31">
      <c r="A150" s="258"/>
      <c r="B150" s="259"/>
      <c r="C150" s="277"/>
      <c r="D150" s="259"/>
      <c r="E150" s="259"/>
      <c r="F150" s="259"/>
      <c r="G150" s="260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AE150" t="s">
        <v>284</v>
      </c>
    </row>
    <row r="151" spans="1:31">
      <c r="A151" s="261"/>
      <c r="B151" s="262"/>
      <c r="C151" s="278"/>
      <c r="D151" s="262"/>
      <c r="E151" s="262"/>
      <c r="F151" s="262"/>
      <c r="G151" s="26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31">
      <c r="A152" s="261"/>
      <c r="B152" s="262"/>
      <c r="C152" s="278"/>
      <c r="D152" s="262"/>
      <c r="E152" s="262"/>
      <c r="F152" s="262"/>
      <c r="G152" s="26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31">
      <c r="A153" s="261"/>
      <c r="B153" s="262"/>
      <c r="C153" s="278"/>
      <c r="D153" s="262"/>
      <c r="E153" s="262"/>
      <c r="F153" s="262"/>
      <c r="G153" s="26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31">
      <c r="A154" s="264"/>
      <c r="B154" s="265"/>
      <c r="C154" s="279"/>
      <c r="D154" s="265"/>
      <c r="E154" s="265"/>
      <c r="F154" s="265"/>
      <c r="G154" s="26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31">
      <c r="A155" s="6"/>
      <c r="B155" s="7" t="s">
        <v>263</v>
      </c>
      <c r="C155" s="274" t="s">
        <v>263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31">
      <c r="C156" s="280"/>
      <c r="AE156" t="s">
        <v>285</v>
      </c>
    </row>
  </sheetData>
  <mergeCells count="35">
    <mergeCell ref="C132:G132"/>
    <mergeCell ref="C134:G134"/>
    <mergeCell ref="C135:G135"/>
    <mergeCell ref="A149:C149"/>
    <mergeCell ref="A150:G154"/>
    <mergeCell ref="C110:G110"/>
    <mergeCell ref="C112:G112"/>
    <mergeCell ref="C114:G114"/>
    <mergeCell ref="C125:G125"/>
    <mergeCell ref="C128:G128"/>
    <mergeCell ref="C129:G129"/>
    <mergeCell ref="C58:G58"/>
    <mergeCell ref="C62:G62"/>
    <mergeCell ref="C65:G65"/>
    <mergeCell ref="C72:G72"/>
    <mergeCell ref="C81:G81"/>
    <mergeCell ref="C105:G105"/>
    <mergeCell ref="C37:G37"/>
    <mergeCell ref="C42:G42"/>
    <mergeCell ref="C45:G45"/>
    <mergeCell ref="C48:G48"/>
    <mergeCell ref="C51:G51"/>
    <mergeCell ref="C54:G54"/>
    <mergeCell ref="C16:G16"/>
    <mergeCell ref="C20:G20"/>
    <mergeCell ref="C23:G23"/>
    <mergeCell ref="C28:G28"/>
    <mergeCell ref="C31:G31"/>
    <mergeCell ref="C34:G34"/>
    <mergeCell ref="A1:G1"/>
    <mergeCell ref="C2:G2"/>
    <mergeCell ref="C3:G3"/>
    <mergeCell ref="C4:G4"/>
    <mergeCell ref="C10:G10"/>
    <mergeCell ref="C13:G13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2014-02-28T09:52:57Z</cp:lastPrinted>
  <dcterms:created xsi:type="dcterms:W3CDTF">2009-04-08T07:15:50Z</dcterms:created>
  <dcterms:modified xsi:type="dcterms:W3CDTF">2019-07-02T08:59:13Z</dcterms:modified>
</cp:coreProperties>
</file>