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L:\10.VUC\ODDCI\RI 2023\III_2724 Utekáč VO\VO FINAL\Prilohy\"/>
    </mc:Choice>
  </mc:AlternateContent>
  <xr:revisionPtr revIDLastSave="0" documentId="13_ncr:1_{CF5FF0A2-0813-42B4-8642-91D22DB57A25}" xr6:coauthVersionLast="47" xr6:coauthVersionMax="47" xr10:uidLastSave="{00000000-0000-0000-0000-000000000000}"/>
  <bookViews>
    <workbookView xWindow="11040" yWindow="75" windowWidth="17760" windowHeight="15495" xr2:uid="{00000000-000D-0000-FFFF-FFFF00000000}"/>
  </bookViews>
  <sheets>
    <sheet name="III-2724" sheetId="23" r:id="rId1"/>
    <sheet name="PT" sheetId="3" r:id="rId2"/>
  </sheets>
  <definedNames>
    <definedName name="_xlnm.Print_Area" localSheetId="0">'III-2724'!$A$1:$L$43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3" l="1"/>
  <c r="H5" i="3" l="1"/>
  <c r="G30" i="23"/>
  <c r="H6" i="3" l="1"/>
  <c r="G31" i="23" l="1"/>
  <c r="H31" i="23" l="1"/>
  <c r="H30" i="23"/>
  <c r="H23" i="23"/>
  <c r="B18" i="23"/>
  <c r="G24" i="23" l="1"/>
  <c r="H24" i="23" s="1"/>
  <c r="G26" i="23"/>
  <c r="H26" i="23" s="1"/>
  <c r="H25" i="23"/>
  <c r="H29" i="23"/>
  <c r="G27" i="23"/>
  <c r="H27" i="23" s="1"/>
  <c r="H32" i="23" l="1"/>
  <c r="I5" i="3" s="1"/>
  <c r="K34" i="23" l="1"/>
  <c r="J34" i="23"/>
  <c r="J5" i="3" l="1"/>
  <c r="J6" i="3" s="1"/>
  <c r="I6" i="3"/>
</calcChain>
</file>

<file path=xl/sharedStrings.xml><?xml version="1.0" encoding="utf-8"?>
<sst xmlns="http://schemas.openxmlformats.org/spreadsheetml/2006/main" count="79" uniqueCount="69">
  <si>
    <t>Zákazka na uskutočnenie stavebných prác:</t>
  </si>
  <si>
    <t>Výkaz výmer</t>
  </si>
  <si>
    <t>Názov stavby</t>
  </si>
  <si>
    <t>Číslo cesty/ Názov stavby</t>
  </si>
  <si>
    <t>dĺžka úseku</t>
  </si>
  <si>
    <t>m</t>
  </si>
  <si>
    <t>šírka voz.m priemer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</si>
  <si>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</si>
  <si>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</si>
  <si>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</si>
  <si>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</si>
  <si>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</si>
  <si>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</si>
  <si>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</si>
  <si>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</si>
  <si>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</si>
  <si>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t>asfaltová zálievka pracovných spojov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</si>
  <si>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</si>
  <si>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</si>
  <si>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</si>
  <si>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</si>
  <si>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</si>
  <si>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</si>
  <si>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</si>
  <si>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</si>
  <si>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>Miestopis</t>
  </si>
  <si>
    <t>fr.0-32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</si>
  <si>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</si>
  <si>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rPr>
        <sz val="10"/>
        <color indexed="8"/>
        <rFont val="Arial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</si>
  <si>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položka</t>
  </si>
  <si>
    <t>spolu bez DPH €</t>
  </si>
  <si>
    <t>Náklady v € bez DPH</t>
  </si>
  <si>
    <t>Náklady v €    s DPH</t>
  </si>
  <si>
    <t>P.č.</t>
  </si>
  <si>
    <t>Cesta</t>
  </si>
  <si>
    <t>Okres</t>
  </si>
  <si>
    <t>Staničenie do</t>
  </si>
  <si>
    <t>Staničenie od</t>
  </si>
  <si>
    <t xml:space="preserve"> jednotk. cena  €</t>
  </si>
  <si>
    <t>Zhotoviteľ:</t>
  </si>
  <si>
    <t>Sidlo:</t>
  </si>
  <si>
    <t>.</t>
  </si>
  <si>
    <t>III/2724 Kokava nad Rim. - Lom nad Rim. Úsek v k.ú. Utekáč</t>
  </si>
  <si>
    <t xml:space="preserve">staničenie v km: 4,718  - 8,800  v dĺžke 4,082 km </t>
  </si>
  <si>
    <t>úsek v k.ú. Utekáč</t>
  </si>
  <si>
    <t xml:space="preserve">III/2724 Kokava nad Rim. - Lom nad Rim. </t>
  </si>
  <si>
    <r>
      <t>0,5 kg/m</t>
    </r>
    <r>
      <rPr>
        <vertAlign val="superscript"/>
        <sz val="10"/>
        <color rgb="FF000000"/>
        <rFont val="Arial"/>
        <family val="2"/>
        <charset val="238"/>
      </rPr>
      <t>2</t>
    </r>
  </si>
  <si>
    <t>V                           dňa                           podpis uchádzača alebo osoby oprávnenej konať za uchádzača</t>
  </si>
  <si>
    <t>III/2724</t>
  </si>
  <si>
    <t>PT</t>
  </si>
  <si>
    <t>Kokava nad Rim. - Lom nad rim. k.ú. Utekáč</t>
  </si>
  <si>
    <t>podľa potreby v úsekoch sieťových rozpadov</t>
  </si>
  <si>
    <t>30x30 mm</t>
  </si>
  <si>
    <t>ACo 11-II s dovozom rozprestrením a zhutnením</t>
  </si>
  <si>
    <t>sklovláknitá mreža všesmerná 100x100 kN s uložením</t>
  </si>
  <si>
    <t>1</t>
  </si>
  <si>
    <t>Spolu</t>
  </si>
  <si>
    <t>Dĺžka rekonštrukcie v km</t>
  </si>
  <si>
    <t>od 5,004-5,618 cez obec Utekáč</t>
  </si>
  <si>
    <t>Príloha č. 1</t>
  </si>
  <si>
    <t>Rekonštrukcia ciesty III. triedy v pôsobnosti BBSK  v okrese Poltár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</si>
  <si>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</si>
  <si>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zpevnenie krajníc kamenivom drveným hr. 100mm x 500mm po obidvoch stranách</t>
  </si>
  <si>
    <t>postrek spojovací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</si>
  <si>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 križovatky, napojenia MK, vjazdy</t>
    </r>
  </si>
  <si>
    <t>frézovanie s naložením a odvozom do 10 km (začiatky a konce, MO, MK, obrubníková úprava)</t>
  </si>
  <si>
    <t>ACL 16-II s dovozom rozprestrením a zhutnením</t>
  </si>
  <si>
    <r>
      <rPr>
        <sz val="11"/>
        <color indexed="8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</si>
  <si>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priem.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</si>
</sst>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;#,##0.00"/>
  </numFmts>
  <fonts count="19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1"/>
      <name val="Arial"/>
      <family val="2"/>
      <charset val="238"/>
    </font>
    <font>
      <sz val="10"/>
      <color indexed="12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1" fillId="0" borderId="0"/>
    <xf numFmtId="0" fontId="17" fillId="0" borderId="0"/>
  </cellStyleXfs>
  <cellXfs count="157">
    <xf numFmtId="0" fontId="0" fillId="0" borderId="0" xfId="0"/>
    <xf numFmtId="0" fontId="0" fillId="0" borderId="0" xfId="0" applyNumberFormat="1"/>
    <xf numFmtId="49" fontId="6" fillId="2" borderId="2" xfId="0" applyNumberFormat="1" applyFont="1" applyFill="1" applyBorder="1"/>
    <xf numFmtId="49" fontId="3" fillId="2" borderId="14" xfId="0" applyNumberFormat="1" applyFont="1" applyFill="1" applyBorder="1"/>
    <xf numFmtId="49" fontId="3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/>
    <xf numFmtId="4" fontId="3" fillId="2" borderId="31" xfId="0" applyNumberFormat="1" applyFont="1" applyFill="1" applyBorder="1"/>
    <xf numFmtId="49" fontId="3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49" fontId="3" fillId="2" borderId="7" xfId="0" applyNumberFormat="1" applyFont="1" applyFill="1" applyBorder="1"/>
    <xf numFmtId="0" fontId="3" fillId="2" borderId="7" xfId="0" applyFont="1" applyFill="1" applyBorder="1"/>
    <xf numFmtId="164" fontId="3" fillId="2" borderId="7" xfId="0" applyNumberFormat="1" applyFont="1" applyFill="1" applyBorder="1"/>
    <xf numFmtId="0" fontId="3" fillId="2" borderId="25" xfId="0" applyFont="1" applyFill="1" applyBorder="1"/>
    <xf numFmtId="164" fontId="3" fillId="2" borderId="25" xfId="0" applyNumberFormat="1" applyFont="1" applyFill="1" applyBorder="1"/>
    <xf numFmtId="49" fontId="3" fillId="2" borderId="30" xfId="0" applyNumberFormat="1" applyFont="1" applyFill="1" applyBorder="1"/>
    <xf numFmtId="164" fontId="3" fillId="2" borderId="30" xfId="0" applyNumberFormat="1" applyFont="1" applyFill="1" applyBorder="1"/>
    <xf numFmtId="4" fontId="3" fillId="2" borderId="26" xfId="0" applyNumberFormat="1" applyFont="1" applyFill="1" applyBorder="1"/>
    <xf numFmtId="0" fontId="3" fillId="0" borderId="0" xfId="0" applyNumberFormat="1" applyFo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10" xfId="0" applyFont="1" applyFill="1" applyBorder="1"/>
    <xf numFmtId="4" fontId="3" fillId="0" borderId="1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49" fontId="3" fillId="2" borderId="4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2" fillId="0" borderId="0" xfId="0" applyNumberFormat="1" applyFont="1" applyFill="1" applyBorder="1"/>
    <xf numFmtId="0" fontId="0" fillId="0" borderId="0" xfId="0" applyNumberFormat="1" applyFill="1" applyBorder="1"/>
    <xf numFmtId="49" fontId="3" fillId="0" borderId="0" xfId="0" applyNumberFormat="1" applyFont="1" applyFill="1" applyBorder="1"/>
    <xf numFmtId="0" fontId="2" fillId="0" borderId="0" xfId="0" applyFont="1" applyFill="1" applyBorder="1"/>
    <xf numFmtId="49" fontId="5" fillId="0" borderId="0" xfId="0" applyNumberFormat="1" applyFont="1" applyFill="1" applyBorder="1"/>
    <xf numFmtId="0" fontId="9" fillId="0" borderId="0" xfId="0" applyFont="1" applyFill="1" applyBorder="1"/>
    <xf numFmtId="4" fontId="2" fillId="0" borderId="0" xfId="0" applyNumberFormat="1" applyFont="1" applyFill="1" applyBorder="1"/>
    <xf numFmtId="4" fontId="3" fillId="2" borderId="8" xfId="0" applyNumberFormat="1" applyFont="1" applyFill="1" applyBorder="1"/>
    <xf numFmtId="4" fontId="3" fillId="2" borderId="6" xfId="0" applyNumberFormat="1" applyFont="1" applyFill="1" applyBorder="1"/>
    <xf numFmtId="4" fontId="3" fillId="2" borderId="6" xfId="0" applyNumberFormat="1" applyFont="1" applyFill="1" applyBorder="1" applyAlignment="1">
      <alignment vertical="center"/>
    </xf>
    <xf numFmtId="4" fontId="3" fillId="2" borderId="48" xfId="0" applyNumberFormat="1" applyFont="1" applyFill="1" applyBorder="1"/>
    <xf numFmtId="4" fontId="3" fillId="2" borderId="35" xfId="0" applyNumberFormat="1" applyFont="1" applyFill="1" applyBorder="1"/>
    <xf numFmtId="4" fontId="3" fillId="2" borderId="41" xfId="0" applyNumberFormat="1" applyFont="1" applyFill="1" applyBorder="1"/>
    <xf numFmtId="4" fontId="3" fillId="2" borderId="41" xfId="0" applyNumberFormat="1" applyFont="1" applyFill="1" applyBorder="1" applyAlignment="1">
      <alignment vertical="center"/>
    </xf>
    <xf numFmtId="4" fontId="3" fillId="2" borderId="49" xfId="0" applyNumberFormat="1" applyFont="1" applyFill="1" applyBorder="1"/>
    <xf numFmtId="4" fontId="3" fillId="2" borderId="36" xfId="0" applyNumberFormat="1" applyFont="1" applyFill="1" applyBorder="1"/>
    <xf numFmtId="4" fontId="2" fillId="2" borderId="24" xfId="0" applyNumberFormat="1" applyFont="1" applyFill="1" applyBorder="1"/>
    <xf numFmtId="49" fontId="3" fillId="2" borderId="29" xfId="0" applyNumberFormat="1" applyFont="1" applyFill="1" applyBorder="1"/>
    <xf numFmtId="49" fontId="3" fillId="2" borderId="32" xfId="0" applyNumberFormat="1" applyFont="1" applyFill="1" applyBorder="1"/>
    <xf numFmtId="4" fontId="3" fillId="2" borderId="34" xfId="0" applyNumberFormat="1" applyFont="1" applyFill="1" applyBorder="1"/>
    <xf numFmtId="2" fontId="3" fillId="0" borderId="0" xfId="0" applyNumberFormat="1" applyFont="1" applyFill="1" applyBorder="1"/>
    <xf numFmtId="49" fontId="2" fillId="0" borderId="9" xfId="0" applyNumberFormat="1" applyFont="1" applyFill="1" applyBorder="1"/>
    <xf numFmtId="0" fontId="2" fillId="0" borderId="10" xfId="0" applyFont="1" applyFill="1" applyBorder="1"/>
    <xf numFmtId="4" fontId="3" fillId="0" borderId="11" xfId="0" applyNumberFormat="1" applyFont="1" applyFill="1" applyBorder="1"/>
    <xf numFmtId="49" fontId="2" fillId="0" borderId="12" xfId="0" applyNumberFormat="1" applyFont="1" applyFill="1" applyBorder="1"/>
    <xf numFmtId="0" fontId="3" fillId="0" borderId="13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0" fontId="8" fillId="0" borderId="0" xfId="0" applyFont="1" applyFill="1" applyBorder="1"/>
    <xf numFmtId="4" fontId="7" fillId="0" borderId="0" xfId="0" applyNumberFormat="1" applyFont="1" applyFill="1" applyBorder="1"/>
    <xf numFmtId="0" fontId="7" fillId="0" borderId="0" xfId="0" applyFont="1" applyFill="1" applyBorder="1"/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4" fontId="3" fillId="2" borderId="50" xfId="0" applyNumberFormat="1" applyFont="1" applyFill="1" applyBorder="1"/>
    <xf numFmtId="4" fontId="3" fillId="2" borderId="40" xfId="0" applyNumberFormat="1" applyFont="1" applyFill="1" applyBorder="1"/>
    <xf numFmtId="4" fontId="2" fillId="0" borderId="16" xfId="0" applyNumberFormat="1" applyFont="1" applyFill="1" applyBorder="1"/>
    <xf numFmtId="4" fontId="7" fillId="0" borderId="12" xfId="0" applyNumberFormat="1" applyFont="1" applyFill="1" applyBorder="1"/>
    <xf numFmtId="4" fontId="2" fillId="0" borderId="13" xfId="0" applyNumberFormat="1" applyFont="1" applyFill="1" applyBorder="1"/>
    <xf numFmtId="49" fontId="3" fillId="0" borderId="13" xfId="0" applyNumberFormat="1" applyFont="1" applyFill="1" applyBorder="1" applyAlignment="1">
      <alignment horizontal="center"/>
    </xf>
    <xf numFmtId="0" fontId="3" fillId="0" borderId="21" xfId="0" applyFont="1" applyFill="1" applyBorder="1"/>
    <xf numFmtId="0" fontId="3" fillId="0" borderId="22" xfId="0" applyFont="1" applyFill="1" applyBorder="1"/>
    <xf numFmtId="4" fontId="3" fillId="0" borderId="22" xfId="0" applyNumberFormat="1" applyFont="1" applyFill="1" applyBorder="1"/>
    <xf numFmtId="4" fontId="11" fillId="0" borderId="22" xfId="0" applyNumberFormat="1" applyFont="1" applyFill="1" applyBorder="1"/>
    <xf numFmtId="0" fontId="11" fillId="0" borderId="22" xfId="0" applyFont="1" applyFill="1" applyBorder="1"/>
    <xf numFmtId="10" fontId="11" fillId="0" borderId="22" xfId="0" applyNumberFormat="1" applyFont="1" applyFill="1" applyBorder="1"/>
    <xf numFmtId="4" fontId="11" fillId="0" borderId="23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4" fontId="2" fillId="4" borderId="27" xfId="0" applyNumberFormat="1" applyFont="1" applyFill="1" applyBorder="1"/>
    <xf numFmtId="0" fontId="4" fillId="0" borderId="0" xfId="0" applyFont="1"/>
    <xf numFmtId="49" fontId="2" fillId="3" borderId="19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/>
    </xf>
    <xf numFmtId="49" fontId="3" fillId="0" borderId="1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/>
    <xf numFmtId="0" fontId="14" fillId="0" borderId="0" xfId="0" applyFont="1"/>
    <xf numFmtId="0" fontId="15" fillId="0" borderId="0" xfId="0" applyNumberFormat="1" applyFont="1"/>
    <xf numFmtId="0" fontId="16" fillId="0" borderId="0" xfId="0" applyNumberFormat="1" applyFont="1"/>
    <xf numFmtId="49" fontId="14" fillId="3" borderId="51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 wrapText="1"/>
    </xf>
    <xf numFmtId="49" fontId="14" fillId="3" borderId="53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49" fontId="16" fillId="2" borderId="33" xfId="0" applyNumberFormat="1" applyFont="1" applyFill="1" applyBorder="1" applyAlignment="1">
      <alignment horizontal="left"/>
    </xf>
    <xf numFmtId="4" fontId="16" fillId="2" borderId="38" xfId="0" applyNumberFormat="1" applyFont="1" applyFill="1" applyBorder="1" applyAlignment="1">
      <alignment horizontal="right"/>
    </xf>
    <xf numFmtId="164" fontId="14" fillId="3" borderId="16" xfId="0" applyNumberFormat="1" applyFont="1" applyFill="1" applyBorder="1"/>
    <xf numFmtId="164" fontId="14" fillId="3" borderId="17" xfId="0" applyNumberFormat="1" applyFont="1" applyFill="1" applyBorder="1"/>
    <xf numFmtId="4" fontId="14" fillId="3" borderId="15" xfId="0" applyNumberFormat="1" applyFont="1" applyFill="1" applyBorder="1" applyAlignment="1">
      <alignment horizontal="right"/>
    </xf>
    <xf numFmtId="4" fontId="14" fillId="3" borderId="39" xfId="0" applyNumberFormat="1" applyFont="1" applyFill="1" applyBorder="1" applyAlignment="1">
      <alignment horizontal="right"/>
    </xf>
    <xf numFmtId="49" fontId="16" fillId="2" borderId="32" xfId="0" applyNumberFormat="1" applyFont="1" applyFill="1" applyBorder="1" applyAlignment="1">
      <alignment horizontal="center"/>
    </xf>
    <xf numFmtId="49" fontId="16" fillId="2" borderId="33" xfId="0" applyNumberFormat="1" applyFont="1" applyFill="1" applyBorder="1" applyAlignment="1">
      <alignment horizontal="center"/>
    </xf>
    <xf numFmtId="164" fontId="16" fillId="2" borderId="33" xfId="0" applyNumberFormat="1" applyFont="1" applyFill="1" applyBorder="1" applyAlignment="1">
      <alignment horizontal="center"/>
    </xf>
    <xf numFmtId="164" fontId="16" fillId="2" borderId="37" xfId="0" applyNumberFormat="1" applyFont="1" applyFill="1" applyBorder="1" applyAlignment="1">
      <alignment horizontal="center"/>
    </xf>
    <xf numFmtId="164" fontId="16" fillId="2" borderId="42" xfId="0" applyNumberFormat="1" applyFont="1" applyFill="1" applyBorder="1" applyAlignment="1">
      <alignment horizontal="center"/>
    </xf>
    <xf numFmtId="164" fontId="14" fillId="3" borderId="17" xfId="0" applyNumberFormat="1" applyFont="1" applyFill="1" applyBorder="1" applyAlignment="1">
      <alignment horizontal="center"/>
    </xf>
    <xf numFmtId="164" fontId="14" fillId="3" borderId="39" xfId="0" applyNumberFormat="1" applyFont="1" applyFill="1" applyBorder="1" applyAlignment="1">
      <alignment horizontal="center"/>
    </xf>
    <xf numFmtId="0" fontId="3" fillId="0" borderId="0" xfId="0" applyNumberFormat="1" applyFont="1" applyBorder="1"/>
    <xf numFmtId="0" fontId="0" fillId="0" borderId="0" xfId="0" applyNumberFormat="1" applyBorder="1"/>
    <xf numFmtId="49" fontId="3" fillId="2" borderId="3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2" borderId="45" xfId="0" applyNumberFormat="1" applyFont="1" applyFill="1" applyBorder="1" applyAlignment="1">
      <alignment horizontal="left"/>
    </xf>
    <xf numFmtId="49" fontId="3" fillId="2" borderId="46" xfId="0" applyNumberFormat="1" applyFont="1" applyFill="1" applyBorder="1" applyAlignment="1">
      <alignment horizontal="left"/>
    </xf>
    <xf numFmtId="49" fontId="3" fillId="2" borderId="47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4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3" fillId="2" borderId="4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 wrapText="1"/>
    </xf>
    <xf numFmtId="49" fontId="3" fillId="2" borderId="55" xfId="0" applyNumberFormat="1" applyFont="1" applyFill="1" applyBorder="1" applyAlignment="1">
      <alignment horizontal="left" wrapText="1"/>
    </xf>
    <xf numFmtId="49" fontId="3" fillId="2" borderId="56" xfId="0" applyNumberFormat="1" applyFont="1" applyFill="1" applyBorder="1" applyAlignment="1">
      <alignment horizontal="left" wrapText="1"/>
    </xf>
    <xf numFmtId="49" fontId="3" fillId="2" borderId="57" xfId="0" applyNumberFormat="1" applyFont="1" applyFill="1" applyBorder="1" applyAlignment="1">
      <alignment horizontal="left" wrapText="1"/>
    </xf>
    <xf numFmtId="49" fontId="3" fillId="2" borderId="58" xfId="0" applyNumberFormat="1" applyFont="1" applyFill="1" applyBorder="1" applyAlignment="1">
      <alignment horizontal="left" wrapText="1"/>
    </xf>
    <xf numFmtId="49" fontId="3" fillId="2" borderId="59" xfId="0" applyNumberFormat="1" applyFont="1" applyFill="1" applyBorder="1" applyAlignment="1">
      <alignment horizontal="left" wrapText="1"/>
    </xf>
    <xf numFmtId="0" fontId="16" fillId="5" borderId="60" xfId="2" applyFont="1" applyFill="1" applyBorder="1" applyAlignment="1">
      <alignment horizontal="left" wrapText="1"/>
    </xf>
    <xf numFmtId="0" fontId="16" fillId="5" borderId="61" xfId="2" applyFont="1" applyFill="1" applyBorder="1" applyAlignment="1">
      <alignment horizontal="left" wrapText="1"/>
    </xf>
    <xf numFmtId="0" fontId="16" fillId="5" borderId="62" xfId="2" applyFont="1" applyFill="1" applyBorder="1" applyAlignment="1">
      <alignment horizontal="left" wrapText="1"/>
    </xf>
    <xf numFmtId="0" fontId="18" fillId="5" borderId="63" xfId="0" applyFont="1" applyFill="1" applyBorder="1"/>
    <xf numFmtId="0" fontId="17" fillId="5" borderId="64" xfId="0" applyFont="1" applyFill="1" applyBorder="1"/>
    <xf numFmtId="164" fontId="17" fillId="5" borderId="65" xfId="0" applyNumberFormat="1" applyFont="1" applyFill="1" applyBorder="1"/>
    <xf numFmtId="4" fontId="17" fillId="5" borderId="66" xfId="0" applyNumberFormat="1" applyFont="1" applyFill="1" applyBorder="1"/>
    <xf numFmtId="4" fontId="17" fillId="5" borderId="67" xfId="0" applyNumberFormat="1" applyFont="1" applyFill="1" applyBorder="1"/>
  </cellXfs>
  <cellStyles count="3">
    <cellStyle name="Normálna" xfId="0" builtinId="0"/>
    <cellStyle name="Normálna 2" xfId="1" xr:uid="{00000000-0005-0000-0000-000000000000}"/>
    <cellStyle name="normálne_30 mil  17 01 2012 (2)" xfId="2" xr:uid="{51DCB0F2-0A7F-455E-BBE9-453A5B6EAD39}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6411"/>
      <rgbColor rgb="FFFFFF99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5"/>
  <sheetViews>
    <sheetView tabSelected="1" topLeftCell="A6" zoomScale="90" zoomScaleNormal="90" workbookViewId="0">
      <selection activeCell="J27" sqref="J27"/>
    </sheetView>
  </sheetViews>
  <sheetFormatPr defaultColWidth="8.7109375" defaultRowHeight="14.45" customHeight="1"/>
  <cols>
    <col min="1" max="1" width="20" style="1" customWidth="1"/>
    <col min="2" max="2" width="10.7109375" style="1" customWidth="1"/>
    <col min="3" max="3" width="24.140625" style="1" customWidth="1"/>
    <col min="4" max="4" width="10.7109375" style="1" customWidth="1"/>
    <col min="5" max="5" width="13.28515625" style="1" customWidth="1"/>
    <col min="6" max="6" width="12" style="1" customWidth="1"/>
    <col min="7" max="7" width="12.42578125" style="1" customWidth="1"/>
    <col min="8" max="8" width="12.5703125" style="1" customWidth="1"/>
    <col min="9" max="9" width="10.7109375" style="1" customWidth="1"/>
    <col min="10" max="10" width="13.42578125" style="1" customWidth="1"/>
    <col min="11" max="11" width="16.140625" style="1" customWidth="1"/>
    <col min="12" max="254" width="8.85546875" style="1" customWidth="1"/>
  </cols>
  <sheetData>
    <row r="1" spans="1:12" ht="15" customHeight="1">
      <c r="A1" s="28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3"/>
      <c r="L1" s="20"/>
    </row>
    <row r="2" spans="1:12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3"/>
      <c r="L2" s="20"/>
    </row>
    <row r="3" spans="1:12" ht="15" customHeight="1">
      <c r="A3" s="3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3"/>
      <c r="L3" s="20"/>
    </row>
    <row r="4" spans="1:12" ht="15" customHeight="1">
      <c r="A4" s="20"/>
      <c r="B4" s="88" t="s">
        <v>60</v>
      </c>
      <c r="C4" s="31"/>
      <c r="D4" s="20"/>
      <c r="E4" s="20"/>
      <c r="F4" s="20"/>
      <c r="G4" s="20"/>
      <c r="H4" s="20"/>
      <c r="I4" s="20"/>
      <c r="J4" s="20"/>
      <c r="K4" s="23"/>
      <c r="L4" s="20"/>
    </row>
    <row r="5" spans="1:12" ht="15" customHeight="1">
      <c r="A5" s="32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3"/>
      <c r="L5" s="20"/>
    </row>
    <row r="6" spans="1:12" ht="1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3"/>
      <c r="L6" s="20"/>
    </row>
    <row r="7" spans="1:12" ht="15" customHeight="1">
      <c r="A7" s="30" t="s">
        <v>39</v>
      </c>
      <c r="B7" s="20" t="s">
        <v>41</v>
      </c>
      <c r="C7" s="20"/>
      <c r="D7" s="20"/>
      <c r="E7" s="20"/>
      <c r="F7" s="20"/>
      <c r="G7" s="20"/>
      <c r="H7" s="20"/>
      <c r="I7" s="20"/>
      <c r="J7" s="20"/>
      <c r="K7" s="23"/>
      <c r="L7" s="20"/>
    </row>
    <row r="8" spans="1:12" ht="15" customHeight="1">
      <c r="A8" s="30" t="s">
        <v>40</v>
      </c>
      <c r="B8" s="20"/>
      <c r="C8" s="20"/>
      <c r="D8" s="20"/>
      <c r="E8" s="20"/>
      <c r="F8" s="20"/>
      <c r="G8" s="20"/>
      <c r="H8" s="20"/>
      <c r="I8" s="20"/>
      <c r="J8" s="20"/>
      <c r="K8" s="23"/>
      <c r="L8" s="20"/>
    </row>
    <row r="9" spans="1:12" ht="1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3"/>
      <c r="L9" s="20"/>
    </row>
    <row r="10" spans="1:12" ht="15" customHeight="1">
      <c r="A10" s="30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3"/>
      <c r="L10" s="20"/>
    </row>
    <row r="11" spans="1:12" ht="15" customHeight="1">
      <c r="A11" s="28" t="s">
        <v>42</v>
      </c>
      <c r="B11" s="20"/>
      <c r="C11" s="33"/>
      <c r="D11" s="20"/>
      <c r="E11" s="31"/>
      <c r="F11" s="20"/>
      <c r="G11" s="20"/>
      <c r="H11" s="20"/>
      <c r="I11" s="20"/>
      <c r="J11" s="20"/>
      <c r="K11" s="23"/>
      <c r="L11" s="20"/>
    </row>
    <row r="12" spans="1:12" ht="16.149999999999999" customHeight="1" thickBot="1">
      <c r="A12" s="31"/>
      <c r="B12" s="31"/>
      <c r="C12" s="31"/>
      <c r="D12" s="31"/>
      <c r="E12" s="31"/>
      <c r="F12" s="34"/>
      <c r="G12" s="31"/>
      <c r="H12" s="34"/>
      <c r="I12" s="31"/>
      <c r="J12" s="34"/>
      <c r="K12" s="34"/>
      <c r="L12" s="20"/>
    </row>
    <row r="13" spans="1:12" ht="15.4" customHeight="1">
      <c r="A13" s="49" t="s">
        <v>3</v>
      </c>
      <c r="B13" s="50"/>
      <c r="C13" s="21"/>
      <c r="D13" s="94" t="s">
        <v>43</v>
      </c>
      <c r="E13" s="21"/>
      <c r="F13" s="22"/>
      <c r="G13" s="21"/>
      <c r="H13" s="22"/>
      <c r="I13" s="21"/>
      <c r="J13" s="22"/>
      <c r="K13" s="51"/>
      <c r="L13" s="20"/>
    </row>
    <row r="14" spans="1:12" ht="15" customHeight="1">
      <c r="A14" s="52" t="s">
        <v>45</v>
      </c>
      <c r="B14" s="20"/>
      <c r="C14" s="20"/>
      <c r="D14" s="30"/>
      <c r="E14" s="20"/>
      <c r="F14" s="23"/>
      <c r="G14" s="20"/>
      <c r="H14" s="20"/>
      <c r="I14" s="20"/>
      <c r="J14" s="20"/>
      <c r="K14" s="53"/>
      <c r="L14" s="20"/>
    </row>
    <row r="15" spans="1:12" ht="15" customHeight="1" thickBot="1">
      <c r="A15" s="54" t="s">
        <v>44</v>
      </c>
      <c r="B15" s="20"/>
      <c r="C15" s="20"/>
      <c r="D15" s="30"/>
      <c r="E15" s="20"/>
      <c r="F15" s="23"/>
      <c r="G15" s="20"/>
      <c r="H15" s="23"/>
      <c r="I15" s="20"/>
      <c r="J15" s="23"/>
      <c r="K15" s="55"/>
      <c r="L15" s="20"/>
    </row>
    <row r="16" spans="1:12" ht="15.4" customHeight="1">
      <c r="A16" s="45" t="s">
        <v>4</v>
      </c>
      <c r="B16" s="17">
        <v>4082</v>
      </c>
      <c r="C16" s="30" t="s">
        <v>5</v>
      </c>
      <c r="D16" s="20"/>
      <c r="E16" s="20"/>
      <c r="F16" s="23"/>
      <c r="G16" s="20"/>
      <c r="H16" s="23"/>
      <c r="I16" s="20"/>
      <c r="J16" s="23"/>
      <c r="K16" s="55"/>
      <c r="L16" s="20"/>
    </row>
    <row r="17" spans="1:12" ht="15" customHeight="1">
      <c r="A17" s="3" t="s">
        <v>6</v>
      </c>
      <c r="B17" s="7">
        <v>6.1</v>
      </c>
      <c r="C17" s="30" t="s">
        <v>5</v>
      </c>
      <c r="D17" s="20"/>
      <c r="E17" s="20"/>
      <c r="F17" s="23"/>
      <c r="G17" s="20"/>
      <c r="H17" s="23"/>
      <c r="I17" s="20"/>
      <c r="J17" s="24"/>
      <c r="K17" s="55"/>
      <c r="L17" s="20"/>
    </row>
    <row r="18" spans="1:12" ht="15" customHeight="1">
      <c r="A18" s="3" t="s">
        <v>7</v>
      </c>
      <c r="B18" s="7">
        <f>B16*B17</f>
        <v>24900.199999999997</v>
      </c>
      <c r="C18" s="30" t="s">
        <v>61</v>
      </c>
      <c r="D18" s="20"/>
      <c r="E18" s="20"/>
      <c r="F18" s="23"/>
      <c r="G18" s="20"/>
      <c r="H18" s="23"/>
      <c r="I18" s="20"/>
      <c r="J18" s="24"/>
      <c r="K18" s="55"/>
      <c r="L18" s="20"/>
    </row>
    <row r="19" spans="1:12" ht="15" customHeight="1" thickBot="1">
      <c r="A19" s="46" t="s">
        <v>8</v>
      </c>
      <c r="B19" s="47">
        <v>205</v>
      </c>
      <c r="C19" s="30" t="s">
        <v>64</v>
      </c>
      <c r="D19" s="20"/>
      <c r="E19" s="20"/>
      <c r="F19" s="23"/>
      <c r="G19" s="20"/>
      <c r="H19" s="23"/>
      <c r="I19" s="20"/>
      <c r="J19" s="24"/>
      <c r="K19" s="55"/>
      <c r="L19" s="20"/>
    </row>
    <row r="20" spans="1:12" ht="15" customHeight="1">
      <c r="A20" s="54"/>
      <c r="B20" s="48"/>
      <c r="C20" s="20"/>
      <c r="D20" s="20"/>
      <c r="E20" s="20"/>
      <c r="F20" s="23"/>
      <c r="G20" s="20"/>
      <c r="H20" s="23"/>
      <c r="I20" s="20"/>
      <c r="J20" s="24"/>
      <c r="K20" s="55"/>
      <c r="L20" s="20"/>
    </row>
    <row r="21" spans="1:12" ht="15" customHeight="1" thickBot="1">
      <c r="A21" s="54"/>
      <c r="B21" s="48"/>
      <c r="C21" s="20"/>
      <c r="D21" s="20"/>
      <c r="E21" s="20"/>
      <c r="F21" s="67"/>
      <c r="G21" s="20"/>
      <c r="H21" s="30"/>
      <c r="I21" s="20"/>
      <c r="J21" s="23"/>
      <c r="K21" s="55"/>
      <c r="L21" s="20"/>
    </row>
    <row r="22" spans="1:12" ht="28.5" customHeight="1" thickBot="1">
      <c r="A22" s="124" t="s">
        <v>29</v>
      </c>
      <c r="B22" s="125"/>
      <c r="C22" s="126"/>
      <c r="D22" s="89" t="s">
        <v>9</v>
      </c>
      <c r="E22" s="89" t="s">
        <v>10</v>
      </c>
      <c r="F22" s="90" t="s">
        <v>38</v>
      </c>
      <c r="G22" s="91" t="s">
        <v>12</v>
      </c>
      <c r="H22" s="92" t="s">
        <v>30</v>
      </c>
      <c r="I22" s="20"/>
      <c r="J22" s="71"/>
      <c r="K22" s="55"/>
      <c r="L22" s="20"/>
    </row>
    <row r="23" spans="1:12" ht="15.75" customHeight="1">
      <c r="A23" s="132" t="s">
        <v>13</v>
      </c>
      <c r="B23" s="133"/>
      <c r="C23" s="134"/>
      <c r="D23" s="15" t="s">
        <v>5</v>
      </c>
      <c r="E23" s="15" t="s">
        <v>14</v>
      </c>
      <c r="F23" s="16">
        <v>0</v>
      </c>
      <c r="G23" s="73">
        <v>100</v>
      </c>
      <c r="H23" s="74">
        <f>F23*G23</f>
        <v>0</v>
      </c>
      <c r="I23" s="20"/>
      <c r="J23" s="23"/>
      <c r="K23" s="55"/>
      <c r="L23" s="20"/>
    </row>
    <row r="24" spans="1:12" ht="15.75" customHeight="1">
      <c r="A24" s="135" t="s">
        <v>15</v>
      </c>
      <c r="B24" s="136"/>
      <c r="C24" s="136"/>
      <c r="D24" s="4" t="s">
        <v>27</v>
      </c>
      <c r="E24" s="5"/>
      <c r="F24" s="6">
        <v>0</v>
      </c>
      <c r="G24" s="35">
        <f>B18+B19</f>
        <v>25105.199999999997</v>
      </c>
      <c r="H24" s="40">
        <f>F24*G24</f>
        <v>0</v>
      </c>
      <c r="I24" s="20"/>
      <c r="J24" s="23"/>
      <c r="K24" s="55"/>
      <c r="L24" s="20"/>
    </row>
    <row r="25" spans="1:12" ht="28.5" customHeight="1">
      <c r="A25" s="146" t="s">
        <v>65</v>
      </c>
      <c r="B25" s="147"/>
      <c r="C25" s="148"/>
      <c r="D25" s="4" t="s">
        <v>27</v>
      </c>
      <c r="E25" s="4" t="s">
        <v>14</v>
      </c>
      <c r="F25" s="6">
        <v>0</v>
      </c>
      <c r="G25" s="36">
        <v>3745.4</v>
      </c>
      <c r="H25" s="40">
        <f>F25*G25</f>
        <v>0</v>
      </c>
      <c r="I25" s="20" t="s">
        <v>58</v>
      </c>
      <c r="J25" s="23"/>
      <c r="K25" s="55"/>
      <c r="L25" s="20"/>
    </row>
    <row r="26" spans="1:12" ht="15.75" customHeight="1">
      <c r="A26" s="137" t="s">
        <v>63</v>
      </c>
      <c r="B26" s="138"/>
      <c r="C26" s="139"/>
      <c r="D26" s="8" t="s">
        <v>27</v>
      </c>
      <c r="E26" s="8" t="s">
        <v>46</v>
      </c>
      <c r="F26" s="9">
        <v>0</v>
      </c>
      <c r="G26" s="37">
        <f>B18+B19</f>
        <v>25105.199999999997</v>
      </c>
      <c r="H26" s="41">
        <f>G26*F26</f>
        <v>0</v>
      </c>
      <c r="I26" s="20"/>
      <c r="J26" s="72"/>
      <c r="K26" s="55"/>
      <c r="L26" s="20"/>
    </row>
    <row r="27" spans="1:12" ht="15.75" customHeight="1">
      <c r="A27" s="25" t="s">
        <v>53</v>
      </c>
      <c r="B27" s="26"/>
      <c r="C27" s="27"/>
      <c r="D27" s="2" t="s">
        <v>28</v>
      </c>
      <c r="E27" s="4" t="s">
        <v>14</v>
      </c>
      <c r="F27" s="6">
        <v>0</v>
      </c>
      <c r="G27" s="36">
        <f>B18+B19</f>
        <v>25105.199999999997</v>
      </c>
      <c r="H27" s="40">
        <f>F27*G27</f>
        <v>0</v>
      </c>
      <c r="I27" s="20"/>
      <c r="J27" s="23"/>
      <c r="K27" s="55"/>
      <c r="L27" s="20"/>
    </row>
    <row r="28" spans="1:12" ht="15.75" customHeight="1">
      <c r="A28" s="149" t="s">
        <v>66</v>
      </c>
      <c r="B28" s="150"/>
      <c r="C28" s="151"/>
      <c r="D28" s="152" t="s">
        <v>67</v>
      </c>
      <c r="E28" s="153" t="s">
        <v>68</v>
      </c>
      <c r="F28" s="154">
        <v>0</v>
      </c>
      <c r="G28" s="155">
        <v>1000</v>
      </c>
      <c r="H28" s="156">
        <f t="shared" ref="H28" si="0">F28*G28</f>
        <v>0</v>
      </c>
      <c r="I28" s="20"/>
      <c r="J28" s="23"/>
      <c r="K28" s="55"/>
      <c r="L28" s="20"/>
    </row>
    <row r="29" spans="1:12" ht="15.75" customHeight="1">
      <c r="A29" s="140" t="s">
        <v>54</v>
      </c>
      <c r="B29" s="141"/>
      <c r="C29" s="142"/>
      <c r="D29" s="4" t="s">
        <v>61</v>
      </c>
      <c r="E29" s="8" t="s">
        <v>52</v>
      </c>
      <c r="F29" s="6">
        <v>0</v>
      </c>
      <c r="G29" s="36">
        <v>500</v>
      </c>
      <c r="H29" s="40">
        <f>F29*G29</f>
        <v>0</v>
      </c>
      <c r="I29" s="20" t="s">
        <v>51</v>
      </c>
      <c r="J29" s="23"/>
      <c r="K29" s="55"/>
      <c r="L29" s="20"/>
    </row>
    <row r="30" spans="1:12" ht="15.75" customHeight="1">
      <c r="A30" s="127" t="s">
        <v>16</v>
      </c>
      <c r="B30" s="128"/>
      <c r="C30" s="129"/>
      <c r="D30" s="10" t="s">
        <v>5</v>
      </c>
      <c r="E30" s="11"/>
      <c r="F30" s="12">
        <v>0</v>
      </c>
      <c r="G30" s="38">
        <f>B16+2*B17</f>
        <v>4094.2</v>
      </c>
      <c r="H30" s="42">
        <f>F30*G30</f>
        <v>0</v>
      </c>
      <c r="I30" s="20"/>
      <c r="J30" s="23"/>
      <c r="K30" s="55"/>
      <c r="L30" s="20"/>
    </row>
    <row r="31" spans="1:12" ht="30" customHeight="1" thickBot="1">
      <c r="A31" s="143" t="s">
        <v>62</v>
      </c>
      <c r="B31" s="144"/>
      <c r="C31" s="145"/>
      <c r="D31" s="123" t="s">
        <v>5</v>
      </c>
      <c r="E31" s="13" t="s">
        <v>26</v>
      </c>
      <c r="F31" s="14">
        <v>0</v>
      </c>
      <c r="G31" s="39">
        <f>B16</f>
        <v>4082</v>
      </c>
      <c r="H31" s="43">
        <f>F31*G31</f>
        <v>0</v>
      </c>
      <c r="I31" s="20"/>
      <c r="J31" s="23"/>
      <c r="K31" s="55"/>
      <c r="L31" s="20"/>
    </row>
    <row r="32" spans="1:12" ht="15" customHeight="1" thickBot="1">
      <c r="A32" s="76"/>
      <c r="B32" s="57"/>
      <c r="C32" s="57"/>
      <c r="D32" s="57"/>
      <c r="E32" s="34"/>
      <c r="F32" s="34"/>
      <c r="G32" s="28" t="s">
        <v>17</v>
      </c>
      <c r="H32" s="44">
        <f>SUM(H23:H31)</f>
        <v>0</v>
      </c>
      <c r="I32" s="34"/>
      <c r="J32" s="24"/>
      <c r="K32" s="77"/>
      <c r="L32" s="20"/>
    </row>
    <row r="33" spans="1:12" ht="16.899999999999999" customHeight="1" thickBot="1">
      <c r="A33" s="76"/>
      <c r="B33" s="57"/>
      <c r="C33" s="57"/>
      <c r="D33" s="57"/>
      <c r="E33" s="69"/>
      <c r="F33" s="34"/>
      <c r="G33" s="34"/>
      <c r="H33" s="34"/>
      <c r="I33" s="34"/>
      <c r="J33" s="67" t="s">
        <v>18</v>
      </c>
      <c r="K33" s="78" t="s">
        <v>19</v>
      </c>
      <c r="L33" s="20"/>
    </row>
    <row r="34" spans="1:12" ht="15" customHeight="1" thickBot="1">
      <c r="A34" s="76"/>
      <c r="B34" s="57"/>
      <c r="C34" s="57"/>
      <c r="D34" s="57"/>
      <c r="E34" s="34"/>
      <c r="F34" s="34"/>
      <c r="G34" s="34"/>
      <c r="H34" s="28" t="s">
        <v>20</v>
      </c>
      <c r="I34" s="70" t="s">
        <v>11</v>
      </c>
      <c r="J34" s="75">
        <f>H32*0.2</f>
        <v>0</v>
      </c>
      <c r="K34" s="87">
        <f>H32*1.2</f>
        <v>0</v>
      </c>
      <c r="L34" s="20"/>
    </row>
    <row r="35" spans="1:12" ht="15" customHeight="1" thickBot="1">
      <c r="A35" s="79"/>
      <c r="B35" s="80"/>
      <c r="C35" s="80"/>
      <c r="D35" s="80"/>
      <c r="E35" s="80"/>
      <c r="F35" s="81"/>
      <c r="G35" s="82"/>
      <c r="H35" s="82"/>
      <c r="I35" s="83"/>
      <c r="J35" s="84"/>
      <c r="K35" s="85"/>
      <c r="L35" s="20"/>
    </row>
    <row r="36" spans="1:12" ht="15" customHeight="1">
      <c r="A36" s="56"/>
      <c r="B36" s="20"/>
      <c r="C36" s="20"/>
      <c r="D36" s="20"/>
      <c r="E36" s="20"/>
      <c r="F36" s="23"/>
      <c r="G36" s="31"/>
      <c r="H36" s="57"/>
      <c r="I36" s="58"/>
      <c r="J36" s="57"/>
      <c r="K36" s="23"/>
      <c r="L36" s="20"/>
    </row>
    <row r="37" spans="1:12" ht="15.4" customHeight="1">
      <c r="A37" s="59" t="s">
        <v>21</v>
      </c>
      <c r="B37" s="60"/>
      <c r="C37" s="60"/>
      <c r="D37" s="60"/>
      <c r="E37" s="60"/>
      <c r="F37" s="60"/>
      <c r="G37" s="61"/>
      <c r="H37" s="61"/>
      <c r="I37" s="60"/>
      <c r="J37" s="61"/>
      <c r="K37" s="61"/>
      <c r="L37" s="20"/>
    </row>
    <row r="38" spans="1:12" ht="15" customHeight="1">
      <c r="A38" s="59" t="s">
        <v>22</v>
      </c>
      <c r="B38" s="60"/>
      <c r="C38" s="60"/>
      <c r="D38" s="60"/>
      <c r="E38" s="60"/>
      <c r="F38" s="60"/>
      <c r="G38" s="62"/>
      <c r="H38" s="62"/>
      <c r="I38" s="63"/>
      <c r="J38" s="63"/>
      <c r="K38" s="64"/>
      <c r="L38" s="20"/>
    </row>
    <row r="39" spans="1:12" ht="13.7" customHeight="1">
      <c r="A39" s="59" t="s">
        <v>23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86"/>
    </row>
    <row r="40" spans="1:12" ht="13.7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1" spans="1:12" ht="15" customHeight="1">
      <c r="A41" s="20"/>
      <c r="B41" s="20"/>
      <c r="C41" s="20"/>
      <c r="D41" s="20"/>
      <c r="E41" s="20"/>
      <c r="F41" s="23"/>
      <c r="G41" s="20"/>
      <c r="H41" s="23"/>
      <c r="I41" s="20"/>
      <c r="J41" s="23"/>
      <c r="K41" s="23"/>
      <c r="L41" s="20"/>
    </row>
    <row r="42" spans="1:12" ht="15" customHeight="1">
      <c r="A42" s="95" t="s">
        <v>47</v>
      </c>
      <c r="B42" s="66"/>
      <c r="C42" s="20"/>
      <c r="D42" s="20"/>
      <c r="E42" s="20"/>
      <c r="F42" s="20"/>
      <c r="G42" s="67" t="s">
        <v>24</v>
      </c>
      <c r="H42" s="68"/>
      <c r="I42" s="68"/>
      <c r="J42" s="23"/>
      <c r="K42" s="23"/>
      <c r="L42" s="20"/>
    </row>
    <row r="43" spans="1:12" ht="15" customHeight="1">
      <c r="A43" s="130"/>
      <c r="B43" s="131"/>
      <c r="C43" s="131"/>
      <c r="D43" s="31"/>
      <c r="E43" s="31"/>
      <c r="F43" s="20"/>
      <c r="G43" s="67"/>
      <c r="H43" s="68"/>
      <c r="I43" s="68"/>
      <c r="J43" s="23"/>
      <c r="K43" s="23"/>
      <c r="L43" s="20"/>
    </row>
    <row r="44" spans="1:12" ht="14.4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4.4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4.4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65" spans="7:7" ht="14.45" customHeight="1">
      <c r="G65" s="1">
        <v>7</v>
      </c>
    </row>
  </sheetData>
  <mergeCells count="10">
    <mergeCell ref="A22:C22"/>
    <mergeCell ref="A30:C30"/>
    <mergeCell ref="A43:C43"/>
    <mergeCell ref="A23:C23"/>
    <mergeCell ref="A24:C24"/>
    <mergeCell ref="A26:C26"/>
    <mergeCell ref="A29:C29"/>
    <mergeCell ref="A31:C31"/>
    <mergeCell ref="A25:C25"/>
    <mergeCell ref="A28:C28"/>
  </mergeCells>
  <phoneticPr fontId="13" type="noConversion"/>
  <conditionalFormatting sqref="J26">
    <cfRule type="cellIs" dxfId="0" priority="1" stopIfTrue="1" operator="lessThan">
      <formula>0</formula>
    </cfRule>
  </conditionalFormatting>
  <pageMargins left="0.7" right="0.7" top="0.75" bottom="0.75" header="0.3" footer="0.3"/>
  <pageSetup scale="79" orientation="landscape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9"/>
  <sheetViews>
    <sheetView zoomScale="85" zoomScaleNormal="85" workbookViewId="0">
      <selection activeCell="F29" sqref="F29"/>
    </sheetView>
  </sheetViews>
  <sheetFormatPr defaultColWidth="8.7109375" defaultRowHeight="14.45" customHeight="1"/>
  <cols>
    <col min="1" max="1" width="3.7109375" style="1" customWidth="1"/>
    <col min="2" max="2" width="4.28515625" style="1" customWidth="1"/>
    <col min="3" max="3" width="11.28515625" style="1" customWidth="1"/>
    <col min="4" max="4" width="7.7109375" style="1" customWidth="1"/>
    <col min="5" max="5" width="43.42578125" style="1" customWidth="1"/>
    <col min="6" max="7" width="11.28515625" style="1" customWidth="1"/>
    <col min="8" max="8" width="21" style="1" customWidth="1"/>
    <col min="9" max="9" width="14.140625" style="1" customWidth="1"/>
    <col min="10" max="10" width="13.42578125" style="1" customWidth="1"/>
    <col min="11" max="11" width="3.85546875" style="1" customWidth="1"/>
    <col min="12" max="254" width="8.85546875" style="1" customWidth="1"/>
  </cols>
  <sheetData>
    <row r="1" spans="1:11" ht="14.4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4.45" customHeight="1">
      <c r="A2" s="18"/>
      <c r="B2" s="99" t="s">
        <v>60</v>
      </c>
      <c r="C2" s="100"/>
      <c r="D2" s="101"/>
      <c r="E2" s="101"/>
      <c r="F2" s="101"/>
      <c r="G2" s="101"/>
      <c r="H2" s="101"/>
      <c r="I2" s="101"/>
      <c r="J2" s="101"/>
      <c r="K2" s="18"/>
    </row>
    <row r="3" spans="1:11" ht="14.45" customHeight="1" thickBot="1">
      <c r="A3" s="18"/>
      <c r="B3" s="101"/>
      <c r="C3" s="101"/>
      <c r="D3" s="101"/>
      <c r="E3" s="101"/>
      <c r="F3" s="101"/>
      <c r="G3" s="101"/>
      <c r="H3" s="101"/>
      <c r="I3" s="101"/>
      <c r="J3" s="101"/>
      <c r="K3" s="18"/>
    </row>
    <row r="4" spans="1:11" ht="31.5" customHeight="1">
      <c r="A4" s="18"/>
      <c r="B4" s="102" t="s">
        <v>33</v>
      </c>
      <c r="C4" s="103" t="s">
        <v>34</v>
      </c>
      <c r="D4" s="103" t="s">
        <v>35</v>
      </c>
      <c r="E4" s="103" t="s">
        <v>25</v>
      </c>
      <c r="F4" s="104" t="s">
        <v>37</v>
      </c>
      <c r="G4" s="105" t="s">
        <v>36</v>
      </c>
      <c r="H4" s="106" t="s">
        <v>57</v>
      </c>
      <c r="I4" s="107" t="s">
        <v>31</v>
      </c>
      <c r="J4" s="106" t="s">
        <v>32</v>
      </c>
      <c r="K4" s="18"/>
    </row>
    <row r="5" spans="1:11" ht="16.5" customHeight="1" thickBot="1">
      <c r="A5" s="18"/>
      <c r="B5" s="114" t="s">
        <v>55</v>
      </c>
      <c r="C5" s="115" t="s">
        <v>48</v>
      </c>
      <c r="D5" s="115" t="s">
        <v>49</v>
      </c>
      <c r="E5" s="108" t="s">
        <v>50</v>
      </c>
      <c r="F5" s="116">
        <v>4.718</v>
      </c>
      <c r="G5" s="117">
        <v>8.8000000000000007</v>
      </c>
      <c r="H5" s="118">
        <f>G5-F5</f>
        <v>4.0820000000000007</v>
      </c>
      <c r="I5" s="109">
        <f>'III-2724'!H32</f>
        <v>0</v>
      </c>
      <c r="J5" s="109">
        <f>I5*1.2</f>
        <v>0</v>
      </c>
      <c r="K5" s="18"/>
    </row>
    <row r="6" spans="1:11" ht="16.5" customHeight="1" thickBot="1">
      <c r="A6" s="18"/>
      <c r="B6" s="110"/>
      <c r="C6" s="111"/>
      <c r="D6" s="111"/>
      <c r="E6" s="111" t="s">
        <v>56</v>
      </c>
      <c r="F6" s="119"/>
      <c r="G6" s="120"/>
      <c r="H6" s="119">
        <f>SUM(H5:H5)</f>
        <v>4.0820000000000007</v>
      </c>
      <c r="I6" s="112">
        <f>SUM(I5:I5)</f>
        <v>0</v>
      </c>
      <c r="J6" s="113">
        <f>SUM(J5:J5)</f>
        <v>0</v>
      </c>
      <c r="K6" s="18"/>
    </row>
    <row r="7" spans="1:11" ht="16.5" customHeight="1">
      <c r="A7" s="18"/>
      <c r="B7" s="19"/>
      <c r="C7" s="19"/>
      <c r="D7" s="19"/>
      <c r="E7" s="19"/>
      <c r="F7" s="93"/>
      <c r="G7" s="96"/>
      <c r="H7" s="96"/>
      <c r="I7" s="97"/>
      <c r="J7" s="97"/>
      <c r="K7" s="18"/>
    </row>
    <row r="8" spans="1:11" ht="16.5" customHeight="1">
      <c r="A8" s="18"/>
      <c r="B8" s="19"/>
      <c r="C8" s="19"/>
      <c r="D8" s="19"/>
      <c r="E8" s="19"/>
      <c r="F8" s="93"/>
      <c r="G8" s="96"/>
      <c r="H8" s="96"/>
      <c r="I8" s="97"/>
      <c r="J8" s="97"/>
      <c r="K8" s="18"/>
    </row>
    <row r="9" spans="1:11" ht="14.45" customHeight="1">
      <c r="A9" s="18"/>
      <c r="B9" s="18"/>
      <c r="C9" s="18"/>
      <c r="D9" s="18"/>
      <c r="E9" s="18"/>
      <c r="F9" s="18"/>
      <c r="G9" s="98"/>
      <c r="H9" s="98"/>
      <c r="I9" s="98"/>
      <c r="J9" s="98"/>
      <c r="K9" s="18"/>
    </row>
    <row r="10" spans="1:11" ht="14.4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4.45" customHeight="1">
      <c r="A11" s="18"/>
      <c r="B11" s="18"/>
      <c r="C11" s="18"/>
      <c r="D11" s="18"/>
      <c r="E11" s="18"/>
      <c r="F11" s="18"/>
      <c r="G11" s="18"/>
      <c r="H11" s="18"/>
      <c r="J11" s="18"/>
      <c r="K11" s="18"/>
    </row>
    <row r="12" spans="1:11" ht="14.4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4.45" customHeight="1">
      <c r="A13" s="18"/>
      <c r="B13" s="18"/>
      <c r="C13" s="18"/>
      <c r="D13" s="18"/>
      <c r="E13" s="18"/>
      <c r="F13" s="18"/>
      <c r="G13" s="121"/>
      <c r="H13" s="121"/>
      <c r="I13" s="121"/>
      <c r="J13" s="121"/>
      <c r="K13" s="18"/>
    </row>
    <row r="14" spans="1:11" ht="14.45" customHeight="1">
      <c r="A14" s="18"/>
      <c r="B14" s="18"/>
      <c r="C14" s="18"/>
      <c r="D14" s="18"/>
      <c r="E14" s="18"/>
      <c r="F14" s="18"/>
      <c r="G14" s="121"/>
      <c r="H14" s="121"/>
      <c r="I14" s="121"/>
      <c r="J14" s="121"/>
      <c r="K14" s="18"/>
    </row>
    <row r="15" spans="1:11" ht="14.45" customHeight="1">
      <c r="G15" s="122"/>
      <c r="H15" s="122"/>
      <c r="I15" s="122"/>
      <c r="J15" s="122"/>
    </row>
    <row r="16" spans="1:11" ht="14.45" customHeight="1">
      <c r="G16" s="122"/>
      <c r="H16" s="122"/>
      <c r="I16" s="122"/>
      <c r="J16" s="122"/>
    </row>
    <row r="17" spans="7:10" ht="14.45" customHeight="1">
      <c r="G17" s="122"/>
      <c r="H17" s="122"/>
      <c r="I17" s="122"/>
      <c r="J17" s="122"/>
    </row>
    <row r="18" spans="7:10" ht="14.45" customHeight="1">
      <c r="G18" s="122"/>
      <c r="H18" s="122"/>
      <c r="I18" s="122"/>
      <c r="J18" s="122"/>
    </row>
    <row r="19" spans="7:10" ht="14.45" customHeight="1">
      <c r="G19" s="122"/>
      <c r="H19" s="122"/>
      <c r="I19" s="122"/>
      <c r="J19" s="122"/>
    </row>
  </sheetData>
  <pageMargins left="0.7" right="0.7" top="0.75" bottom="0.75" header="0.3" footer="0.3"/>
  <pageSetup orientation="landscape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III-2724</vt:lpstr>
      <vt:lpstr>PT</vt:lpstr>
      <vt:lpstr>'III-2724'!Oblasť_tlače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Václavíková</dc:creator>
  <cp:lastModifiedBy>Polubňáková Daniela</cp:lastModifiedBy>
  <cp:lastPrinted>2022-12-07T12:15:17Z</cp:lastPrinted>
  <dcterms:created xsi:type="dcterms:W3CDTF">2019-06-11T11:49:22Z</dcterms:created>
  <dcterms:modified xsi:type="dcterms:W3CDTF">2023-06-27T08:07:53Z</dcterms:modified>
</cp:coreProperties>
</file>