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600" windowHeight="11130" tabRatio="772" activeTab="0"/>
  </bookViews>
  <sheets>
    <sheet name="Rekapitulácia rozpočtu" sheetId="1" r:id="rId1"/>
    <sheet name="CCTV" sheetId="2" r:id="rId2"/>
    <sheet name="EPS rozpočet" sheetId="3" r:id="rId3"/>
    <sheet name="EZS" sheetId="4" r:id="rId4"/>
    <sheet name="HSP " sheetId="5" r:id="rId5"/>
    <sheet name="LED" sheetId="6" r:id="rId6"/>
    <sheet name="ŠK " sheetId="7" r:id="rId7"/>
    <sheet name="ACS VV" sheetId="8" r:id="rId8"/>
    <sheet name="TV Predl.kabeláže" sheetId="9" r:id="rId9"/>
  </sheets>
  <externalReferences>
    <externalReference r:id="rId12"/>
    <externalReference r:id="rId13"/>
    <externalReference r:id="rId14"/>
    <externalReference r:id="rId15"/>
    <externalReference r:id="rId16"/>
    <externalReference r:id="rId17"/>
  </externalReferences>
  <definedNames>
    <definedName name="ddd">#REF!</definedName>
    <definedName name="Excel_BuiltIn_Database" localSheetId="7">#REF!</definedName>
    <definedName name="Excel_BuiltIn_Database" localSheetId="2">#REF!</definedName>
    <definedName name="Excel_BuiltIn_Database" localSheetId="4">#REF!</definedName>
    <definedName name="Excel_BuiltIn_Database" localSheetId="5">#REF!</definedName>
    <definedName name="Excel_BuiltIn_Database" localSheetId="6">#REF!</definedName>
    <definedName name="Excel_BuiltIn_Database" localSheetId="8">#REF!</definedName>
    <definedName name="Excel_BuiltIn_Database">#REF!</definedName>
    <definedName name="Excel_BuiltIn_Print_Area" localSheetId="7">'ACS VV'!#REF!</definedName>
    <definedName name="_xlnm.Print_Area" localSheetId="7">'ACS VV'!$A$1:$K$35</definedName>
    <definedName name="_xlnm.Print_Area" localSheetId="2">'EPS rozpočet'!$A$1:$I$51</definedName>
    <definedName name="_xlnm.Print_Area" localSheetId="4">'HSP '!$A$1:$H$50</definedName>
    <definedName name="_xlnm.Print_Area" localSheetId="5">'LED'!$A$1:$I$26</definedName>
    <definedName name="_xlnm.Print_Area" localSheetId="6">'ŠK '!$A$1:$I$30</definedName>
    <definedName name="_xlnm.Print_Area" localSheetId="8">'TV Predl.kabeláže'!$A$1:$I$63</definedName>
  </definedNames>
  <calcPr fullCalcOnLoad="1"/>
</workbook>
</file>

<file path=xl/sharedStrings.xml><?xml version="1.0" encoding="utf-8"?>
<sst xmlns="http://schemas.openxmlformats.org/spreadsheetml/2006/main" count="669" uniqueCount="326">
  <si>
    <t xml:space="preserve">Objekt: </t>
  </si>
  <si>
    <t>Vypracoval:</t>
  </si>
  <si>
    <t>ks</t>
  </si>
  <si>
    <t xml:space="preserve">Profesia :  </t>
  </si>
  <si>
    <t>Dátum:</t>
  </si>
  <si>
    <t xml:space="preserve">Investor: </t>
  </si>
  <si>
    <t>Stupeň dôvernosti:</t>
  </si>
  <si>
    <t>Chránené</t>
  </si>
  <si>
    <t>P.Č.</t>
  </si>
  <si>
    <t>Produkt</t>
  </si>
  <si>
    <t>PN</t>
  </si>
  <si>
    <t>MJ</t>
  </si>
  <si>
    <t>MN</t>
  </si>
  <si>
    <t>Cena za kus/m (€)</t>
  </si>
  <si>
    <t>Montáž za kus</t>
  </si>
  <si>
    <t>Materiál spolu (€)</t>
  </si>
  <si>
    <t>Montáž spolu</t>
  </si>
  <si>
    <t>Spolu material + práce</t>
  </si>
  <si>
    <t>prípad</t>
  </si>
  <si>
    <t>Inžinierska činnosť,  priprava, technický dozor</t>
  </si>
  <si>
    <t>Dopravné náklady</t>
  </si>
  <si>
    <t>Pridružené výkony</t>
  </si>
  <si>
    <t>Zriadenie staveniska</t>
  </si>
  <si>
    <t>Naprogramovanie, oživenie systému a uvedenie do trvalej prevádzky</t>
  </si>
  <si>
    <t>Spolu</t>
  </si>
  <si>
    <t>Ostatné:</t>
  </si>
  <si>
    <t>Zaškolenie obsluhy</t>
  </si>
  <si>
    <t>Zariadenia</t>
  </si>
  <si>
    <t>H01-CCTVX3</t>
  </si>
  <si>
    <t>H01-CCTVX4</t>
  </si>
  <si>
    <t>H01-CCTVX5</t>
  </si>
  <si>
    <t>H01-CCTVX6</t>
  </si>
  <si>
    <t>H01-CCTVX7</t>
  </si>
  <si>
    <t>H01-CCTVX8</t>
  </si>
  <si>
    <t>H01-CCTVX9</t>
  </si>
  <si>
    <t>H01-CCTVX12</t>
  </si>
  <si>
    <t>Prvá odborná prehliadka a skúška systému CCTV</t>
  </si>
  <si>
    <t>Projekt skutočného vyhotovenia</t>
  </si>
  <si>
    <t>Košická futbalová aréna a.s., Tr. SNP 48/A, 040 11 KOŠICE</t>
  </si>
  <si>
    <t>Plošina nožnicová eLektrická 16-18 m - prenájom</t>
  </si>
  <si>
    <t>deň</t>
  </si>
  <si>
    <t>Doprava plošiny</t>
  </si>
  <si>
    <t>8L-H4PRO-B</t>
  </si>
  <si>
    <t>EF 18-200mm</t>
  </si>
  <si>
    <t>PFH610N-H</t>
  </si>
  <si>
    <t>PFB604W</t>
  </si>
  <si>
    <t>2.0C-H4IRPTZ-DP30-WP</t>
  </si>
  <si>
    <t>IRPTZMH-MNT-WALL1</t>
  </si>
  <si>
    <t>H4-MT-POLE1</t>
  </si>
  <si>
    <t>H4-MT-CRNR1</t>
  </si>
  <si>
    <t>8Mpx IP kamera interiérová, farebná, 27,2 mm Progressive Scan CMOS, megapixelové rozlíšenie 3840 x 2160 pixelov @ 12 fps, citlivosť 0,005 lx / F1.4, bez objektívu s EF a EF-S závitom, AWB, WDR, LightCatcher, privátne zóny, detekcia pohybu, inteligentná videoanalýza, RS-485, kompresia H.264/MJPEG, audio 1/1, alarm I/O 1/1, SD / SDHC / SDXC, 12 V DC / 24 V AC / PoE, max. 840 mm, rozmery 109 × 73 × 68 mm, hmotnosť 0,37 kg</t>
  </si>
  <si>
    <t>Kryt kamery - prevedenie čierny kov, biely plast, exteriér, rozmery 164x132x404mm, súčasťou chladenie / vyhrievanie, vstup pre kábel cez držiak, max. veľkosť kamery 90x86x220mm, IP66, 24 V AC</t>
  </si>
  <si>
    <t>Prenájom lešenia - doprava, konštrukcia, demontáž</t>
  </si>
  <si>
    <t>RAM 733125P</t>
  </si>
  <si>
    <t>RML 633125D</t>
  </si>
  <si>
    <t>RML 633125L</t>
  </si>
  <si>
    <t>RAM 733125D</t>
  </si>
  <si>
    <t>Prenájom lešenia</t>
  </si>
  <si>
    <t>PFA130-E</t>
  </si>
  <si>
    <t>8C-ACC6-ENT</t>
  </si>
  <si>
    <t>Rastislav Kabele</t>
  </si>
  <si>
    <t>CCTV</t>
  </si>
  <si>
    <t>FUTBALOVÝ ŠTADIÓN KFA</t>
  </si>
  <si>
    <t>4.0C-H5A-D1-IR 4 Mpx dome IP kamera</t>
  </si>
  <si>
    <t>4 Mpx závesná dome IP kamera, exteriérová, Day/Night s mechanickým IR filtrom, Smart IR, IR LED dosvit 35 m, 1/2.8" Progressive Scan CMOS, rozlíšenie 2560 x 1440 px @ 25 fps, citlivosť 0,03 lx (F1.3) Color, 0,015 lx (F1.3) B/W, 0 lx IR on, pomer 16:9, motorzoom objektív 3,3–9 mm / F1.3, uhol záberu 34°–92°, nová samoučiaca sa analýza, BLC, AWB, WDR 126 dB, 3DNR, LightCatcher, 64 privátných zón, kompresie H.264 HDSM SmartCodec / H.265 HDSM SmartCodec / MJPEG, Multi-stream H.264 / Multi-stream H.265, ONVIF kompatibilné, HDSM 2.0, HDSM SmartCodec, Idle Scene mód, alarm I/O 1/1, audio I/O 1/1, slot na microSD kartu max. 256 GB, napájanie 12 V DC / 24 V AC, PoE (IEEE802.3af Class 3), 1083 mA, pracovná teplota od -40 °C do +65 °C, IP 67, IK 10, rozmery 172 x 172 x 124 mm, hmotnosť 1,59 kg</t>
  </si>
  <si>
    <t>Špecifikácia materiálu / rozpočet - EPS ELEKTRICKÁ POŽIARNA SIGNALIZÁCIA</t>
  </si>
  <si>
    <t>Typové označenie</t>
  </si>
  <si>
    <t xml:space="preserve">Popis materiálu / služby </t>
  </si>
  <si>
    <t>M a t e r i á l</t>
  </si>
  <si>
    <t>Montáž</t>
  </si>
  <si>
    <t>Počet Ks</t>
  </si>
  <si>
    <t>Merná j.</t>
  </si>
  <si>
    <t>Cena/m. j.</t>
  </si>
  <si>
    <t>Cena spolu</t>
  </si>
  <si>
    <t>2. ETAPA - TRIBÚNA B, D</t>
  </si>
  <si>
    <t>Nosný materiál od výrobcu ESSER</t>
  </si>
  <si>
    <t>FX808332</t>
  </si>
  <si>
    <t>802371</t>
  </si>
  <si>
    <t>805590</t>
  </si>
  <si>
    <t>805576</t>
  </si>
  <si>
    <t>Držiak popisných štítkov, bal. 10 ks</t>
  </si>
  <si>
    <t>bal</t>
  </si>
  <si>
    <t>Paralelná optická signalizácia</t>
  </si>
  <si>
    <t>Adaptér pre zvýšenie krytia hlásiča IP43</t>
  </si>
  <si>
    <t>Tesnenie pre 805572, bal. 10 ks</t>
  </si>
  <si>
    <t>804905</t>
  </si>
  <si>
    <t>704900</t>
  </si>
  <si>
    <t xml:space="preserve">Skrinka pre  tlačítka </t>
  </si>
  <si>
    <t>Tlačidlový hlásič - IP66</t>
  </si>
  <si>
    <t>808610.10</t>
  </si>
  <si>
    <t>Vyvažovací modul</t>
  </si>
  <si>
    <t>Modul pre koppler 4/2</t>
  </si>
  <si>
    <t>788603.10</t>
  </si>
  <si>
    <t>Montážna sada</t>
  </si>
  <si>
    <t>MM216526</t>
  </si>
  <si>
    <t xml:space="preserve">Ovládacie tlačidlo s kľúčikom </t>
  </si>
  <si>
    <t>960006.10.GB</t>
  </si>
  <si>
    <t xml:space="preserve">Napájací zdroj  7A/24VDC </t>
  </si>
  <si>
    <t>Ostatné náklady</t>
  </si>
  <si>
    <t>Uvedenie hlásiča do prevádzky</t>
  </si>
  <si>
    <t>Skúška funkcie ovládaných zariadení</t>
  </si>
  <si>
    <t>Projekt skutkového vyhotovenia</t>
  </si>
  <si>
    <t>jed.</t>
  </si>
  <si>
    <t>Práce vo výškach</t>
  </si>
  <si>
    <t>Prenájom pracovných plošín</t>
  </si>
  <si>
    <t>Oživenie systému</t>
  </si>
  <si>
    <t>Naprogramovanie systému</t>
  </si>
  <si>
    <t>Východisková revízia + revízna správa</t>
  </si>
  <si>
    <t>Celková cena materiálu a práca bez DPH 2. ETAPA</t>
  </si>
  <si>
    <t>Celková cena bez DPH spolu 2. ETAPA</t>
  </si>
  <si>
    <t>EZS</t>
  </si>
  <si>
    <t>P026-B</t>
  </si>
  <si>
    <t>G8P</t>
  </si>
  <si>
    <t xml:space="preserve">AKU 12V/17Ah so skrutkovými svorkami M5 a životnosťou až 5 rokov, VdS </t>
  </si>
  <si>
    <t>PS12170 VdS</t>
  </si>
  <si>
    <t xml:space="preserve">Detektor PIR, digital, vejár, 15m, zrkadlová optika, počítadlo </t>
  </si>
  <si>
    <t>PRESTIGE MR</t>
  </si>
  <si>
    <t>MG kontakt, zápust, plast, polariz, prac medz 26mm, 4-drôt kábel, 8x33 + 6x22mm</t>
  </si>
  <si>
    <t>MAS353</t>
  </si>
  <si>
    <t>Dištančný krúžok vnútorný priemer 8mm pre MAS353/283 pri inštalácii do kovu</t>
  </si>
  <si>
    <t>KROUŽEK MAS8</t>
  </si>
  <si>
    <t>Prepojovacia krabica, povrch, svorkovnica, 7x kontakt, tamper, plast, biela</t>
  </si>
  <si>
    <t>EN3-JB9-HD</t>
  </si>
  <si>
    <t>H01-EZSX3</t>
  </si>
  <si>
    <t>Prvá odborná prehliadka a skúška systému EZS</t>
  </si>
  <si>
    <t>H01-EZSX4</t>
  </si>
  <si>
    <t>H01-EZSX5</t>
  </si>
  <si>
    <t>H01-EZSX6</t>
  </si>
  <si>
    <t>H01-EZSX7</t>
  </si>
  <si>
    <t>H01-EZSX8</t>
  </si>
  <si>
    <t>H01-EZSX9</t>
  </si>
  <si>
    <t>H01-EZSX12</t>
  </si>
  <si>
    <t>Špecifikácia materiálu / rozpočet - HSP HLASOVÁ SIGNALIZÁCIA POŽIARU</t>
  </si>
  <si>
    <t>Koncové zariadenia</t>
  </si>
  <si>
    <t>RMA-42-A68</t>
  </si>
  <si>
    <t>RACK RHSP01-03 Stojan 19"/42U s príslušenstvom,19” perforovaná polica 650mm, 1U /so zadnými podperami/, nosnosť 80 kg - 5ks, 19” záslepka, 2U - 8ks, 19” rozvodný panel 9x250V, 1U, 2m - 1ks, Ventilačná jednotka strešná resp. podlahová, 90W, (6x ventilátor) s termostatom - 1ks, Podstavec 600x800, (s filtrom) - 1ks, Montážna sada skrutiek M6 /4ks skrutka, 4ks podložka, 4ks matica - 10ks</t>
  </si>
  <si>
    <t>580249.11</t>
  </si>
  <si>
    <t>583362.22</t>
  </si>
  <si>
    <t>Digitálny vystupný modul DOM4-24</t>
  </si>
  <si>
    <t>583361.22</t>
  </si>
  <si>
    <t>Digitálny vystupný modul DOM4-8</t>
  </si>
  <si>
    <t>583452.21</t>
  </si>
  <si>
    <t>Výstupný kábel zón jednotky DOM4-24</t>
  </si>
  <si>
    <t>583451.21</t>
  </si>
  <si>
    <t>Výstupný kábel zón jednotky DOM4-8</t>
  </si>
  <si>
    <t>583331.21</t>
  </si>
  <si>
    <t>Universal Interface Module (UIM)</t>
  </si>
  <si>
    <t>583422.21</t>
  </si>
  <si>
    <t>Havarijný kábel RC22</t>
  </si>
  <si>
    <t>583477.21</t>
  </si>
  <si>
    <t>Kábel 2XV-DOM</t>
  </si>
  <si>
    <t>Kábel DOM RJ45-XVRJ45</t>
  </si>
  <si>
    <t>Záložný napájací zdroj 24 V / 150 A</t>
  </si>
  <si>
    <t>Akumulátor pre záložný napájací zdroj 12 V / 105 Ah</t>
  </si>
  <si>
    <t>Ukončovací modul reproduktorovej linky</t>
  </si>
  <si>
    <t>583394.11</t>
  </si>
  <si>
    <t>Základňa pre optické prevodníky</t>
  </si>
  <si>
    <t>583393.11</t>
  </si>
  <si>
    <t>Modul optického prevodníka SM</t>
  </si>
  <si>
    <t>Optický patchpanel osadený, 24x SC, singlemode</t>
  </si>
  <si>
    <t>Ukončenie 24 vláknového optického kábla v kazete, zvar, ochrana zvaru a ostatné príslušenstvo</t>
  </si>
  <si>
    <t>Reproduktory</t>
  </si>
  <si>
    <t>LSC-506</t>
  </si>
  <si>
    <t>Stropný reproduktor, zápustná montáž LSC-506</t>
  </si>
  <si>
    <t>DA-P 20-130-T-EN54</t>
  </si>
  <si>
    <t>Zvukový projektor 20W</t>
  </si>
  <si>
    <t>EVF 12</t>
  </si>
  <si>
    <t>Dvojpásmový reproduktor EN54 s držiakom 300W</t>
  </si>
  <si>
    <t>Montážne práce (vŕtanie dier, rezanie drážok, búranie otvorov, prierazy...)</t>
  </si>
  <si>
    <t>Práca vo výške</t>
  </si>
  <si>
    <t>hod.</t>
  </si>
  <si>
    <t>Vysokozdvižná plošina</t>
  </si>
  <si>
    <t>dní</t>
  </si>
  <si>
    <t>Uvedenie reproduktora do prevádzky</t>
  </si>
  <si>
    <t>Skúška funkcie reproduktorových liniek</t>
  </si>
  <si>
    <t>Zaškolenie obsluhy HSP</t>
  </si>
  <si>
    <t>Projekčný dozor</t>
  </si>
  <si>
    <t>Konfigurácia zón a UEFA nastavenia</t>
  </si>
  <si>
    <t>Oživenie systému HSP</t>
  </si>
  <si>
    <t>Naprogramovanie systému HSP</t>
  </si>
  <si>
    <t>Inžinierska činnosť</t>
  </si>
  <si>
    <t xml:space="preserve">Celková cena materiálu a práca bez DPH </t>
  </si>
  <si>
    <t xml:space="preserve">Celková cena bez DPH </t>
  </si>
  <si>
    <t>Špecifikácia materiálu - MULTIMEDIA</t>
  </si>
  <si>
    <t>Multimedia</t>
  </si>
  <si>
    <t>LED obrazovka nad tribúnami, scoreboard  28m2, technoogia SMD, plocha jedného kabinetu 1m2, rozmer kabinetu 1x1m, rozmer obrazovky 7 x 4m, rozlíšenie obrazovky 896 x 512 pixelov, vyžaduje sa spojenie HUB a LED modulov priamym spojením konektor-konektor bez plochých  káblov na prenos sigálu z HUB na modul, fixná inštalácia, IP65 front, IP65 back side, max. brightness 7500 nits, váha obrazovky do 24kg/m2, spotreba maximálne do 550W/m2, refresh rate 3840 Hz, 16 bit processing, LED moduly jednotlivo zapúzdrenom v kryte, LED moduly samostatne s krytím IP 65/65, prijímacie karty,  senzor jasu, procesor pre príslušné rozlíšenie obrazovky. Vyžaduje a priame prepojenie procesora a obrazovy optickým prepojením, bez použitia convertorov. Vyžaduje sa automatické rozpoznávanie typu vstupného signálu CDI-P3, sRGB, Adobe RGB, BT2020, BT709 za učelom vernej reprodukcie vztupného signálu na led obrazovke bez poteby manipulácie vstupného signálu na procesore. Vyžaduje sa prestnost zobrazovania snímok (frejmov) v tolerancii +/- 0,00015ms. Vyžaduje sa spracovanie signálu HDR 10+ s flexibilným nastavením PQ a HGL, HDR 12 bit s podporoupre HDR. Vyžaduje sa finxna kalibrácia obrazovky v súlade TV "Color-checker" paletou s tým, aby bola dodžaná vernosť farebnej škály bez color shiftingu pri akejkoľvek zmene (znížení jasu). Vyžaduje sa spracovanie signálu v režime "real time" a plávajúca kalibrácia na báze "raw data". Vyžaduje sa automatická rekalibrácia obrazovky pri vložení (výmene) led modulu, bey potreby použitia kamery. Procesor so vstupom 12G-SDI, HDMI 2.0B, DP1.4 s in-band synchronozáciou. Proceesor musí mať nastavenie jasu od 0.1% do 100% v 1024 stupňoch pre každú farbu, Gamma coreection, Output mixer v rátane 4 layer support, Cropping, scaling a PiP, Screen a Stage dizajner, Extended monitoring funkcia, Media control (TCP-IP) na vzdialené ovládanie DMX. Procesor musí nezávislo vedieť spracovat obraz na 15 obrazoviek (u scorboardov 2 nezávislé obrazy na oboch scoreboardoch), alebo musia byť dodané 2 nezávislé procesory. Control system pre procesing a obrazovku musí mat systém telemetrie a monitoring do urovne LED modulu s identifikáciou teploty modulu, signálu RGB, ELI napájania.</t>
  </si>
  <si>
    <t>Konštrukcia pre kompletnú LED scoreboard obrazovku na spojenie kabinetov, pre montáž na strechu a obslužný priestor na servis spojený s kabinetmi</t>
  </si>
  <si>
    <t xml:space="preserve">Obslužný hardware a software pre správu grafiky na scoreboardoch, výsledky, grafika, eventy kariet, časomiera, jediný kompaktný ovládací panel umožňuje prehľad, IP riešenie, všetky správy obsahu, vhodné pre jedného, alebo dvoch operátorov na spracovanie videosignálov z 8 TV kamier, škálovateľné výstupy pre 4K rozlíšenie, webová aplikácia na registráciu zápasov a hráčov, automatický download hráčov, loga, do grafického software z registrácie zápasov, pridelenie wipe pre rôzne scény, play listy, reklamné bloky, automatické spúšťanie scrén scénickej techniky a osvetlenia, automatické načítanie template pre prezentáciu hráčov a možnosťou zmeny pre celé mužstvo alebo jednotlivé odprezentavanie hráča lubovoľným grafickým template. Možnosť vytvárania minimálne 6 nezávislých okien s prehávaním osobitných playlistov a údajov (vyčlenenie casti obrazovke pre reklané účely, štatistiky, a podobne). Integrovaný manažer pre audio zvukové nahrávky s možnosžťou vytvárania play listov. Možnosť minimálne 3 Queue a nelimitovaný počet playlistov. HW a SW na spravu grafiky musí mať zabudovaný modul na naberanie minimálne 8 kanálov 3GSI a funkcionalitu prestrihu medzi kanálmi a funciu wipe pre prelínaníe na playlisty. Réžia musí obsahovať aj hardwarové riešenie nadväzujúce na play out typu zariadenia (alebo ekvivalent) Black Magic ATEM Studio HD8 ISO s 8 vstupmi SDI spolu s minimálne 4 kanálovou slomo konzolu, a príslušné hardwarové príslušenstvo. Riešenie spolu s procesorom obrazovky musí umožniť nezávislé zobrazenie akéhokoľvek kontnetu na obrazovkách nezávislé v rátame časomiery, prezentácií hráčov a reklamných blokov.
Náhľadové monitory minmálne 3ks s, 4xHDMI, konzolami na stenu min 35 inch, 2x cross convertor HDMI/SDI s možnosťou zmeny rozlíšenia; 4x optický convertor SDI/FO v rátane SFP pre 3G a opačne; fixnýá kamera s 3GSDI signálom v tuneli vstupu hráčov na hraciu plochu.
</t>
  </si>
  <si>
    <t>Inštalačný materiál</t>
  </si>
  <si>
    <t>Kabeláž  - súbor vrátane rozvádzača ELI, patrí k LED obrazovke</t>
  </si>
  <si>
    <t>Komplet montáž kabeláží a prepojov</t>
  </si>
  <si>
    <t>Drobný inštalačný materiál</t>
  </si>
  <si>
    <t>Inžinerska činnosť</t>
  </si>
  <si>
    <t>Technický dozor</t>
  </si>
  <si>
    <t>Skušobná prevádzka</t>
  </si>
  <si>
    <t>Špecifikácia materiálu / rozpočet - ŠTRUKTUROVANÁ KABELÁŽ</t>
  </si>
  <si>
    <t>Pasívne prvky</t>
  </si>
  <si>
    <t xml:space="preserve">Sieťový prepínač typ 2, Minimálne požiadavky
- 48 x 10/100/1000 portov s podporou PoE+, PoE banka min. 390W. - uplink porty 2 x 10GE SFP+. 
- Prepínacia kapacita minimálne 175 Gbps fullduplex, s priepustnosťou minimálne 104 Mpps. - Počet VLAN ID min. 4094, MAC adries min. 32000. - Priepustnosť stohovacej zbernice min. 160 Gbps.
- Podpora jumbo frameov do veľkosti min. 9198 bajtov. 
- Napájací zdroj do napájacej siete 230V / 50Hz, napájacie káble pre použitie so zdrojom nepretržitého napájania UPS.
Podpora IEEE 802.1D Spanning Tree. Možnosť použitia separátnej inštancie Spanning Tree pre každú VLAN. Podpora IEEE 802.1s Multiple Spanning Tree Protocol (MSTP). Podpora pre zamedzenie floodingu broadcastovovej prevádzky na trunkových portoch. Automatická konfigurácia QoS pre hlas s automatickou detekciou IP telefónov, ktorá automaticky klasifikuje prevádzku a nakonfiguruje výstupnú frontu. Podpora protokolu na automatické vyjednanie trunk portu. Podpora protokolu detekujúceho jednosmernú linku a jej následné vypnutie. 
Voliteľné rozšíriteľné licenciou o funkcionalitu: (i) voliteľne podpora vysoko výkonného IP smerovania v hardvéri vďaka jeho architektúre, (ii) voliteľne podpora statického a dynamického routovania, (iii) voliteľne podpora protokolu používaného v redundantných topológiach na zvýšenie dostupnosti predvolenej brány pre klientské stanice, (iv) voliteľne podpora DHCP Servera a DHCP relay. 
Podpora IEEE 802.1x - VLAN, Assignment. Podpora IEEE 802.1x Authenticator. Podpora IEEE 802.1x Multi-Domain Auth with Voice VLAN Assignment. Podpora IEEE 802.1x RADIUS Accounting. Podpora IEEE 802.1x with Port Security. Podpora Secure Shell SSH Version 2 Client Support. Podpora IGMP v3 Snoopingu. Podpora mechanizmov na garanciu konzistencie mapovania MAC adries a IP adries pridelených prostredníctvom DHCP. Podpora ACL (access control list) zoznamov aplikovaných na VLAN a na fyzický port. 
Záručná doba 3 roky, počas trvania ktorej bude poskytovaná servisná podpora na mieste nasledujúci pracovný deň.
</t>
  </si>
  <si>
    <t>kus</t>
  </si>
  <si>
    <t>konfiguračné práce a oživienie VLAN, LAN, WIFI</t>
  </si>
  <si>
    <t>hod</t>
  </si>
  <si>
    <t>MiniGbic modul SFP+</t>
  </si>
  <si>
    <t xml:space="preserve">AP: Anténa s integrovaným WiFi 802.11 a/b/g/n/ac, Výkon 
Prenosová rýchlosť Ethernet LAN 10,100,1000  megabit za sekundu 
Maximálna prenosová rýchlosť WLAN 1300  megabit za sekundu 
Rýchlosť dátového prenosu (maximálna)   1300  megabit za sekundu 
2,4 GHz aj 5 GHz 
Podpora bezpečnostných algoritmov AES,TKIP,WEP,WPA,WPA2   
Anténa Úroveň zisku antény (maximum) 3  dBi 
Podpora napájania cez Ethernet (PoE) Áno  </t>
  </si>
  <si>
    <t>Záložný zdroj 2kVA, 230V, 6x akku 12V/7,2Ah, rack mount</t>
  </si>
  <si>
    <t>Dokumentácia</t>
  </si>
  <si>
    <t>Pojazdné lešenie</t>
  </si>
  <si>
    <t>Výškové práce</t>
  </si>
  <si>
    <t>Celková cena materiálu a práca</t>
  </si>
  <si>
    <t>Celková cena bez DPH</t>
  </si>
  <si>
    <t>Špecifikácia materiálu - SKV - SYSTÉM KONTROLY VSTUPU</t>
  </si>
  <si>
    <t>Cena/m. j. tovar</t>
  </si>
  <si>
    <t>vstupenkový systém</t>
  </si>
  <si>
    <t>Rozhranie čítačky pre spojenie s inými systémami vrátane dosky do turniketu</t>
  </si>
  <si>
    <t>Zdroj napätia 24VDC Pulse</t>
  </si>
  <si>
    <t xml:space="preserve">Základná jednotka čítačky
- Displej vo vysokom rozlíšení 7" (800×480)
-Hliníkové telo pre vonkajšie použitie  (IP54)
- Quard-Core CPU pre prehrávanie grafiky a videa
- Unikátny single point čítania – všetky typy nosičov sú čítané na rovnakom mieste
- Pracovná teplota -30 °C až + 50 °C </t>
  </si>
  <si>
    <t>Rozširujúci modul 1D a 2D kódov pre čítanie z lístkov a mobilných zariadení, RFID modul pre 13,56MHz nosiče.
1D barcode: Interleaved 2 of 5, EAN 8/13, Code 39/128;
 2D barcode: DataMatrix, PDF 417, QR
RFID: ISO 15693, NFC , ISO 14443</t>
  </si>
  <si>
    <t>Rozširujúca licencia pre  ISO15693 a ISO14443 3rd party RFID nosiče. Nezahŕňa NFC. Cena za čítač</t>
  </si>
  <si>
    <t xml:space="preserve">MS SQL Server 2016 Standard Device CAL. </t>
  </si>
  <si>
    <t>Operačná licencia čítača, cena pre čítač a server.</t>
  </si>
  <si>
    <t>kamera, 1/2,5, micron CMOS MT9P031, global shutter, c format Y800, RGB32 implementovaná vo vstupenkovom termináli</t>
  </si>
  <si>
    <t>Inštalácia vstupenkového systému</t>
  </si>
  <si>
    <t>turniket</t>
  </si>
  <si>
    <t>Plnoprofilový motorový dvojitý turniket, trojramenný, čierne plastové konce ramien, ramená priemeru 40mm, celková výška 2520/ceková šírka 2360, šírka priechodov 644mm, výška priechodov 2100mm,povrchová úprava zinok, horný panel v RAL7016, vrátane napájacích zdrojov</t>
  </si>
  <si>
    <t>držiak vstupenkového systému atyp montáž na turniket</t>
  </si>
  <si>
    <t>subkonštrukcia pod turniket pre osadenie do betónu</t>
  </si>
  <si>
    <t>Skúška funkcie priechodu kontrolovaného SKV</t>
  </si>
  <si>
    <t>Licencia ACS</t>
  </si>
  <si>
    <t>Pripojenie vstupenkového systému k jestvujúcemu riešeniu</t>
  </si>
  <si>
    <t>Doprava</t>
  </si>
  <si>
    <t>Odobrná prehliadka</t>
  </si>
  <si>
    <t>Špecifikácia materiálu / rozpočet - TV INFRAŠTRUKTÚRA predĺženie kabeláží</t>
  </si>
  <si>
    <t>Krabica rozbočovacia ATYP 1000x800x300mm (ukončenie predĺžení )</t>
  </si>
  <si>
    <t>Krabica rozbočovacia ATYP 350x300x300mm (ukončenie predĺžení )</t>
  </si>
  <si>
    <t>Patchpanel cat. 6A, 48 port, osadený</t>
  </si>
  <si>
    <t>XLR patch panel s ukončením</t>
  </si>
  <si>
    <t>Optický patch panel pre 48vlákno</t>
  </si>
  <si>
    <t>Pigtail LC/PC, SM, 1,5m</t>
  </si>
  <si>
    <t>Trubičková ochrana zvaru</t>
  </si>
  <si>
    <t>Optický zvar</t>
  </si>
  <si>
    <t>PDU 230V napájacia lišta</t>
  </si>
  <si>
    <t>Kabeláž</t>
  </si>
  <si>
    <t>Kábel Cat.6A 100ohm F/UTP LSOH 4páry</t>
  </si>
  <si>
    <t>m</t>
  </si>
  <si>
    <t>Optický kábel 24 - vláknový 9/125 LSOH, U-DQ(ZN)BH 1000N 96 x 9/125</t>
  </si>
  <si>
    <t>XLR kabeláž AC10 SS 26/7 8P FRNC-C 1000DW</t>
  </si>
  <si>
    <t>Hybridný inštalačný kábel s koncovkami - LEMO 3K.93C Series /  SMPTE 311, FMW, PEW 65 m</t>
  </si>
  <si>
    <t>Hybridný inštalačný kábel s koncovkami - LEMO 3K.93C Series /  SMPTE 311, FMW, PEW 130 m</t>
  </si>
  <si>
    <t>Hybridný inštalačný kábel s koncovkami - LEMO 3K.93C Series /  SMPTE 311, FMW, PEW 110 m</t>
  </si>
  <si>
    <t>Hybridný inštalačný kábel s koncovkami - LEMO 3K.93C Series /  SMPTE 311, FMW, PEW 100 m</t>
  </si>
  <si>
    <t>Hybridný inštalačný kábel s koncovkami - LEMO 3K.93C Series /  SMPTE 311, FMW, PEW 80 m</t>
  </si>
  <si>
    <t>Hybridný inštalačný kábel s koncovkami - LEMO 3K.93C Series /  SMPTE 311, FMW, PEW 200 m</t>
  </si>
  <si>
    <t>Chránička ohybná DUOFLEX 200mm priemer</t>
  </si>
  <si>
    <t>Chránička ohybná DUOFLEX 100mm priemer</t>
  </si>
  <si>
    <t>Plastová lišta s krytom, šedá, atyp, 200/100</t>
  </si>
  <si>
    <t>RKSM200x100</t>
  </si>
  <si>
    <t>Káblový žľab  celá trasa - záves, výložník, kryt, požiarna kotva, štítok</t>
  </si>
  <si>
    <t>HFX 20</t>
  </si>
  <si>
    <t xml:space="preserve">Plastová ohybná </t>
  </si>
  <si>
    <t>HFX 32</t>
  </si>
  <si>
    <t>Plastová ohybná</t>
  </si>
  <si>
    <t>HFCL 20</t>
  </si>
  <si>
    <t xml:space="preserve">Príchytka </t>
  </si>
  <si>
    <t>HFCL 32</t>
  </si>
  <si>
    <t>Drážka do 30x30mm tehla vrátane vyspravenia</t>
  </si>
  <si>
    <t>Drážka do 30x30mm betón vrátane vyspravenia</t>
  </si>
  <si>
    <t>Prieraz v železobetóne</t>
  </si>
  <si>
    <t>Plastový štítok na označenie káblu</t>
  </si>
  <si>
    <t>Protipožiarna ucpávka CP 657</t>
  </si>
  <si>
    <t>Protipožiarny tmel CP611A</t>
  </si>
  <si>
    <t>Protipožiarna malta CP636</t>
  </si>
  <si>
    <t>Minerálna plsť 140 kg/m3</t>
  </si>
  <si>
    <t>Hmoždinky, vruty, kotvy, inštalačný materiál</t>
  </si>
  <si>
    <t>Murárske výpomoci a iné stavebné práce</t>
  </si>
  <si>
    <t>komp</t>
  </si>
  <si>
    <t>Meranie káblových trás</t>
  </si>
  <si>
    <t xml:space="preserve">Celková cena materiálu a práca </t>
  </si>
  <si>
    <t>REKAPITULÁCIA ROZPOČTU</t>
  </si>
  <si>
    <t>Stavba:</t>
  </si>
  <si>
    <t>Objekt:</t>
  </si>
  <si>
    <t>Miesto:</t>
  </si>
  <si>
    <t>Objednávateľ:</t>
  </si>
  <si>
    <t>Zhotoviteľ:</t>
  </si>
  <si>
    <t>Kód dielu - Popis</t>
  </si>
  <si>
    <t>Materiál [EUR]</t>
  </si>
  <si>
    <t>Montáž [EUR]</t>
  </si>
  <si>
    <t>Cena celkom [EUR]</t>
  </si>
  <si>
    <t>Náklady z rozpočtu</t>
  </si>
  <si>
    <t>-1</t>
  </si>
  <si>
    <t>PSV - Práce a dodávky PSV</t>
  </si>
  <si>
    <t>FUTBALOVÝ Štadión KFA</t>
  </si>
  <si>
    <t>Košice</t>
  </si>
  <si>
    <t>EPS</t>
  </si>
  <si>
    <t>HSP</t>
  </si>
  <si>
    <t>LED</t>
  </si>
  <si>
    <t>ŠK</t>
  </si>
  <si>
    <t>ACS VV</t>
  </si>
  <si>
    <t>TV</t>
  </si>
  <si>
    <t>Slaboprúdy - koncové prvky</t>
  </si>
  <si>
    <t>Megapixelový objektív Canon s EF uchytením pre kamery, ohnisková vzdialenosť f=18-200mm, F=3.5-5.6 IS, rozmery 72 x 102 mm, hmotnosť 595g</t>
  </si>
  <si>
    <t xml:space="preserve">Držiak krytu na stenu - svetlý kov, vnútorné vedenie káblov, vhodný pre kryty kamier </t>
  </si>
  <si>
    <t>4 Mpx PTZ IP kamera, exteriérová, antivandal, Day/Night s mechanickým IR filtrom, IR LED s dosvitom 150 m, WDR 1/2.8" progressive scan CMOS, rozlíšenie 2688 x 1512 px @ 30 fps, citlivosť 0,3 lx (F2.0) v color mode, 0,09 lx (F2.0) v monochrome, motor zoom objektív 4,4–88 mm, F2.0–F3.8, autofocus, 36x optický zoom (so zapnutou stabilizáciou obrazu 30x optický zoom), uhol záberu 69,7°–2,2°, BLC, AWB, EIS, DEFOG, WDR, 3DNR, LightCatcher, inteligentné funkcie, kompresia H.264 / H.265 / MJPEG, HDSM SmartCodec, ONVIF kompatibilné, alarm I/O 2/2, audio I/O 1/1, slot na MicroSD kartu max. 256 GB, stierač, napájanie 24 V DC / 3,125 A, 24 V AC, PoE++, pracovná teplota od -40 °C do +60 °C, IP 68, IK 10, rozmery ø250 x 364 mm, hmotnosť 6,76 kg</t>
  </si>
  <si>
    <t xml:space="preserve">Držiak na stenu pre PTZ kameru </t>
  </si>
  <si>
    <t xml:space="preserve">Adaptér pre montáž na stĺp, kompatibilný </t>
  </si>
  <si>
    <t>Adaptér pre montáž kompaktných a dome kamier  na roh budovy, šedý , kompatibilný</t>
  </si>
  <si>
    <t xml:space="preserve">Prídavný límec pre kamery </t>
  </si>
  <si>
    <t>Profesionálny softvér  pre monitorovanie, nahrávanie a ovládanie megapixelových kamier a web serverov, vyhľadávanie osôb podľa vzoru, podpora ďalších značiek, licencia pre 8 kamier/web server, klientský softvér zadarmo, neobmedzený počet klientov, podpora ďalších značiek</t>
  </si>
  <si>
    <t>Výkaz výmer</t>
  </si>
  <si>
    <t>Uviesť názov tovaru, výrobcu prípadne typ ponúkaného zariadenia</t>
  </si>
  <si>
    <t xml:space="preserve">Esserbus/esserbus Plus modul galvanicky oddelený, Maximálně pro 127 zařízení (inteligentní hlásiče požáru IQ8Quad, MCP, detektor řady 9200, transpondér esserbus nebo signalizační zařízení na sběrnici).
Délka kruhového vedení až 3,5 km.
Podpora bezdrátových komponent.
Permanentní monitorování všech aktivních detektorů, transpondérů a poplašných signalizačních zařízení.
Monitorování kruhových vedení s ohledem na zkrat, rozpojení vodičů a poruchy.
Rychlá reaktivace signalizačních zařízení na sběrnici po zkratu v souladu s normou EN 54-13.
Plastové ochranné pouzdro s LED kontrolkami pro rychlou indikaci provozního stavu.
Integrované izolátory pro dvoucestnou ochranu vedení. </t>
  </si>
  <si>
    <t>Opticko-dymový hlásič,   
Pokrývaná oblasť  110 m²
Montážna výška - max.  12 m
Montážna výška - max.  12 m
Napájacie napätie  8 - 42 Vjs
Odber - poplachový  50 mA
Prevedenie  EN 54-7
Farba  biela RAL 9010
Pracovná teplota  -20 - 50 °C
Rozmery - priemer  177 mm
Hmotnosť  110 g
Adresa  áno</t>
  </si>
  <si>
    <t>Základná pätica do pôvodnej ústredne</t>
  </si>
  <si>
    <t>O2T multisenzorový hlásič, Multisenzorový hlásič se dvěma integrovanými optickými snímači kouře s rozdílnými úhly detekce ​a s doplňkovým senzorem vyhodnocení teploty, k detekci doutnajících požárů až otevřených ​požárů s rovnoměrným reakčním chováním. Porovnávání signálů snímačů kouře ke klasifikaci ​kouře a snížení falešných poplachů, vyvolaných např. vodní párou nebo prachem. Díky vynikajícím detekčním vlastnostem je hlásič schopen detekce testovacích požárů TF1 a TF6 ​popsaných v EN 54-9. O2T multisenzorový hlásič je vhodný i pro použití ve vyšších teplotách až ​do 65 °C. Oddělovač vedení je integrován do hlásiče. Paralelní indikaci hlásiče lze připojit jako doplněk.</t>
  </si>
  <si>
    <t>Modul elektroniky tlačítka s oddeľovačom</t>
  </si>
  <si>
    <t xml:space="preserve"> koppler 4in/2out, Konvenční připojení některých hlásičů a signalizač­ních zařízení
Monitorování vstupů a výstupů v souladu s EN54-13
Integrovaný oddělovač
Dva volně programovatelné releové výstupy
Programovatelná resetovací funkce
Max. 100 kopplerů na jednu ústřednu
Max. 31 kopplerů na jedno kruhové vedení
Max. 127 hlásičových skupin na jedno kruhové vedení
Počet hlásičů na jeden vstup / výstup koppleru:
Max. 30 automatických hlásičů
Max. 10 standardních tlačítkových
Max. 10 kontaktů technického alarmu
Max. 5 akustických signalizačních zařízení</t>
  </si>
  <si>
    <t xml:space="preserve">Esserbus koppler 12out Koppler 12 relé umožňuje rozšířiit počet výstupů ústředny. Koppler může být umístěn v ústředně anebo kdekoliv v budově společně s hlásiči požáru. Na sběrnici lze připojit max. 32 esserbus® kopplerů 12 relé. Externí napětí lze hlídat a kontrolovat, esserbus® koppler 12 relé lze provozovat i bez externího napájení. </t>
  </si>
  <si>
    <t xml:space="preserve">Akumulátor 12V/24Ah, </t>
  </si>
  <si>
    <t>Dopln. zdroj s koncentrátorom  , 2.75A, transf, 8 zón, 4PGM, kovový kryt</t>
  </si>
  <si>
    <t xml:space="preserve">Koncentrátor  , 8 zón, 4 PGM, plastový kryt </t>
  </si>
  <si>
    <t>Zosilňovač 4x500W, 100V/T, Výkonový čtyřkanálový zesilovač, každý kanál 500W, třída D, 100 V
Efektivita &gt; 80%
Řízen a monitorován jednotkami DOM nebo Comprio
Integrovaná elektronická ochrana proti tepelnému přetížení a zkratu na výstupu</t>
  </si>
  <si>
    <t>brány</t>
  </si>
  <si>
    <t xml:space="preserve">Elektromagnetický zámok, prídržná sila minimálne  500 kg, 1x výstup pre signalizáciu otvorených dverí spolu s LED ukazovateľom otvorenia, napájanie 12/24 V DC (480 mA / 240 mA) </t>
  </si>
  <si>
    <t>atyp držiak magnetu</t>
  </si>
  <si>
    <t>MATERIÁL</t>
  </si>
  <si>
    <t>MONTÁŽ</t>
  </si>
  <si>
    <t>pozn.</t>
  </si>
  <si>
    <t>všetok tovar a SW musí byť kompatibilný so súčasne používaným HW a SW. Znížila by sa tak kvalita uceleného systému a ohrozilo sa jej fungovanie v praxi možnými výpadkami či chybami.  Zoznam jednotlivých užívaných SW je uvedený v ZoD - bod 2.1. opis diela a v Súťažných podkladoch Časť A bod 2.1. Predmet zákazky a v Časti B bod 1.1. Základný opis predmetu zákazky</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</si>
</sst>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EUR&quot;;\-#,##0\ &quot;EUR&quot;"/>
    <numFmt numFmtId="167" formatCode="#,##0\ &quot;EUR&quot;;[Red]\-#,##0\ &quot;EUR&quot;"/>
    <numFmt numFmtId="168" formatCode="#,##0.00\ &quot;EUR&quot;;\-#,##0.00\ &quot;EUR&quot;"/>
    <numFmt numFmtId="169" formatCode="#,##0.00\ &quot;EUR&quot;;[Red]\-#,##0.00\ &quot;EUR&quot;"/>
    <numFmt numFmtId="170" formatCode="_-* #,##0\ &quot;EUR&quot;_-;\-* #,##0\ &quot;EUR&quot;_-;_-* &quot;-&quot;\ &quot;EUR&quot;_-;_-@_-"/>
    <numFmt numFmtId="171" formatCode="_-* #,##0\ _E_U_R_-;\-* #,##0\ _E_U_R_-;_-* &quot;-&quot;\ _E_U_R_-;_-@_-"/>
    <numFmt numFmtId="172" formatCode="_-* #,##0.00\ &quot;EUR&quot;_-;\-* #,##0.00\ &quot;EUR&quot;_-;_-* &quot;-&quot;??\ &quot;EUR&quot;_-;_-@_-"/>
    <numFmt numFmtId="173" formatCode="_-* #,##0.00\ _E_U_R_-;\-* #,##0.00\ _E_U_R_-;_-* &quot;-&quot;??\ _E_U_R_-;_-@_-"/>
    <numFmt numFmtId="174" formatCode="#,##0\ &quot;€&quot;_);\(#,##0\ &quot;€&quot;\)"/>
    <numFmt numFmtId="175" formatCode="#,##0\ &quot;€&quot;_);[Red]\(#,##0\ &quot;€&quot;\)"/>
    <numFmt numFmtId="176" formatCode="#,##0.00\ &quot;€&quot;_);\(#,##0.00\ &quot;€&quot;\)"/>
    <numFmt numFmtId="177" formatCode="#,##0.00\ &quot;€&quot;_);[Red]\(#,##0.00\ &quot;€&quot;\)"/>
    <numFmt numFmtId="178" formatCode="_ * #,##0_)\ &quot;€&quot;_ ;_ * \(#,##0\)\ &quot;€&quot;_ ;_ * &quot;-&quot;_)\ &quot;€&quot;_ ;_ @_ "/>
    <numFmt numFmtId="179" formatCode="_ * #,##0_)\ _€_ ;_ * \(#,##0\)\ _€_ ;_ * &quot;-&quot;_)\ _€_ ;_ @_ "/>
    <numFmt numFmtId="180" formatCode="_ * #,##0.00_)\ &quot;€&quot;_ ;_ * \(#,##0.00\)\ &quot;€&quot;_ ;_ * &quot;-&quot;??_)\ &quot;€&quot;_ ;_ @_ "/>
    <numFmt numFmtId="181" formatCode="_ * #,##0.00_)\ _€_ ;_ * \(#,##0.00\)\ _€_ ;_ * &quot;-&quot;??_)\ _€_ ;_ @_ "/>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Sk&quot;;\-#,##0\ &quot;Sk&quot;"/>
    <numFmt numFmtId="191" formatCode="#,##0\ &quot;Sk&quot;;[Red]\-#,##0\ &quot;Sk&quot;"/>
    <numFmt numFmtId="192" formatCode="#,##0.00\ &quot;Sk&quot;;\-#,##0.00\ &quot;Sk&quot;"/>
    <numFmt numFmtId="193" formatCode="#,##0.00\ &quot;Sk&quot;;[Red]\-#,##0.00\ &quot;Sk&quot;"/>
    <numFmt numFmtId="194" formatCode="_-* #,##0\ &quot;Sk&quot;_-;\-* #,##0\ &quot;Sk&quot;_-;_-* &quot;-&quot;\ &quot;Sk&quot;_-;_-@_-"/>
    <numFmt numFmtId="195" formatCode="_-* #,##0\ _S_k_-;\-* #,##0\ _S_k_-;_-* &quot;-&quot;\ _S_k_-;_-@_-"/>
    <numFmt numFmtId="196" formatCode="_-* #,##0.00\ &quot;Sk&quot;_-;\-* #,##0.00\ &quot;Sk&quot;_-;_-* &quot;-&quot;??\ &quot;Sk&quot;_-;_-@_-"/>
    <numFmt numFmtId="197" formatCode="_-* #,##0.00\ _S_k_-;\-* #,##0.00\ _S_k_-;_-* &quot;-&quot;??\ _S_k_-;_-@_-"/>
    <numFmt numFmtId="198" formatCode="#,##0.00\ _S_k"/>
    <numFmt numFmtId="199" formatCode="\P\r\a\vd\a;&quot;Pravda&quot;;&quot;Nepravda&quot;"/>
    <numFmt numFmtId="200" formatCode="[$€-2]\ #\ ##,000_);[Red]\([$¥€-2]\ #\ ##,000\)"/>
    <numFmt numFmtId="201" formatCode="_-* #,##0.00\ [$€-1]_-;\-* #,##0.00\ [$€-1]_-;_-* &quot;-&quot;??\ [$€-1]_-;_-@_-"/>
    <numFmt numFmtId="202" formatCode="#,##0.000;\-#,##0.000"/>
    <numFmt numFmtId="203" formatCode="#,##0.0"/>
    <numFmt numFmtId="204" formatCode="#,##0.00\ [$€-1]"/>
    <numFmt numFmtId="205" formatCode="dd\.mm\.yyyy"/>
    <numFmt numFmtId="206" formatCode="[$-41B]dddd\,\ d\.\ mmmm\ yyyy"/>
    <numFmt numFmtId="207" formatCode="_-* #,##0.00\ [$€-41B]_-;\-* #,##0.00\ [$€-41B]_-;_-* &quot;-&quot;??\ [$€-41B]_-;_-@_-"/>
  </numFmts>
  <fonts count="84">
    <font>
      <sz val="12"/>
      <color indexed="8"/>
      <name val="Calibri"/>
      <family val="2"/>
    </font>
    <font>
      <sz val="10"/>
      <name val="Arial"/>
      <family val="0"/>
    </font>
    <font>
      <b/>
      <sz val="20"/>
      <name val="Calibri"/>
      <family val="2"/>
    </font>
    <font>
      <b/>
      <sz val="12"/>
      <name val="Calibri"/>
      <family val="0"/>
    </font>
    <font>
      <b/>
      <sz val="10"/>
      <name val="Arial CE"/>
      <family val="2"/>
    </font>
    <font>
      <sz val="10"/>
      <name val="Arial CE"/>
      <family val="0"/>
    </font>
    <font>
      <sz val="11"/>
      <name val="Calibri"/>
      <family val="2"/>
    </font>
    <font>
      <b/>
      <sz val="11"/>
      <name val="Calibri"/>
      <family val="2"/>
    </font>
    <font>
      <sz val="9"/>
      <name val="Calibri"/>
      <family val="2"/>
    </font>
    <font>
      <b/>
      <sz val="14"/>
      <name val="Calibri"/>
      <family val="2"/>
    </font>
    <font>
      <u val="single"/>
      <sz val="12"/>
      <color indexed="12"/>
      <name val="Calibri"/>
      <family val="2"/>
    </font>
    <font>
      <u val="single"/>
      <sz val="12"/>
      <color indexed="20"/>
      <name val="Calibri"/>
      <family val="2"/>
    </font>
    <font>
      <b/>
      <sz val="12"/>
      <color indexed="8"/>
      <name val="Calibri"/>
      <family val="2"/>
    </font>
    <font>
      <b/>
      <sz val="11"/>
      <color indexed="9"/>
      <name val="Calibri"/>
      <family val="2"/>
    </font>
    <font>
      <sz val="11"/>
      <color indexed="8"/>
      <name val="Calibri"/>
      <family val="2"/>
    </font>
    <font>
      <b/>
      <sz val="9"/>
      <name val="Calibri"/>
      <family val="2"/>
    </font>
    <font>
      <sz val="8"/>
      <name val="MS Sans Serif"/>
      <family val="2"/>
    </font>
    <font>
      <sz val="12"/>
      <name val="MS Sans Serif"/>
      <family val="2"/>
    </font>
    <font>
      <b/>
      <sz val="12"/>
      <color indexed="9"/>
      <name val="Arial Narrow"/>
      <family val="2"/>
    </font>
    <font>
      <b/>
      <sz val="8"/>
      <name val="Arial CE"/>
      <family val="2"/>
    </font>
    <font>
      <b/>
      <i/>
      <sz val="10"/>
      <color indexed="10"/>
      <name val="Arial CE"/>
      <family val="2"/>
    </font>
    <font>
      <b/>
      <sz val="8"/>
      <color indexed="10"/>
      <name val="Arial CE"/>
      <family val="2"/>
    </font>
    <font>
      <sz val="10"/>
      <color indexed="10"/>
      <name val="Arial CE"/>
      <family val="2"/>
    </font>
    <font>
      <b/>
      <i/>
      <sz val="8"/>
      <name val="Arial CE"/>
      <family val="2"/>
    </font>
    <font>
      <sz val="8"/>
      <name val="Arial"/>
      <family val="2"/>
    </font>
    <font>
      <sz val="8"/>
      <name val="Arial CE"/>
      <family val="2"/>
    </font>
    <font>
      <b/>
      <sz val="8"/>
      <name val="Arial"/>
      <family val="2"/>
    </font>
    <font>
      <sz val="8"/>
      <color indexed="8"/>
      <name val="Arial"/>
      <family val="2"/>
    </font>
    <font>
      <u val="single"/>
      <sz val="10"/>
      <color indexed="12"/>
      <name val="Arial CE"/>
      <family val="2"/>
    </font>
    <font>
      <b/>
      <sz val="14"/>
      <name val="Arial CE"/>
      <family val="2"/>
    </font>
    <font>
      <b/>
      <sz val="11"/>
      <name val="Arial CE"/>
      <family val="2"/>
    </font>
    <font>
      <sz val="9"/>
      <name val="Arial CE"/>
      <family val="2"/>
    </font>
    <font>
      <sz val="12"/>
      <color indexed="8"/>
      <name val="Arial CE"/>
      <family val="2"/>
    </font>
    <font>
      <sz val="12"/>
      <name val="Arial CE"/>
      <family val="2"/>
    </font>
    <font>
      <b/>
      <sz val="12"/>
      <color indexed="8"/>
      <name val="Arial CE"/>
      <family val="2"/>
    </font>
    <font>
      <sz val="12"/>
      <color indexed="9"/>
      <name val="Calibri"/>
      <family val="2"/>
    </font>
    <font>
      <sz val="12"/>
      <color indexed="17"/>
      <name val="Calibri"/>
      <family val="2"/>
    </font>
    <font>
      <b/>
      <sz val="12"/>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2"/>
      <color indexed="60"/>
      <name val="Calibri"/>
      <family val="2"/>
    </font>
    <font>
      <sz val="12"/>
      <color indexed="52"/>
      <name val="Calibri"/>
      <family val="2"/>
    </font>
    <font>
      <sz val="12"/>
      <color indexed="10"/>
      <name val="Calibri"/>
      <family val="2"/>
    </font>
    <font>
      <sz val="12"/>
      <color indexed="62"/>
      <name val="Calibri"/>
      <family val="2"/>
    </font>
    <font>
      <b/>
      <sz val="12"/>
      <color indexed="52"/>
      <name val="Calibri"/>
      <family val="2"/>
    </font>
    <font>
      <b/>
      <sz val="12"/>
      <color indexed="63"/>
      <name val="Calibri"/>
      <family val="2"/>
    </font>
    <font>
      <i/>
      <sz val="12"/>
      <color indexed="23"/>
      <name val="Calibri"/>
      <family val="2"/>
    </font>
    <font>
      <sz val="12"/>
      <color indexed="14"/>
      <name val="Calibri"/>
      <family val="2"/>
    </font>
    <font>
      <b/>
      <i/>
      <sz val="8"/>
      <color indexed="10"/>
      <name val="Arial CE"/>
      <family val="2"/>
    </font>
    <font>
      <sz val="10"/>
      <color indexed="55"/>
      <name val="Arial CE"/>
      <family val="2"/>
    </font>
    <font>
      <b/>
      <sz val="12"/>
      <color indexed="16"/>
      <name val="Arial CE"/>
      <family val="2"/>
    </font>
    <font>
      <sz val="12"/>
      <color indexed="56"/>
      <name val="Arial CE"/>
      <family val="2"/>
    </font>
    <font>
      <sz val="10"/>
      <color indexed="56"/>
      <name val="Arial CE"/>
      <family val="2"/>
    </font>
    <font>
      <b/>
      <sz val="12"/>
      <color indexed="56"/>
      <name val="Arial CE"/>
      <family val="2"/>
    </font>
    <font>
      <sz val="11"/>
      <color indexed="17"/>
      <name val="Calibri"/>
      <family val="2"/>
    </font>
    <font>
      <sz val="11"/>
      <color indexed="60"/>
      <name val="Calibri"/>
      <family val="2"/>
    </font>
    <font>
      <sz val="12"/>
      <color theme="1"/>
      <name val="Calibri"/>
      <family val="2"/>
    </font>
    <font>
      <sz val="12"/>
      <color theme="0"/>
      <name val="Calibri"/>
      <family val="2"/>
    </font>
    <font>
      <sz val="12"/>
      <color rgb="FF006100"/>
      <name val="Calibri"/>
      <family val="2"/>
    </font>
    <font>
      <sz val="11"/>
      <color rgb="FF006100"/>
      <name val="Calibri"/>
      <family val="2"/>
    </font>
    <font>
      <b/>
      <sz val="12"/>
      <color theme="0"/>
      <name val="Calibri"/>
      <family val="2"/>
    </font>
    <font>
      <sz val="12"/>
      <color rgb="FF9C6500"/>
      <name val="Calibri"/>
      <family val="2"/>
    </font>
    <font>
      <sz val="11"/>
      <color rgb="FF9C6500"/>
      <name val="Calibri"/>
      <family val="2"/>
    </font>
    <font>
      <sz val="11"/>
      <color theme="1"/>
      <name val="Calibri"/>
      <family val="2"/>
    </font>
    <font>
      <sz val="12"/>
      <color rgb="FFFA7D00"/>
      <name val="Calibri"/>
      <family val="2"/>
    </font>
    <font>
      <b/>
      <sz val="12"/>
      <color theme="1"/>
      <name val="Calibri"/>
      <family val="2"/>
    </font>
    <font>
      <sz val="12"/>
      <color rgb="FFFF0000"/>
      <name val="Calibri"/>
      <family val="2"/>
    </font>
    <font>
      <sz val="12"/>
      <color rgb="FF3F3F76"/>
      <name val="Calibri"/>
      <family val="2"/>
    </font>
    <font>
      <b/>
      <sz val="12"/>
      <color rgb="FFFA7D00"/>
      <name val="Calibri"/>
      <family val="2"/>
    </font>
    <font>
      <b/>
      <sz val="12"/>
      <color rgb="FF3F3F3F"/>
      <name val="Calibri"/>
      <family val="2"/>
    </font>
    <font>
      <i/>
      <sz val="12"/>
      <color rgb="FF7F7F7F"/>
      <name val="Calibri"/>
      <family val="2"/>
    </font>
    <font>
      <sz val="12"/>
      <color rgb="FF9C0006"/>
      <name val="Calibri"/>
      <family val="2"/>
    </font>
    <font>
      <b/>
      <sz val="8"/>
      <color rgb="FFFF0000"/>
      <name val="Arial CE"/>
      <family val="2"/>
    </font>
    <font>
      <sz val="10"/>
      <color rgb="FFFF0000"/>
      <name val="Arial CE"/>
      <family val="2"/>
    </font>
    <font>
      <b/>
      <i/>
      <sz val="8"/>
      <color rgb="FFFF0000"/>
      <name val="Arial CE"/>
      <family val="2"/>
    </font>
    <font>
      <sz val="8"/>
      <color theme="1"/>
      <name val="Arial"/>
      <family val="2"/>
    </font>
    <font>
      <sz val="10"/>
      <color rgb="FF969696"/>
      <name val="Arial CE"/>
      <family val="2"/>
    </font>
    <font>
      <b/>
      <sz val="12"/>
      <color rgb="FF800000"/>
      <name val="Arial CE"/>
      <family val="2"/>
    </font>
    <font>
      <b/>
      <sz val="12"/>
      <color rgb="FF960000"/>
      <name val="Arial CE"/>
      <family val="2"/>
    </font>
    <font>
      <sz val="12"/>
      <color rgb="FF003366"/>
      <name val="Arial CE"/>
      <family val="2"/>
    </font>
    <font>
      <sz val="10"/>
      <color rgb="FF003366"/>
      <name val="Arial CE"/>
      <family val="2"/>
    </font>
    <font>
      <b/>
      <sz val="12"/>
      <color rgb="FF003366"/>
      <name val="Arial CE"/>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6"/>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indexed="36"/>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theme="0"/>
        <bgColor indexed="64"/>
      </patternFill>
    </fill>
    <fill>
      <patternFill patternType="solid">
        <fgColor rgb="FFFFFFFF"/>
        <bgColor indexed="64"/>
      </patternFill>
    </fill>
    <fill>
      <patternFill patternType="solid">
        <fgColor indexed="22"/>
        <bgColor indexed="64"/>
      </patternFill>
    </fill>
    <fill>
      <patternFill patternType="solid">
        <fgColor indexed="50"/>
        <bgColor indexed="64"/>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indexed="43"/>
        <bgColor indexed="64"/>
      </patternFill>
    </fill>
    <fill>
      <patternFill patternType="solid">
        <fgColor rgb="FFD2D2D2"/>
        <bgColor indexed="64"/>
      </patternFill>
    </fill>
    <fill>
      <patternFill patternType="solid">
        <fgColor indexed="12"/>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color indexed="8"/>
      </left>
      <right style="hair">
        <color indexed="8"/>
      </right>
      <top style="medium">
        <color indexed="8"/>
      </top>
      <bottom>
        <color indexed="63"/>
      </bottom>
    </border>
    <border>
      <left style="hair">
        <color indexed="8"/>
      </left>
      <right style="hair">
        <color indexed="8"/>
      </right>
      <top style="medium">
        <color indexed="8"/>
      </top>
      <bottom>
        <color indexed="63"/>
      </bottom>
    </border>
    <border>
      <left style="hair">
        <color indexed="8"/>
      </left>
      <right>
        <color indexed="63"/>
      </right>
      <top style="medium">
        <color indexed="8"/>
      </top>
      <bottom>
        <color indexed="63"/>
      </bottom>
    </border>
    <border>
      <left style="hair">
        <color indexed="8"/>
      </left>
      <right style="medium">
        <color indexed="8"/>
      </right>
      <top style="medium">
        <color indexed="8"/>
      </top>
      <bottom>
        <color indexed="63"/>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medium">
        <color indexed="8"/>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color indexed="63"/>
      </right>
      <top style="hair">
        <color indexed="8"/>
      </top>
      <bottom style="medium">
        <color indexed="8"/>
      </bottom>
    </border>
    <border>
      <left style="hair">
        <color indexed="8"/>
      </left>
      <right style="medium">
        <color indexed="8"/>
      </right>
      <top style="hair">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hair">
        <color indexed="8"/>
      </right>
      <top style="hair">
        <color indexed="8"/>
      </top>
      <bottom style="hair">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hair"/>
      <right style="hair"/>
      <top style="hair"/>
      <bottom style="hair"/>
    </border>
    <border>
      <left style="medium">
        <color indexed="8"/>
      </left>
      <right style="thin">
        <color indexed="8"/>
      </right>
      <top style="medium">
        <color indexed="8"/>
      </top>
      <bottom>
        <color indexed="63"/>
      </bottom>
    </border>
    <border>
      <left>
        <color indexed="63"/>
      </left>
      <right>
        <color indexed="63"/>
      </right>
      <top style="medium">
        <color indexed="8"/>
      </top>
      <bottom>
        <color indexed="63"/>
      </bottom>
    </border>
    <border>
      <left>
        <color indexed="63"/>
      </left>
      <right>
        <color indexed="63"/>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style="thin">
        <color indexed="8"/>
      </right>
      <top>
        <color indexed="63"/>
      </top>
      <bottom style="thin">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style="thin">
        <color indexed="8"/>
      </left>
      <right style="medium">
        <color indexed="8"/>
      </right>
      <top>
        <color indexed="63"/>
      </top>
      <bottom>
        <color indexed="63"/>
      </bottom>
    </border>
    <border>
      <left>
        <color indexed="63"/>
      </left>
      <right style="thin">
        <color indexed="8"/>
      </right>
      <top>
        <color indexed="63"/>
      </top>
      <bottom>
        <color indexed="63"/>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medium">
        <color indexed="8"/>
      </top>
      <bottom>
        <color indexed="63"/>
      </bottom>
    </border>
    <border>
      <left style="thin"/>
      <right style="medium"/>
      <top style="thin"/>
      <bottom style="thin"/>
    </border>
    <border>
      <left style="medium"/>
      <right style="thin"/>
      <top style="thin"/>
      <bottom style="thin"/>
    </border>
    <border>
      <left style="medium">
        <color indexed="8"/>
      </left>
      <right style="thin">
        <color indexed="8"/>
      </right>
      <top>
        <color indexed="63"/>
      </top>
      <bottom style="medium">
        <color indexed="8"/>
      </bottom>
    </border>
    <border>
      <left style="thin"/>
      <right style="medium"/>
      <top style="thin"/>
      <bottom style="medium">
        <color indexed="8"/>
      </bottom>
    </border>
    <border>
      <left style="medium"/>
      <right style="thin"/>
      <top style="thin"/>
      <bottom style="medium">
        <color indexed="8"/>
      </bottom>
    </border>
    <border>
      <left style="thin">
        <color indexed="8"/>
      </left>
      <right style="medium">
        <color indexed="8"/>
      </right>
      <top>
        <color indexed="63"/>
      </top>
      <bottom style="medium">
        <color indexed="8"/>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medium">
        <color indexed="8"/>
      </right>
      <top>
        <color indexed="63"/>
      </top>
      <bottom style="medium">
        <color indexed="8"/>
      </bottom>
    </border>
    <border>
      <left style="thin"/>
      <right style="thin"/>
      <top>
        <color indexed="63"/>
      </top>
      <bottom style="thin"/>
    </border>
    <border>
      <left>
        <color indexed="63"/>
      </left>
      <right style="medium">
        <color indexed="8"/>
      </right>
      <top style="medium">
        <color indexed="8"/>
      </top>
      <bottom style="thin">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rgb="FF000000"/>
      </left>
      <right/>
      <top/>
      <bottom/>
    </border>
    <border>
      <left/>
      <right/>
      <top/>
      <bottom style="hair">
        <color rgb="FF969696"/>
      </bottom>
    </border>
    <border>
      <left/>
      <right/>
      <top/>
      <bottom style="thin">
        <color rgb="FF000000"/>
      </bottom>
    </border>
    <border>
      <left>
        <color indexed="63"/>
      </left>
      <right style="hair">
        <color indexed="8"/>
      </right>
      <top style="hair">
        <color indexed="8"/>
      </top>
      <bottom style="hair">
        <color indexed="8"/>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color indexed="63"/>
      </bottom>
    </border>
    <border>
      <left style="thin">
        <color indexed="8"/>
      </left>
      <right>
        <color indexed="63"/>
      </right>
      <top style="medium">
        <color indexed="8"/>
      </top>
      <bottom style="thin">
        <color indexed="8"/>
      </bottom>
    </border>
    <border>
      <left style="medium"/>
      <right style="medium"/>
      <top>
        <color indexed="63"/>
      </top>
      <bottom style="mediu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top/>
      <bottom/>
    </border>
    <border>
      <left>
        <color indexed="63"/>
      </left>
      <right style="medium">
        <color indexed="8"/>
      </right>
      <top style="thin">
        <color indexed="8"/>
      </top>
      <bottom>
        <color indexed="63"/>
      </bottom>
    </border>
    <border>
      <left style="thin"/>
      <right>
        <color indexed="63"/>
      </right>
      <top style="thin"/>
      <bottom style="thin"/>
    </border>
    <border>
      <left>
        <color indexed="63"/>
      </left>
      <right style="medium"/>
      <top style="medium"/>
      <bottom style="thin"/>
    </border>
    <border>
      <left style="medium"/>
      <right style="thin"/>
      <top style="medium"/>
      <bottom style="medium"/>
    </border>
    <border>
      <left style="thin"/>
      <right style="medium"/>
      <top style="medium"/>
      <bottom style="medium"/>
    </border>
    <border>
      <left style="medium">
        <color indexed="8"/>
      </left>
      <right style="medium">
        <color indexed="8"/>
      </right>
      <top style="medium">
        <color indexed="8"/>
      </top>
      <bottom style="thin">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medium">
        <color indexed="8"/>
      </left>
      <right>
        <color indexed="63"/>
      </right>
      <top style="medium">
        <color indexed="8"/>
      </top>
      <bottom>
        <color indexed="63"/>
      </bottom>
    </border>
  </borders>
  <cellStyleXfs count="1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60" fillId="20" borderId="0" applyNumberFormat="0" applyBorder="0" applyAlignment="0" applyProtection="0"/>
    <xf numFmtId="0" fontId="61" fillId="20" borderId="0" applyNumberFormat="0" applyBorder="0" applyAlignment="0" applyProtection="0"/>
    <xf numFmtId="0" fontId="10" fillId="0" borderId="0" applyNumberFormat="0" applyFill="0" applyBorder="0" applyAlignment="0" applyProtection="0"/>
    <xf numFmtId="0" fontId="28" fillId="0" borderId="0" applyNumberFormat="0" applyFill="0" applyBorder="0" applyAlignment="0" applyProtection="0"/>
    <xf numFmtId="0" fontId="62" fillId="21" borderId="1" applyNumberFormat="0" applyAlignment="0" applyProtection="0"/>
    <xf numFmtId="0" fontId="13" fillId="22" borderId="2" applyNumberFormat="0" applyAlignment="0" applyProtection="0"/>
    <xf numFmtId="0" fontId="1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63" fillId="23" borderId="0" applyNumberFormat="0" applyBorder="0" applyAlignment="0" applyProtection="0"/>
    <xf numFmtId="0" fontId="64" fillId="23" borderId="0" applyNumberFormat="0" applyBorder="0" applyAlignment="0" applyProtection="0"/>
    <xf numFmtId="0" fontId="1" fillId="0" borderId="0">
      <alignment/>
      <protection/>
    </xf>
    <xf numFmtId="0" fontId="14" fillId="0" borderId="0">
      <alignment/>
      <protection/>
    </xf>
    <xf numFmtId="0" fontId="14" fillId="0" borderId="0">
      <alignment/>
      <protection/>
    </xf>
    <xf numFmtId="0" fontId="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 fillId="0" borderId="0">
      <alignment/>
      <protection/>
    </xf>
    <xf numFmtId="0" fontId="5" fillId="0" borderId="0">
      <alignment/>
      <protection/>
    </xf>
    <xf numFmtId="0" fontId="1" fillId="0" borderId="0">
      <alignment/>
      <protection/>
    </xf>
    <xf numFmtId="0" fontId="1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 fillId="0" borderId="0">
      <alignment/>
      <protection/>
    </xf>
    <xf numFmtId="0" fontId="1" fillId="0" borderId="0">
      <alignment/>
      <protection/>
    </xf>
    <xf numFmtId="0" fontId="58" fillId="0" borderId="0">
      <alignment/>
      <protection/>
    </xf>
    <xf numFmtId="0" fontId="65" fillId="0" borderId="0">
      <alignment/>
      <protection/>
    </xf>
    <xf numFmtId="0" fontId="1" fillId="0" borderId="0">
      <alignment/>
      <protection/>
    </xf>
    <xf numFmtId="0" fontId="1" fillId="0" borderId="0">
      <alignment/>
      <protection/>
    </xf>
    <xf numFmtId="0" fontId="16" fillId="0" borderId="0" applyAlignment="0">
      <protection locked="0"/>
    </xf>
    <xf numFmtId="0" fontId="1" fillId="0" borderId="0">
      <alignment/>
      <protection/>
    </xf>
    <xf numFmtId="0" fontId="16" fillId="0" borderId="0" applyAlignment="0">
      <protection locked="0"/>
    </xf>
    <xf numFmtId="0" fontId="5" fillId="0" borderId="0">
      <alignment/>
      <protection/>
    </xf>
    <xf numFmtId="0" fontId="14" fillId="0" borderId="0">
      <alignment/>
      <protection/>
    </xf>
    <xf numFmtId="0" fontId="14" fillId="0" borderId="0">
      <alignment/>
      <protection/>
    </xf>
    <xf numFmtId="0" fontId="16" fillId="0" borderId="0" applyAlignment="0">
      <protection locked="0"/>
    </xf>
    <xf numFmtId="0" fontId="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9" fontId="0" fillId="0" borderId="0" applyFont="0" applyFill="0" applyBorder="0" applyAlignment="0" applyProtection="0"/>
    <xf numFmtId="0" fontId="11" fillId="0" borderId="0" applyNumberFormat="0" applyFill="0" applyBorder="0" applyAlignment="0" applyProtection="0"/>
    <xf numFmtId="0" fontId="0" fillId="24" borderId="6" applyNumberFormat="0" applyFont="0" applyAlignment="0" applyProtection="0"/>
    <xf numFmtId="0" fontId="66" fillId="0" borderId="7" applyNumberFormat="0" applyFill="0" applyAlignment="0" applyProtection="0"/>
    <xf numFmtId="0" fontId="67" fillId="0" borderId="8" applyNumberFormat="0" applyFill="0" applyAlignment="0" applyProtection="0"/>
    <xf numFmtId="0" fontId="68" fillId="0" borderId="0" applyNumberFormat="0" applyFill="0" applyBorder="0" applyAlignment="0" applyProtection="0"/>
    <xf numFmtId="0" fontId="69" fillId="25" borderId="9" applyNumberFormat="0" applyAlignment="0" applyProtection="0"/>
    <xf numFmtId="0" fontId="70" fillId="26" borderId="9" applyNumberFormat="0" applyAlignment="0" applyProtection="0"/>
    <xf numFmtId="0" fontId="71" fillId="26" borderId="10" applyNumberFormat="0" applyAlignment="0" applyProtection="0"/>
    <xf numFmtId="0" fontId="72" fillId="0" borderId="0" applyNumberFormat="0" applyFill="0" applyBorder="0" applyAlignment="0" applyProtection="0"/>
    <xf numFmtId="0" fontId="73"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0" fontId="59" fillId="33" borderId="0" applyNumberFormat="0" applyBorder="0" applyAlignment="0" applyProtection="0"/>
  </cellStyleXfs>
  <cellXfs count="389">
    <xf numFmtId="0" fontId="0" fillId="0" borderId="0" xfId="0" applyAlignment="1">
      <alignment/>
    </xf>
    <xf numFmtId="0" fontId="0" fillId="0" borderId="0" xfId="0" applyFill="1" applyAlignment="1">
      <alignment/>
    </xf>
    <xf numFmtId="4" fontId="0" fillId="0" borderId="0" xfId="0" applyNumberFormat="1" applyFill="1" applyAlignment="1">
      <alignment/>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2" xfId="0" applyFont="1" applyFill="1" applyBorder="1" applyAlignment="1">
      <alignment horizontal="center" vertical="center" wrapText="1"/>
    </xf>
    <xf numFmtId="4" fontId="7" fillId="0" borderId="12" xfId="0" applyNumberFormat="1" applyFont="1" applyFill="1" applyBorder="1" applyAlignment="1">
      <alignment horizontal="center" vertical="center" wrapText="1"/>
    </xf>
    <xf numFmtId="4" fontId="7" fillId="0" borderId="13" xfId="0" applyNumberFormat="1" applyFont="1" applyFill="1" applyBorder="1" applyAlignment="1">
      <alignment horizontal="center" vertical="center" wrapText="1"/>
    </xf>
    <xf numFmtId="4" fontId="7" fillId="0" borderId="14" xfId="0" applyNumberFormat="1" applyFont="1" applyFill="1" applyBorder="1" applyAlignment="1">
      <alignment horizontal="center" vertical="center" wrapText="1"/>
    </xf>
    <xf numFmtId="4" fontId="8" fillId="0" borderId="15" xfId="51" applyNumberFormat="1" applyFont="1" applyFill="1" applyBorder="1" applyAlignment="1">
      <alignment horizontal="center" vertical="top" wrapText="1"/>
      <protection/>
    </xf>
    <xf numFmtId="4" fontId="8" fillId="0" borderId="15" xfId="0" applyNumberFormat="1" applyFont="1" applyFill="1" applyBorder="1" applyAlignment="1">
      <alignment horizontal="center" vertical="top" wrapText="1"/>
    </xf>
    <xf numFmtId="4" fontId="8" fillId="0" borderId="16" xfId="0" applyNumberFormat="1" applyFont="1" applyFill="1" applyBorder="1" applyAlignment="1">
      <alignment horizontal="center" vertical="top" wrapText="1"/>
    </xf>
    <xf numFmtId="0" fontId="0" fillId="0" borderId="0" xfId="0" applyFill="1" applyAlignment="1">
      <alignment vertical="top" wrapText="1"/>
    </xf>
    <xf numFmtId="0" fontId="7" fillId="0" borderId="17" xfId="51" applyFont="1" applyFill="1" applyBorder="1" applyAlignment="1">
      <alignment horizontal="center" vertical="center"/>
      <protection/>
    </xf>
    <xf numFmtId="0" fontId="9" fillId="0" borderId="18" xfId="51" applyFont="1" applyFill="1" applyBorder="1" applyAlignment="1">
      <alignment horizontal="left" vertical="center"/>
      <protection/>
    </xf>
    <xf numFmtId="0" fontId="8" fillId="0" borderId="18" xfId="51" applyFont="1" applyFill="1" applyBorder="1" applyAlignment="1">
      <alignment horizontal="left" vertical="center"/>
      <protection/>
    </xf>
    <xf numFmtId="0" fontId="8" fillId="0" borderId="18" xfId="51" applyFont="1" applyFill="1" applyBorder="1" applyAlignment="1">
      <alignment horizontal="center" vertical="center"/>
      <protection/>
    </xf>
    <xf numFmtId="4" fontId="8" fillId="0" borderId="18" xfId="51" applyNumberFormat="1" applyFont="1" applyFill="1" applyBorder="1" applyAlignment="1">
      <alignment horizontal="center" vertical="center"/>
      <protection/>
    </xf>
    <xf numFmtId="4" fontId="6" fillId="0" borderId="18" xfId="51" applyNumberFormat="1" applyFont="1" applyFill="1" applyBorder="1" applyAlignment="1">
      <alignment horizontal="center"/>
      <protection/>
    </xf>
    <xf numFmtId="4" fontId="6" fillId="0" borderId="18" xfId="0" applyNumberFormat="1" applyFont="1" applyFill="1" applyBorder="1" applyAlignment="1">
      <alignment horizontal="center" vertical="center"/>
    </xf>
    <xf numFmtId="4" fontId="6" fillId="0" borderId="19" xfId="0" applyNumberFormat="1" applyFont="1" applyFill="1" applyBorder="1" applyAlignment="1">
      <alignment horizontal="center" vertical="center"/>
    </xf>
    <xf numFmtId="4" fontId="7" fillId="0" borderId="20" xfId="0" applyNumberFormat="1" applyFont="1" applyFill="1" applyBorder="1" applyAlignment="1">
      <alignment horizontal="center" vertical="center"/>
    </xf>
    <xf numFmtId="0" fontId="12" fillId="0" borderId="0" xfId="0" applyFont="1" applyFill="1" applyAlignment="1">
      <alignment/>
    </xf>
    <xf numFmtId="0" fontId="3" fillId="0" borderId="21" xfId="79" applyFont="1" applyFill="1" applyBorder="1" applyAlignment="1">
      <alignment vertical="center"/>
      <protection/>
    </xf>
    <xf numFmtId="0" fontId="3" fillId="0" borderId="22" xfId="79" applyFont="1" applyFill="1" applyBorder="1" applyAlignment="1">
      <alignment vertical="center"/>
      <protection/>
    </xf>
    <xf numFmtId="4" fontId="4" fillId="0" borderId="23" xfId="79" applyNumberFormat="1" applyFont="1" applyFill="1" applyBorder="1" applyAlignment="1">
      <alignment horizontal="left" vertical="center"/>
      <protection/>
    </xf>
    <xf numFmtId="4" fontId="4" fillId="0" borderId="24" xfId="79" applyNumberFormat="1" applyFont="1" applyFill="1" applyBorder="1" applyAlignment="1">
      <alignment horizontal="left" vertical="center"/>
      <protection/>
    </xf>
    <xf numFmtId="4" fontId="4" fillId="0" borderId="25" xfId="79" applyNumberFormat="1" applyFont="1" applyFill="1" applyBorder="1" applyAlignment="1">
      <alignment horizontal="left" vertical="center" wrapText="1"/>
      <protection/>
    </xf>
    <xf numFmtId="0" fontId="7" fillId="34" borderId="26" xfId="51" applyFont="1" applyFill="1" applyBorder="1" applyAlignment="1">
      <alignment horizontal="center" vertical="top" wrapText="1"/>
      <protection/>
    </xf>
    <xf numFmtId="0" fontId="15" fillId="34" borderId="15" xfId="51" applyFont="1" applyFill="1" applyBorder="1" applyAlignment="1">
      <alignment vertical="top" wrapText="1"/>
      <protection/>
    </xf>
    <xf numFmtId="0" fontId="8" fillId="34" borderId="15" xfId="51" applyFont="1" applyFill="1" applyBorder="1" applyAlignment="1">
      <alignment horizontal="center" vertical="top" wrapText="1"/>
      <protection/>
    </xf>
    <xf numFmtId="4" fontId="8" fillId="34" borderId="15" xfId="51" applyNumberFormat="1" applyFont="1" applyFill="1" applyBorder="1" applyAlignment="1">
      <alignment horizontal="center" vertical="top" wrapText="1"/>
      <protection/>
    </xf>
    <xf numFmtId="4" fontId="8" fillId="34" borderId="15" xfId="0" applyNumberFormat="1" applyFont="1" applyFill="1" applyBorder="1" applyAlignment="1">
      <alignment horizontal="center" vertical="top" wrapText="1"/>
    </xf>
    <xf numFmtId="4" fontId="8" fillId="34" borderId="16" xfId="0" applyNumberFormat="1" applyFont="1" applyFill="1" applyBorder="1" applyAlignment="1">
      <alignment horizontal="center" vertical="top" wrapText="1"/>
    </xf>
    <xf numFmtId="0" fontId="3" fillId="0" borderId="27" xfId="79" applyFont="1" applyFill="1" applyBorder="1" applyAlignment="1">
      <alignment horizontal="left" vertical="center"/>
      <protection/>
    </xf>
    <xf numFmtId="0" fontId="3" fillId="0" borderId="28" xfId="79" applyFont="1" applyFill="1" applyBorder="1" applyAlignment="1">
      <alignment horizontal="left" vertical="center"/>
      <protection/>
    </xf>
    <xf numFmtId="0" fontId="3" fillId="0" borderId="29" xfId="79" applyFont="1" applyFill="1" applyBorder="1" applyAlignment="1">
      <alignment horizontal="left" vertical="center"/>
      <protection/>
    </xf>
    <xf numFmtId="14" fontId="6" fillId="0" borderId="30" xfId="79" applyNumberFormat="1" applyFont="1" applyFill="1" applyBorder="1" applyAlignment="1">
      <alignment horizontal="left" vertical="center"/>
      <protection/>
    </xf>
    <xf numFmtId="14" fontId="6" fillId="0" borderId="31" xfId="79" applyNumberFormat="1" applyFont="1" applyFill="1" applyBorder="1" applyAlignment="1">
      <alignment horizontal="left" vertical="center"/>
      <protection/>
    </xf>
    <xf numFmtId="14" fontId="6" fillId="0" borderId="32" xfId="79" applyNumberFormat="1" applyFont="1" applyFill="1" applyBorder="1" applyAlignment="1">
      <alignment horizontal="left" vertical="center"/>
      <protection/>
    </xf>
    <xf numFmtId="0" fontId="7" fillId="35" borderId="26" xfId="51" applyFont="1" applyFill="1" applyBorder="1" applyAlignment="1">
      <alignment horizontal="center" vertical="top" wrapText="1"/>
      <protection/>
    </xf>
    <xf numFmtId="0" fontId="8" fillId="35" borderId="15" xfId="51" applyFont="1" applyFill="1" applyBorder="1" applyAlignment="1">
      <alignment vertical="top" wrapText="1"/>
      <protection/>
    </xf>
    <xf numFmtId="0" fontId="8" fillId="35" borderId="15" xfId="51" applyFont="1" applyFill="1" applyBorder="1" applyAlignment="1">
      <alignment horizontal="center" vertical="top" wrapText="1"/>
      <protection/>
    </xf>
    <xf numFmtId="4" fontId="8" fillId="35" borderId="15" xfId="51" applyNumberFormat="1" applyFont="1" applyFill="1" applyBorder="1" applyAlignment="1">
      <alignment horizontal="center" vertical="top" wrapText="1"/>
      <protection/>
    </xf>
    <xf numFmtId="0" fontId="8" fillId="35" borderId="15" xfId="55" applyFont="1" applyFill="1" applyBorder="1" applyAlignment="1">
      <alignment vertical="top" wrapText="1"/>
      <protection/>
    </xf>
    <xf numFmtId="0" fontId="8" fillId="35" borderId="15" xfId="55" applyFont="1" applyFill="1" applyBorder="1" applyAlignment="1">
      <alignment horizontal="center" vertical="top" wrapText="1"/>
      <protection/>
    </xf>
    <xf numFmtId="4" fontId="8" fillId="35" borderId="15" xfId="55" applyNumberFormat="1" applyFont="1" applyFill="1" applyBorder="1" applyAlignment="1">
      <alignment horizontal="center" vertical="top" wrapText="1"/>
      <protection/>
    </xf>
    <xf numFmtId="0" fontId="15" fillId="35" borderId="15" xfId="51" applyFont="1" applyFill="1" applyBorder="1" applyAlignment="1">
      <alignment vertical="top" wrapText="1"/>
      <protection/>
    </xf>
    <xf numFmtId="0" fontId="8" fillId="35" borderId="15" xfId="0" applyFont="1" applyFill="1" applyBorder="1" applyAlignment="1">
      <alignment horizontal="left" vertical="center"/>
    </xf>
    <xf numFmtId="0" fontId="8" fillId="35" borderId="15" xfId="0" applyFont="1" applyFill="1" applyBorder="1" applyAlignment="1">
      <alignment horizontal="center" vertical="center"/>
    </xf>
    <xf numFmtId="0" fontId="8" fillId="35" borderId="15" xfId="0" applyFont="1" applyFill="1" applyBorder="1" applyAlignment="1">
      <alignment horizontal="center" vertical="center"/>
    </xf>
    <xf numFmtId="4" fontId="8" fillId="35" borderId="15" xfId="0" applyNumberFormat="1" applyFont="1" applyFill="1" applyBorder="1" applyAlignment="1">
      <alignment horizontal="center" vertical="top"/>
    </xf>
    <xf numFmtId="0" fontId="8" fillId="36" borderId="33" xfId="51" applyFont="1" applyFill="1" applyBorder="1" applyAlignment="1">
      <alignment horizontal="center" vertical="top" wrapText="1"/>
      <protection/>
    </xf>
    <xf numFmtId="0" fontId="5" fillId="0" borderId="0" xfId="91">
      <alignment/>
      <protection/>
    </xf>
    <xf numFmtId="0" fontId="5" fillId="37" borderId="34" xfId="91" applyFill="1" applyBorder="1" applyAlignment="1">
      <alignment horizontal="center"/>
      <protection/>
    </xf>
    <xf numFmtId="0" fontId="4" fillId="37" borderId="35" xfId="91" applyFont="1" applyFill="1" applyBorder="1" applyAlignment="1">
      <alignment horizontal="center" vertical="center"/>
      <protection/>
    </xf>
    <xf numFmtId="0" fontId="4" fillId="0" borderId="0" xfId="92" applyFont="1" applyBorder="1" applyAlignment="1">
      <alignment/>
      <protection/>
    </xf>
    <xf numFmtId="0" fontId="5" fillId="0" borderId="0" xfId="89" applyFont="1" applyBorder="1" applyAlignment="1">
      <alignment/>
      <protection/>
    </xf>
    <xf numFmtId="3" fontId="4" fillId="0" borderId="0" xfId="92" applyNumberFormat="1" applyFont="1" applyBorder="1" applyAlignment="1">
      <alignment horizontal="center"/>
      <protection/>
    </xf>
    <xf numFmtId="3" fontId="4" fillId="0" borderId="0" xfId="92" applyNumberFormat="1" applyFont="1" applyBorder="1">
      <alignment/>
      <protection/>
    </xf>
    <xf numFmtId="204" fontId="4" fillId="0" borderId="0" xfId="92" applyNumberFormat="1" applyFont="1" applyBorder="1">
      <alignment/>
      <protection/>
    </xf>
    <xf numFmtId="204" fontId="4" fillId="0" borderId="0" xfId="92" applyNumberFormat="1" applyFont="1" applyBorder="1" applyAlignment="1">
      <alignment horizontal="right"/>
      <protection/>
    </xf>
    <xf numFmtId="204" fontId="5" fillId="0" borderId="0" xfId="89" applyNumberFormat="1" applyFont="1" applyBorder="1" applyAlignment="1">
      <alignment horizontal="right"/>
      <protection/>
    </xf>
    <xf numFmtId="3" fontId="21" fillId="38" borderId="36" xfId="91" applyNumberFormat="1" applyFont="1" applyFill="1" applyBorder="1" applyAlignment="1">
      <alignment vertical="center"/>
      <protection/>
    </xf>
    <xf numFmtId="3" fontId="21" fillId="38" borderId="36" xfId="91" applyNumberFormat="1" applyFont="1" applyFill="1" applyBorder="1" applyAlignment="1">
      <alignment horizontal="center" vertical="center"/>
      <protection/>
    </xf>
    <xf numFmtId="0" fontId="22" fillId="38" borderId="36" xfId="89" applyFont="1" applyFill="1" applyBorder="1" applyAlignment="1">
      <alignment horizontal="left"/>
      <protection/>
    </xf>
    <xf numFmtId="0" fontId="5" fillId="0" borderId="0" xfId="91" applyFont="1">
      <alignment/>
      <protection/>
    </xf>
    <xf numFmtId="3" fontId="19" fillId="0" borderId="36" xfId="91" applyNumberFormat="1" applyFont="1" applyBorder="1" applyAlignment="1">
      <alignment vertical="center"/>
      <protection/>
    </xf>
    <xf numFmtId="3" fontId="19" fillId="0" borderId="36" xfId="91" applyNumberFormat="1" applyFont="1" applyBorder="1" applyAlignment="1">
      <alignment horizontal="center" vertical="center"/>
      <protection/>
    </xf>
    <xf numFmtId="0" fontId="5" fillId="0" borderId="36" xfId="89" applyFont="1" applyBorder="1" applyAlignment="1">
      <alignment horizontal="left"/>
      <protection/>
    </xf>
    <xf numFmtId="3" fontId="24" fillId="39" borderId="37" xfId="91" applyNumberFormat="1" applyFont="1" applyFill="1" applyBorder="1" applyAlignment="1">
      <alignment horizontal="left"/>
      <protection/>
    </xf>
    <xf numFmtId="3" fontId="24" fillId="0" borderId="37" xfId="92" applyNumberFormat="1" applyFont="1" applyBorder="1" applyAlignment="1">
      <alignment horizontal="center"/>
      <protection/>
    </xf>
    <xf numFmtId="3" fontId="24" fillId="0" borderId="38" xfId="92" applyNumberFormat="1" applyFont="1" applyBorder="1" applyAlignment="1">
      <alignment horizontal="center"/>
      <protection/>
    </xf>
    <xf numFmtId="4" fontId="25" fillId="0" borderId="39" xfId="91" applyNumberFormat="1" applyFont="1" applyBorder="1">
      <alignment/>
      <protection/>
    </xf>
    <xf numFmtId="4" fontId="25" fillId="0" borderId="38" xfId="92" applyNumberFormat="1" applyFont="1" applyBorder="1">
      <alignment/>
      <protection/>
    </xf>
    <xf numFmtId="0" fontId="5" fillId="0" borderId="0" xfId="92" applyFont="1" applyBorder="1">
      <alignment/>
      <protection/>
    </xf>
    <xf numFmtId="3" fontId="24" fillId="39" borderId="21" xfId="91" applyNumberFormat="1" applyFont="1" applyFill="1" applyBorder="1" applyAlignment="1">
      <alignment horizontal="left"/>
      <protection/>
    </xf>
    <xf numFmtId="3" fontId="24" fillId="0" borderId="21" xfId="92" applyNumberFormat="1" applyFont="1" applyBorder="1" applyAlignment="1">
      <alignment horizontal="center"/>
      <protection/>
    </xf>
    <xf numFmtId="3" fontId="24" fillId="0" borderId="40" xfId="92" applyNumberFormat="1" applyFont="1" applyBorder="1" applyAlignment="1">
      <alignment horizontal="center"/>
      <protection/>
    </xf>
    <xf numFmtId="4" fontId="25" fillId="0" borderId="24" xfId="91" applyNumberFormat="1" applyFont="1" applyBorder="1">
      <alignment/>
      <protection/>
    </xf>
    <xf numFmtId="4" fontId="25" fillId="0" borderId="40" xfId="92" applyNumberFormat="1" applyFont="1" applyBorder="1">
      <alignment/>
      <protection/>
    </xf>
    <xf numFmtId="3" fontId="24" fillId="39" borderId="41" xfId="91" applyNumberFormat="1" applyFont="1" applyFill="1" applyBorder="1" applyAlignment="1">
      <alignment horizontal="left"/>
      <protection/>
    </xf>
    <xf numFmtId="3" fontId="24" fillId="0" borderId="42" xfId="91" applyNumberFormat="1" applyFont="1" applyBorder="1">
      <alignment/>
      <protection/>
    </xf>
    <xf numFmtId="3" fontId="24" fillId="0" borderId="41" xfId="92" applyNumberFormat="1" applyFont="1" applyBorder="1" applyAlignment="1">
      <alignment horizontal="center"/>
      <protection/>
    </xf>
    <xf numFmtId="3" fontId="24" fillId="0" borderId="43" xfId="92" applyNumberFormat="1" applyFont="1" applyBorder="1" applyAlignment="1">
      <alignment horizontal="center"/>
      <protection/>
    </xf>
    <xf numFmtId="4" fontId="25" fillId="0" borderId="44" xfId="91" applyNumberFormat="1" applyFont="1" applyBorder="1">
      <alignment/>
      <protection/>
    </xf>
    <xf numFmtId="4" fontId="25" fillId="0" borderId="43" xfId="92" applyNumberFormat="1" applyFont="1" applyBorder="1">
      <alignment/>
      <protection/>
    </xf>
    <xf numFmtId="3" fontId="24" fillId="40" borderId="42" xfId="91" applyNumberFormat="1" applyFont="1" applyFill="1" applyBorder="1">
      <alignment/>
      <protection/>
    </xf>
    <xf numFmtId="3" fontId="24" fillId="40" borderId="41" xfId="92" applyNumberFormat="1" applyFont="1" applyFill="1" applyBorder="1" applyAlignment="1">
      <alignment horizontal="center"/>
      <protection/>
    </xf>
    <xf numFmtId="3" fontId="24" fillId="40" borderId="43" xfId="92" applyNumberFormat="1" applyFont="1" applyFill="1" applyBorder="1" applyAlignment="1">
      <alignment horizontal="center"/>
      <protection/>
    </xf>
    <xf numFmtId="4" fontId="25" fillId="40" borderId="43" xfId="92" applyNumberFormat="1" applyFont="1" applyFill="1" applyBorder="1">
      <alignment/>
      <protection/>
    </xf>
    <xf numFmtId="0" fontId="19" fillId="0" borderId="45" xfId="92" applyFont="1" applyBorder="1">
      <alignment/>
      <protection/>
    </xf>
    <xf numFmtId="0" fontId="25" fillId="0" borderId="36" xfId="92" applyFont="1" applyBorder="1" applyAlignment="1">
      <alignment vertical="center"/>
      <protection/>
    </xf>
    <xf numFmtId="3" fontId="25" fillId="0" borderId="36" xfId="92" applyNumberFormat="1" applyFont="1" applyBorder="1" applyAlignment="1">
      <alignment horizontal="center" vertical="center"/>
      <protection/>
    </xf>
    <xf numFmtId="3" fontId="25" fillId="0" borderId="36" xfId="91" applyNumberFormat="1" applyFont="1" applyBorder="1" applyAlignment="1">
      <alignment vertical="center"/>
      <protection/>
    </xf>
    <xf numFmtId="4" fontId="19" fillId="0" borderId="36" xfId="92" applyNumberFormat="1" applyFont="1" applyBorder="1" applyAlignment="1">
      <alignment vertical="center"/>
      <protection/>
    </xf>
    <xf numFmtId="4" fontId="19" fillId="0" borderId="46" xfId="92" applyNumberFormat="1" applyFont="1" applyBorder="1" applyAlignment="1">
      <alignment vertical="center"/>
      <protection/>
    </xf>
    <xf numFmtId="4" fontId="19" fillId="0" borderId="35" xfId="92" applyNumberFormat="1" applyFont="1" applyBorder="1" applyAlignment="1">
      <alignment vertical="center"/>
      <protection/>
    </xf>
    <xf numFmtId="3" fontId="19" fillId="0" borderId="35" xfId="91" applyNumberFormat="1" applyFont="1" applyBorder="1" applyAlignment="1">
      <alignment vertical="center"/>
      <protection/>
    </xf>
    <xf numFmtId="3" fontId="24" fillId="0" borderId="41" xfId="91" applyNumberFormat="1" applyFont="1" applyBorder="1" applyAlignment="1">
      <alignment horizontal="left"/>
      <protection/>
    </xf>
    <xf numFmtId="3" fontId="25" fillId="0" borderId="41" xfId="92" applyNumberFormat="1" applyFont="1" applyBorder="1" applyAlignment="1">
      <alignment horizontal="center"/>
      <protection/>
    </xf>
    <xf numFmtId="3" fontId="25" fillId="0" borderId="43" xfId="92" applyNumberFormat="1" applyFont="1" applyBorder="1" applyAlignment="1">
      <alignment horizontal="center"/>
      <protection/>
    </xf>
    <xf numFmtId="3" fontId="4" fillId="38" borderId="36" xfId="92" applyNumberFormat="1" applyFont="1" applyFill="1" applyBorder="1" applyAlignment="1">
      <alignment horizontal="center"/>
      <protection/>
    </xf>
    <xf numFmtId="3" fontId="4" fillId="38" borderId="36" xfId="92" applyNumberFormat="1" applyFont="1" applyFill="1" applyBorder="1">
      <alignment/>
      <protection/>
    </xf>
    <xf numFmtId="204" fontId="4" fillId="38" borderId="36" xfId="92" applyNumberFormat="1" applyFont="1" applyFill="1" applyBorder="1">
      <alignment/>
      <protection/>
    </xf>
    <xf numFmtId="0" fontId="5" fillId="38" borderId="36" xfId="91" applyFill="1" applyBorder="1">
      <alignment/>
      <protection/>
    </xf>
    <xf numFmtId="204" fontId="4" fillId="38" borderId="46" xfId="92" applyNumberFormat="1" applyFont="1" applyFill="1" applyBorder="1" applyAlignment="1">
      <alignment horizontal="right"/>
      <protection/>
    </xf>
    <xf numFmtId="0" fontId="5" fillId="0" borderId="0" xfId="91" applyAlignment="1">
      <alignment horizontal="center"/>
      <protection/>
    </xf>
    <xf numFmtId="0" fontId="3" fillId="0" borderId="21" xfId="81" applyFont="1" applyFill="1" applyBorder="1" applyAlignment="1">
      <alignment vertical="center"/>
      <protection/>
    </xf>
    <xf numFmtId="4" fontId="4" fillId="0" borderId="23" xfId="81" applyNumberFormat="1" applyFont="1" applyFill="1" applyBorder="1" applyAlignment="1">
      <alignment horizontal="left" vertical="center"/>
      <protection/>
    </xf>
    <xf numFmtId="4" fontId="4" fillId="0" borderId="24" xfId="81" applyNumberFormat="1" applyFont="1" applyFill="1" applyBorder="1" applyAlignment="1">
      <alignment horizontal="left" vertical="center"/>
      <protection/>
    </xf>
    <xf numFmtId="14" fontId="6" fillId="0" borderId="30" xfId="81" applyNumberFormat="1" applyFont="1" applyFill="1" applyBorder="1" applyAlignment="1">
      <alignment horizontal="left" vertical="center"/>
      <protection/>
    </xf>
    <xf numFmtId="14" fontId="6" fillId="0" borderId="31" xfId="81" applyNumberFormat="1" applyFont="1" applyFill="1" applyBorder="1" applyAlignment="1">
      <alignment horizontal="left" vertical="center"/>
      <protection/>
    </xf>
    <xf numFmtId="14" fontId="6" fillId="0" borderId="32" xfId="81" applyNumberFormat="1" applyFont="1" applyFill="1" applyBorder="1" applyAlignment="1">
      <alignment horizontal="left" vertical="center"/>
      <protection/>
    </xf>
    <xf numFmtId="0" fontId="3" fillId="0" borderId="22" xfId="81" applyFont="1" applyFill="1" applyBorder="1" applyAlignment="1">
      <alignment vertical="center"/>
      <protection/>
    </xf>
    <xf numFmtId="0" fontId="3" fillId="0" borderId="27" xfId="81" applyFont="1" applyFill="1" applyBorder="1" applyAlignment="1">
      <alignment horizontal="left" vertical="center"/>
      <protection/>
    </xf>
    <xf numFmtId="0" fontId="3" fillId="0" borderId="28" xfId="81" applyFont="1" applyFill="1" applyBorder="1" applyAlignment="1">
      <alignment horizontal="left" vertical="center"/>
      <protection/>
    </xf>
    <xf numFmtId="0" fontId="3" fillId="0" borderId="29" xfId="81" applyFont="1" applyFill="1" applyBorder="1" applyAlignment="1">
      <alignment horizontal="left" vertical="center"/>
      <protection/>
    </xf>
    <xf numFmtId="4" fontId="4" fillId="0" borderId="25" xfId="81" applyNumberFormat="1" applyFont="1" applyFill="1" applyBorder="1" applyAlignment="1">
      <alignment horizontal="left" vertical="center" wrapText="1"/>
      <protection/>
    </xf>
    <xf numFmtId="0" fontId="7" fillId="34" borderId="26" xfId="59" applyFont="1" applyFill="1" applyBorder="1" applyAlignment="1">
      <alignment horizontal="center" vertical="top" wrapText="1"/>
      <protection/>
    </xf>
    <xf numFmtId="0" fontId="15" fillId="34" borderId="15" xfId="59" applyFont="1" applyFill="1" applyBorder="1" applyAlignment="1">
      <alignment vertical="top" wrapText="1"/>
      <protection/>
    </xf>
    <xf numFmtId="0" fontId="8" fillId="34" borderId="15" xfId="59" applyFont="1" applyFill="1" applyBorder="1" applyAlignment="1">
      <alignment horizontal="center" vertical="top" wrapText="1"/>
      <protection/>
    </xf>
    <xf numFmtId="4" fontId="8" fillId="34" borderId="15" xfId="59" applyNumberFormat="1" applyFont="1" applyFill="1" applyBorder="1" applyAlignment="1">
      <alignment horizontal="center" vertical="top" wrapText="1"/>
      <protection/>
    </xf>
    <xf numFmtId="0" fontId="7" fillId="0" borderId="26" xfId="59" applyFont="1" applyFill="1" applyBorder="1" applyAlignment="1">
      <alignment horizontal="center" vertical="top" wrapText="1"/>
      <protection/>
    </xf>
    <xf numFmtId="0" fontId="8" fillId="0" borderId="15" xfId="59" applyFont="1" applyFill="1" applyBorder="1" applyAlignment="1">
      <alignment horizontal="center" vertical="top" wrapText="1"/>
      <protection/>
    </xf>
    <xf numFmtId="4" fontId="8" fillId="0" borderId="15" xfId="59" applyNumberFormat="1" applyFont="1" applyFill="1" applyBorder="1" applyAlignment="1">
      <alignment horizontal="center" vertical="top" wrapText="1"/>
      <protection/>
    </xf>
    <xf numFmtId="0" fontId="8" fillId="0" borderId="15" xfId="59" applyFont="1" applyFill="1" applyBorder="1" applyAlignment="1">
      <alignment vertical="top" wrapText="1"/>
      <protection/>
    </xf>
    <xf numFmtId="0" fontId="8" fillId="0" borderId="15" xfId="0" applyFont="1" applyFill="1" applyBorder="1" applyAlignment="1">
      <alignment horizontal="left" vertical="center"/>
    </xf>
    <xf numFmtId="0" fontId="8" fillId="0" borderId="15" xfId="0" applyFont="1" applyFill="1" applyBorder="1" applyAlignment="1">
      <alignment horizontal="center" vertical="center"/>
    </xf>
    <xf numFmtId="4" fontId="8" fillId="0" borderId="15" xfId="0" applyNumberFormat="1" applyFont="1" applyFill="1" applyBorder="1" applyAlignment="1">
      <alignment horizontal="center" vertical="top"/>
    </xf>
    <xf numFmtId="0" fontId="7" fillId="0" borderId="17" xfId="59" applyFont="1" applyFill="1" applyBorder="1" applyAlignment="1">
      <alignment horizontal="center" vertical="center"/>
      <protection/>
    </xf>
    <xf numFmtId="0" fontId="9" fillId="0" borderId="18" xfId="59" applyFont="1" applyFill="1" applyBorder="1" applyAlignment="1">
      <alignment horizontal="left" vertical="center"/>
      <protection/>
    </xf>
    <xf numFmtId="0" fontId="8" fillId="0" borderId="18" xfId="59" applyFont="1" applyFill="1" applyBorder="1" applyAlignment="1">
      <alignment horizontal="left" vertical="center"/>
      <protection/>
    </xf>
    <xf numFmtId="0" fontId="8" fillId="0" borderId="18" xfId="59" applyFont="1" applyFill="1" applyBorder="1" applyAlignment="1">
      <alignment horizontal="center" vertical="center"/>
      <protection/>
    </xf>
    <xf numFmtId="4" fontId="8" fillId="0" borderId="18" xfId="59" applyNumberFormat="1" applyFont="1" applyFill="1" applyBorder="1" applyAlignment="1">
      <alignment horizontal="center" vertical="center"/>
      <protection/>
    </xf>
    <xf numFmtId="4" fontId="6" fillId="0" borderId="18" xfId="59" applyNumberFormat="1" applyFont="1" applyFill="1" applyBorder="1" applyAlignment="1">
      <alignment horizontal="center"/>
      <protection/>
    </xf>
    <xf numFmtId="3" fontId="74" fillId="41" borderId="36" xfId="91" applyNumberFormat="1" applyFont="1" applyFill="1" applyBorder="1" applyAlignment="1">
      <alignment vertical="center"/>
      <protection/>
    </xf>
    <xf numFmtId="3" fontId="74" fillId="41" borderId="36" xfId="91" applyNumberFormat="1" applyFont="1" applyFill="1" applyBorder="1" applyAlignment="1">
      <alignment horizontal="center" vertical="center"/>
      <protection/>
    </xf>
    <xf numFmtId="0" fontId="75" fillId="41" borderId="36" xfId="89" applyFont="1" applyFill="1" applyBorder="1" applyAlignment="1">
      <alignment horizontal="left"/>
      <protection/>
    </xf>
    <xf numFmtId="3" fontId="24" fillId="40" borderId="37" xfId="91" applyNumberFormat="1" applyFont="1" applyFill="1" applyBorder="1" applyAlignment="1">
      <alignment horizontal="left" wrapText="1"/>
      <protection/>
    </xf>
    <xf numFmtId="3" fontId="24" fillId="40" borderId="47" xfId="91" applyNumberFormat="1" applyFont="1" applyFill="1" applyBorder="1" applyAlignment="1">
      <alignment horizontal="left"/>
      <protection/>
    </xf>
    <xf numFmtId="3" fontId="24" fillId="0" borderId="48" xfId="92" applyNumberFormat="1" applyFont="1" applyBorder="1" applyAlignment="1">
      <alignment horizontal="center"/>
      <protection/>
    </xf>
    <xf numFmtId="3" fontId="24" fillId="0" borderId="49" xfId="92" applyNumberFormat="1" applyFont="1" applyBorder="1" applyAlignment="1">
      <alignment horizontal="center"/>
      <protection/>
    </xf>
    <xf numFmtId="4" fontId="25" fillId="0" borderId="50" xfId="91" applyNumberFormat="1" applyFont="1" applyBorder="1">
      <alignment/>
      <protection/>
    </xf>
    <xf numFmtId="3" fontId="24" fillId="0" borderId="47" xfId="92" applyNumberFormat="1" applyFont="1" applyBorder="1" applyAlignment="1">
      <alignment horizontal="center"/>
      <protection/>
    </xf>
    <xf numFmtId="3" fontId="24" fillId="0" borderId="51" xfId="92" applyNumberFormat="1" applyFont="1" applyBorder="1" applyAlignment="1">
      <alignment horizontal="center"/>
      <protection/>
    </xf>
    <xf numFmtId="4" fontId="25" fillId="0" borderId="52" xfId="91" applyNumberFormat="1" applyFont="1" applyBorder="1">
      <alignment/>
      <protection/>
    </xf>
    <xf numFmtId="3" fontId="24" fillId="40" borderId="21" xfId="91" applyNumberFormat="1" applyFont="1" applyFill="1" applyBorder="1" applyAlignment="1">
      <alignment horizontal="left" wrapText="1"/>
      <protection/>
    </xf>
    <xf numFmtId="3" fontId="26" fillId="40" borderId="37" xfId="91" applyNumberFormat="1" applyFont="1" applyFill="1" applyBorder="1" applyAlignment="1">
      <alignment horizontal="left"/>
      <protection/>
    </xf>
    <xf numFmtId="3" fontId="24" fillId="35" borderId="41" xfId="91" applyNumberFormat="1" applyFont="1" applyFill="1" applyBorder="1" applyAlignment="1">
      <alignment horizontal="left"/>
      <protection/>
    </xf>
    <xf numFmtId="3" fontId="24" fillId="0" borderId="42" xfId="91" applyNumberFormat="1" applyFont="1" applyFill="1" applyBorder="1">
      <alignment/>
      <protection/>
    </xf>
    <xf numFmtId="3" fontId="24" fillId="39" borderId="48" xfId="91" applyNumberFormat="1" applyFont="1" applyFill="1" applyBorder="1" applyAlignment="1">
      <alignment horizontal="left"/>
      <protection/>
    </xf>
    <xf numFmtId="4" fontId="25" fillId="0" borderId="51" xfId="92" applyNumberFormat="1" applyFont="1" applyBorder="1">
      <alignment/>
      <protection/>
    </xf>
    <xf numFmtId="3" fontId="5" fillId="0" borderId="0" xfId="92" applyNumberFormat="1" applyFont="1" applyBorder="1">
      <alignment/>
      <protection/>
    </xf>
    <xf numFmtId="3" fontId="4" fillId="42" borderId="36" xfId="92" applyNumberFormat="1" applyFont="1" applyFill="1" applyBorder="1" applyAlignment="1">
      <alignment horizontal="center"/>
      <protection/>
    </xf>
    <xf numFmtId="3" fontId="4" fillId="42" borderId="36" xfId="92" applyNumberFormat="1" applyFont="1" applyFill="1" applyBorder="1">
      <alignment/>
      <protection/>
    </xf>
    <xf numFmtId="204" fontId="4" fillId="42" borderId="36" xfId="92" applyNumberFormat="1" applyFont="1" applyFill="1" applyBorder="1">
      <alignment/>
      <protection/>
    </xf>
    <xf numFmtId="0" fontId="5" fillId="42" borderId="36" xfId="91" applyFill="1" applyBorder="1">
      <alignment/>
      <protection/>
    </xf>
    <xf numFmtId="204" fontId="4" fillId="42" borderId="46" xfId="92" applyNumberFormat="1" applyFont="1" applyFill="1" applyBorder="1">
      <alignment/>
      <protection/>
    </xf>
    <xf numFmtId="0" fontId="4" fillId="37" borderId="53" xfId="91" applyFont="1" applyFill="1" applyBorder="1" applyAlignment="1">
      <alignment horizontal="center" vertical="center"/>
      <protection/>
    </xf>
    <xf numFmtId="3" fontId="19" fillId="0" borderId="46" xfId="91" applyNumberFormat="1" applyFont="1" applyBorder="1" applyAlignment="1">
      <alignment vertical="center"/>
      <protection/>
    </xf>
    <xf numFmtId="3" fontId="19" fillId="0" borderId="36" xfId="91" applyNumberFormat="1" applyFont="1" applyFill="1" applyBorder="1" applyAlignment="1">
      <alignment horizontal="center" vertical="center"/>
      <protection/>
    </xf>
    <xf numFmtId="0" fontId="5" fillId="0" borderId="36" xfId="89" applyFont="1" applyFill="1" applyBorder="1" applyAlignment="1">
      <alignment horizontal="left"/>
      <protection/>
    </xf>
    <xf numFmtId="3" fontId="24" fillId="0" borderId="41" xfId="92" applyNumberFormat="1" applyFont="1" applyFill="1" applyBorder="1" applyAlignment="1">
      <alignment horizontal="center"/>
      <protection/>
    </xf>
    <xf numFmtId="3" fontId="24" fillId="0" borderId="43" xfId="92" applyNumberFormat="1" applyFont="1" applyFill="1" applyBorder="1" applyAlignment="1">
      <alignment horizontal="center"/>
      <protection/>
    </xf>
    <xf numFmtId="0" fontId="5" fillId="0" borderId="0" xfId="92" applyFont="1" applyFill="1" applyBorder="1">
      <alignment/>
      <protection/>
    </xf>
    <xf numFmtId="0" fontId="25" fillId="0" borderId="54" xfId="92" applyFont="1" applyBorder="1" applyAlignment="1">
      <alignment wrapText="1"/>
      <protection/>
    </xf>
    <xf numFmtId="3" fontId="25" fillId="0" borderId="55" xfId="91" applyNumberFormat="1" applyFont="1" applyBorder="1" applyAlignment="1">
      <alignment horizontal="center"/>
      <protection/>
    </xf>
    <xf numFmtId="3" fontId="24" fillId="0" borderId="56" xfId="91" applyNumberFormat="1" applyFont="1" applyBorder="1" applyAlignment="1">
      <alignment horizontal="left"/>
      <protection/>
    </xf>
    <xf numFmtId="0" fontId="25" fillId="0" borderId="57" xfId="92" applyFont="1" applyBorder="1" applyAlignment="1">
      <alignment wrapText="1"/>
      <protection/>
    </xf>
    <xf numFmtId="3" fontId="25" fillId="0" borderId="58" xfId="91" applyNumberFormat="1" applyFont="1" applyBorder="1" applyAlignment="1">
      <alignment horizontal="center"/>
      <protection/>
    </xf>
    <xf numFmtId="3" fontId="24" fillId="0" borderId="59" xfId="92" applyNumberFormat="1" applyFont="1" applyBorder="1" applyAlignment="1">
      <alignment horizontal="center"/>
      <protection/>
    </xf>
    <xf numFmtId="3" fontId="4" fillId="41" borderId="36" xfId="92" applyNumberFormat="1" applyFont="1" applyFill="1" applyBorder="1" applyAlignment="1">
      <alignment horizontal="center"/>
      <protection/>
    </xf>
    <xf numFmtId="3" fontId="4" fillId="41" borderId="36" xfId="92" applyNumberFormat="1" applyFont="1" applyFill="1" applyBorder="1">
      <alignment/>
      <protection/>
    </xf>
    <xf numFmtId="204" fontId="4" fillId="41" borderId="36" xfId="92" applyNumberFormat="1" applyFont="1" applyFill="1" applyBorder="1">
      <alignment/>
      <protection/>
    </xf>
    <xf numFmtId="0" fontId="5" fillId="41" borderId="36" xfId="91" applyFill="1" applyBorder="1">
      <alignment/>
      <protection/>
    </xf>
    <xf numFmtId="204" fontId="4" fillId="41" borderId="46" xfId="92" applyNumberFormat="1" applyFont="1" applyFill="1" applyBorder="1">
      <alignment/>
      <protection/>
    </xf>
    <xf numFmtId="0" fontId="76" fillId="43" borderId="45" xfId="91" applyFont="1" applyFill="1" applyBorder="1" applyAlignment="1">
      <alignment horizontal="left" vertical="center"/>
      <protection/>
    </xf>
    <xf numFmtId="0" fontId="23" fillId="43" borderId="45" xfId="91" applyFont="1" applyFill="1" applyBorder="1" applyAlignment="1">
      <alignment horizontal="left" vertical="center"/>
      <protection/>
    </xf>
    <xf numFmtId="3" fontId="19" fillId="43" borderId="36" xfId="91" applyNumberFormat="1" applyFont="1" applyFill="1" applyBorder="1" applyAlignment="1">
      <alignment vertical="center"/>
      <protection/>
    </xf>
    <xf numFmtId="3" fontId="19" fillId="43" borderId="36" xfId="91" applyNumberFormat="1" applyFont="1" applyFill="1" applyBorder="1" applyAlignment="1">
      <alignment horizontal="center" vertical="center"/>
      <protection/>
    </xf>
    <xf numFmtId="0" fontId="5" fillId="43" borderId="36" xfId="89" applyFont="1" applyFill="1" applyBorder="1" applyAlignment="1">
      <alignment horizontal="left"/>
      <protection/>
    </xf>
    <xf numFmtId="3" fontId="19" fillId="0" borderId="36" xfId="91" applyNumberFormat="1" applyFont="1" applyFill="1" applyBorder="1" applyAlignment="1">
      <alignment vertical="center"/>
      <protection/>
    </xf>
    <xf numFmtId="3" fontId="24" fillId="0" borderId="41" xfId="91" applyNumberFormat="1" applyFont="1" applyFill="1" applyBorder="1" applyAlignment="1">
      <alignment horizontal="left"/>
      <protection/>
    </xf>
    <xf numFmtId="4" fontId="25" fillId="0" borderId="44" xfId="91" applyNumberFormat="1" applyFont="1" applyFill="1" applyBorder="1">
      <alignment/>
      <protection/>
    </xf>
    <xf numFmtId="4" fontId="25" fillId="0" borderId="43" xfId="92" applyNumberFormat="1" applyFont="1" applyFill="1" applyBorder="1">
      <alignment/>
      <protection/>
    </xf>
    <xf numFmtId="0" fontId="4" fillId="44" borderId="0" xfId="91" applyFont="1" applyFill="1" applyBorder="1" applyAlignment="1">
      <alignment horizontal="center" vertical="center" wrapText="1"/>
      <protection/>
    </xf>
    <xf numFmtId="0" fontId="19" fillId="44" borderId="0" xfId="91" applyFont="1" applyFill="1" applyBorder="1" applyAlignment="1">
      <alignment horizontal="center" vertical="center" textRotation="90"/>
      <protection/>
    </xf>
    <xf numFmtId="0" fontId="19" fillId="44" borderId="0" xfId="89" applyFont="1" applyFill="1" applyBorder="1" applyAlignment="1">
      <alignment horizontal="center" vertical="center" textRotation="90"/>
      <protection/>
    </xf>
    <xf numFmtId="3" fontId="24" fillId="0" borderId="60" xfId="91" applyNumberFormat="1" applyFont="1" applyBorder="1" applyAlignment="1">
      <alignment horizontal="left" wrapText="1"/>
      <protection/>
    </xf>
    <xf numFmtId="0" fontId="27" fillId="0" borderId="60" xfId="77" applyFont="1" applyFill="1" applyBorder="1" applyAlignment="1">
      <alignment horizontal="left" vertical="top" wrapText="1"/>
      <protection/>
    </xf>
    <xf numFmtId="3" fontId="24" fillId="0" borderId="39" xfId="92" applyNumberFormat="1" applyFont="1" applyBorder="1" applyAlignment="1">
      <alignment horizontal="center"/>
      <protection/>
    </xf>
    <xf numFmtId="4" fontId="25" fillId="0" borderId="60" xfId="92" applyNumberFormat="1" applyFont="1" applyBorder="1">
      <alignment/>
      <protection/>
    </xf>
    <xf numFmtId="3" fontId="24" fillId="0" borderId="44" xfId="92" applyNumberFormat="1" applyFont="1" applyBorder="1" applyAlignment="1">
      <alignment horizontal="center"/>
      <protection/>
    </xf>
    <xf numFmtId="0" fontId="77" fillId="0" borderId="60" xfId="77" applyFont="1" applyFill="1" applyBorder="1" applyAlignment="1">
      <alignment horizontal="left" vertical="top" wrapText="1"/>
      <protection/>
    </xf>
    <xf numFmtId="3" fontId="24" fillId="0" borderId="23" xfId="92" applyNumberFormat="1" applyFont="1" applyBorder="1" applyAlignment="1">
      <alignment horizontal="center"/>
      <protection/>
    </xf>
    <xf numFmtId="0" fontId="25" fillId="0" borderId="61" xfId="91" applyFont="1" applyBorder="1" applyAlignment="1">
      <alignment wrapText="1"/>
      <protection/>
    </xf>
    <xf numFmtId="3" fontId="25" fillId="0" borderId="61" xfId="92" applyNumberFormat="1" applyFont="1" applyBorder="1" applyAlignment="1">
      <alignment horizontal="center"/>
      <protection/>
    </xf>
    <xf numFmtId="3" fontId="25" fillId="0" borderId="40" xfId="92" applyNumberFormat="1" applyFont="1" applyBorder="1" applyAlignment="1">
      <alignment horizontal="center"/>
      <protection/>
    </xf>
    <xf numFmtId="3" fontId="24" fillId="0" borderId="62" xfId="91" applyNumberFormat="1" applyFont="1" applyBorder="1">
      <alignment/>
      <protection/>
    </xf>
    <xf numFmtId="3" fontId="25" fillId="0" borderId="56" xfId="92" applyNumberFormat="1" applyFont="1" applyBorder="1" applyAlignment="1">
      <alignment horizontal="center"/>
      <protection/>
    </xf>
    <xf numFmtId="3" fontId="25" fillId="0" borderId="59" xfId="92" applyNumberFormat="1" applyFont="1" applyBorder="1" applyAlignment="1">
      <alignment horizontal="center"/>
      <protection/>
    </xf>
    <xf numFmtId="4" fontId="25" fillId="0" borderId="63" xfId="91" applyNumberFormat="1" applyFont="1" applyBorder="1">
      <alignment/>
      <protection/>
    </xf>
    <xf numFmtId="0" fontId="5" fillId="0" borderId="0" xfId="92">
      <alignment/>
      <protection/>
    </xf>
    <xf numFmtId="3" fontId="26" fillId="0" borderId="37" xfId="91" applyNumberFormat="1" applyFont="1" applyFill="1" applyBorder="1" applyAlignment="1">
      <alignment horizontal="left"/>
      <protection/>
    </xf>
    <xf numFmtId="3" fontId="24" fillId="0" borderId="64" xfId="91" applyNumberFormat="1" applyFont="1" applyFill="1" applyBorder="1">
      <alignment/>
      <protection/>
    </xf>
    <xf numFmtId="3" fontId="24" fillId="0" borderId="37" xfId="92" applyNumberFormat="1" applyFont="1" applyFill="1" applyBorder="1" applyAlignment="1">
      <alignment horizontal="center"/>
      <protection/>
    </xf>
    <xf numFmtId="3" fontId="24" fillId="0" borderId="38" xfId="92" applyNumberFormat="1" applyFont="1" applyFill="1" applyBorder="1" applyAlignment="1">
      <alignment horizontal="center"/>
      <protection/>
    </xf>
    <xf numFmtId="4" fontId="25" fillId="0" borderId="39" xfId="91" applyNumberFormat="1" applyFont="1" applyFill="1" applyBorder="1">
      <alignment/>
      <protection/>
    </xf>
    <xf numFmtId="4" fontId="25" fillId="0" borderId="38" xfId="92" applyNumberFormat="1" applyFont="1" applyFill="1" applyBorder="1">
      <alignment/>
      <protection/>
    </xf>
    <xf numFmtId="4" fontId="25" fillId="0" borderId="40" xfId="92" applyNumberFormat="1" applyFont="1" applyFill="1" applyBorder="1">
      <alignment/>
      <protection/>
    </xf>
    <xf numFmtId="0" fontId="19" fillId="0" borderId="45" xfId="92" applyFont="1" applyFill="1" applyBorder="1">
      <alignment/>
      <protection/>
    </xf>
    <xf numFmtId="0" fontId="25" fillId="0" borderId="36" xfId="92" applyFont="1" applyFill="1" applyBorder="1" applyAlignment="1">
      <alignment vertical="center"/>
      <protection/>
    </xf>
    <xf numFmtId="3" fontId="25" fillId="0" borderId="36" xfId="92" applyNumberFormat="1" applyFont="1" applyFill="1" applyBorder="1" applyAlignment="1">
      <alignment horizontal="center" vertical="center"/>
      <protection/>
    </xf>
    <xf numFmtId="3" fontId="25" fillId="0" borderId="36" xfId="91" applyNumberFormat="1" applyFont="1" applyFill="1" applyBorder="1" applyAlignment="1">
      <alignment vertical="center"/>
      <protection/>
    </xf>
    <xf numFmtId="4" fontId="19" fillId="0" borderId="35" xfId="92" applyNumberFormat="1" applyFont="1" applyFill="1" applyBorder="1" applyAlignment="1">
      <alignment vertical="center"/>
      <protection/>
    </xf>
    <xf numFmtId="3" fontId="19" fillId="0" borderId="35" xfId="91" applyNumberFormat="1" applyFont="1" applyFill="1" applyBorder="1" applyAlignment="1">
      <alignment vertical="center"/>
      <protection/>
    </xf>
    <xf numFmtId="0" fontId="5" fillId="0" borderId="0" xfId="91" applyFont="1" applyFill="1">
      <alignment/>
      <protection/>
    </xf>
    <xf numFmtId="0" fontId="25" fillId="40" borderId="21" xfId="38" applyNumberFormat="1" applyFont="1" applyFill="1" applyBorder="1" applyAlignment="1" applyProtection="1">
      <alignment horizontal="left"/>
      <protection/>
    </xf>
    <xf numFmtId="3" fontId="25" fillId="0" borderId="21" xfId="91" applyNumberFormat="1" applyFont="1" applyBorder="1" applyAlignment="1">
      <alignment horizontal="center"/>
      <protection/>
    </xf>
    <xf numFmtId="3" fontId="25" fillId="0" borderId="32" xfId="91" applyNumberFormat="1" applyFont="1" applyBorder="1" applyAlignment="1">
      <alignment horizontal="center"/>
      <protection/>
    </xf>
    <xf numFmtId="3" fontId="25" fillId="40" borderId="21" xfId="88" applyNumberFormat="1" applyFont="1" applyFill="1" applyBorder="1" applyAlignment="1">
      <alignment horizontal="left"/>
      <protection/>
    </xf>
    <xf numFmtId="0" fontId="25" fillId="0" borderId="21" xfId="91" applyFont="1" applyBorder="1" applyAlignment="1">
      <alignment horizontal="left"/>
      <protection/>
    </xf>
    <xf numFmtId="0" fontId="25" fillId="0" borderId="21" xfId="91" applyFont="1" applyBorder="1">
      <alignment/>
      <protection/>
    </xf>
    <xf numFmtId="0" fontId="25" fillId="0" borderId="21" xfId="87" applyFont="1" applyBorder="1" applyAlignment="1">
      <alignment horizontal="left"/>
      <protection/>
    </xf>
    <xf numFmtId="3" fontId="25" fillId="0" borderId="40" xfId="91" applyNumberFormat="1" applyFont="1" applyBorder="1" applyAlignment="1">
      <alignment horizontal="center"/>
      <protection/>
    </xf>
    <xf numFmtId="0" fontId="25" fillId="0" borderId="21" xfId="61" applyFont="1" applyBorder="1" applyAlignment="1">
      <alignment horizontal="left"/>
      <protection/>
    </xf>
    <xf numFmtId="0" fontId="25" fillId="0" borderId="41" xfId="91" applyFont="1" applyBorder="1">
      <alignment/>
      <protection/>
    </xf>
    <xf numFmtId="0" fontId="5" fillId="0" borderId="65" xfId="91" applyBorder="1">
      <alignment/>
      <protection/>
    </xf>
    <xf numFmtId="0" fontId="5" fillId="0" borderId="0" xfId="91" applyBorder="1">
      <alignment/>
      <protection/>
    </xf>
    <xf numFmtId="0" fontId="5" fillId="0" borderId="0" xfId="91" applyBorder="1" applyAlignment="1">
      <alignment horizontal="center"/>
      <protection/>
    </xf>
    <xf numFmtId="0" fontId="5" fillId="0" borderId="66" xfId="91" applyBorder="1">
      <alignment/>
      <protection/>
    </xf>
    <xf numFmtId="0" fontId="0" fillId="0" borderId="0" xfId="0" applyFont="1" applyAlignment="1">
      <alignment vertical="center"/>
    </xf>
    <xf numFmtId="0" fontId="29" fillId="0" borderId="0" xfId="0" applyFont="1" applyAlignment="1">
      <alignment horizontal="left" vertical="center"/>
    </xf>
    <xf numFmtId="0" fontId="0" fillId="0" borderId="67" xfId="0" applyBorder="1" applyAlignment="1">
      <alignment vertical="center"/>
    </xf>
    <xf numFmtId="0" fontId="0" fillId="0" borderId="0" xfId="0" applyAlignment="1">
      <alignment vertical="center"/>
    </xf>
    <xf numFmtId="0" fontId="78"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left" vertical="center" wrapText="1"/>
    </xf>
    <xf numFmtId="0" fontId="31" fillId="45" borderId="0" xfId="0" applyFont="1" applyFill="1" applyAlignment="1">
      <alignment horizontal="left" vertical="center"/>
    </xf>
    <xf numFmtId="0" fontId="31" fillId="45" borderId="0" xfId="0" applyFont="1" applyFill="1" applyAlignment="1">
      <alignment horizontal="right" vertical="center"/>
    </xf>
    <xf numFmtId="0" fontId="79" fillId="0" borderId="0" xfId="0" applyFont="1" applyAlignment="1">
      <alignment horizontal="left" vertical="center"/>
    </xf>
    <xf numFmtId="4" fontId="80" fillId="0" borderId="0" xfId="0" applyNumberFormat="1" applyFont="1" applyAlignment="1">
      <alignment vertical="center"/>
    </xf>
    <xf numFmtId="0" fontId="0" fillId="0" borderId="0" xfId="0" applyFont="1" applyAlignment="1">
      <alignment horizontal="left" vertical="center"/>
    </xf>
    <xf numFmtId="0" fontId="81" fillId="0" borderId="0" xfId="0" applyFont="1" applyAlignment="1">
      <alignment vertical="center"/>
    </xf>
    <xf numFmtId="0" fontId="81" fillId="0" borderId="67" xfId="0" applyFont="1" applyBorder="1" applyAlignment="1">
      <alignment vertical="center"/>
    </xf>
    <xf numFmtId="0" fontId="82" fillId="0" borderId="0" xfId="0" applyFont="1" applyAlignment="1">
      <alignment vertical="center"/>
    </xf>
    <xf numFmtId="0" fontId="82" fillId="0" borderId="67" xfId="0" applyFont="1" applyBorder="1" applyAlignment="1">
      <alignment vertical="center"/>
    </xf>
    <xf numFmtId="0" fontId="82" fillId="0" borderId="68" xfId="0" applyFont="1" applyBorder="1" applyAlignment="1">
      <alignment horizontal="left" vertical="center"/>
    </xf>
    <xf numFmtId="0" fontId="82" fillId="0" borderId="68" xfId="0" applyFont="1" applyBorder="1" applyAlignment="1">
      <alignment vertical="center"/>
    </xf>
    <xf numFmtId="4" fontId="82" fillId="0" borderId="68" xfId="0" applyNumberFormat="1" applyFont="1" applyBorder="1" applyAlignment="1">
      <alignment vertical="center"/>
    </xf>
    <xf numFmtId="49" fontId="5" fillId="0" borderId="0" xfId="0" applyNumberFormat="1" applyFont="1" applyAlignment="1">
      <alignment horizontal="left" vertical="center"/>
    </xf>
    <xf numFmtId="0" fontId="32" fillId="0" borderId="0" xfId="0" applyFont="1" applyAlignment="1">
      <alignment vertical="center"/>
    </xf>
    <xf numFmtId="0" fontId="33" fillId="0" borderId="0" xfId="0" applyFont="1" applyAlignment="1">
      <alignment vertical="center"/>
    </xf>
    <xf numFmtId="0" fontId="32" fillId="45" borderId="0" xfId="0" applyFont="1" applyFill="1" applyAlignment="1">
      <alignment vertical="center"/>
    </xf>
    <xf numFmtId="0" fontId="32" fillId="0" borderId="69" xfId="0" applyFont="1" applyBorder="1" applyAlignment="1">
      <alignment vertical="center"/>
    </xf>
    <xf numFmtId="0" fontId="32" fillId="0" borderId="0" xfId="0" applyFont="1" applyFill="1" applyAlignment="1">
      <alignment/>
    </xf>
    <xf numFmtId="4" fontId="32" fillId="0" borderId="0" xfId="0" applyNumberFormat="1" applyFont="1" applyFill="1" applyAlignment="1">
      <alignment/>
    </xf>
    <xf numFmtId="0" fontId="32" fillId="0" borderId="0" xfId="0" applyFont="1" applyAlignment="1">
      <alignment/>
    </xf>
    <xf numFmtId="0" fontId="83" fillId="0" borderId="68" xfId="0" applyFont="1" applyBorder="1" applyAlignment="1">
      <alignment horizontal="left" vertical="center"/>
    </xf>
    <xf numFmtId="0" fontId="83" fillId="0" borderId="68" xfId="0" applyFont="1" applyBorder="1" applyAlignment="1">
      <alignment vertical="center"/>
    </xf>
    <xf numFmtId="4" fontId="83" fillId="0" borderId="68" xfId="0" applyNumberFormat="1" applyFont="1" applyBorder="1" applyAlignment="1">
      <alignment vertical="center"/>
    </xf>
    <xf numFmtId="0" fontId="4" fillId="0" borderId="0" xfId="0" applyFont="1" applyAlignment="1">
      <alignment vertical="center"/>
    </xf>
    <xf numFmtId="0" fontId="30" fillId="0" borderId="0" xfId="0" applyFont="1" applyAlignment="1">
      <alignment vertical="center" wrapText="1"/>
    </xf>
    <xf numFmtId="0" fontId="34" fillId="0" borderId="0" xfId="0" applyFont="1" applyAlignment="1">
      <alignment vertical="center"/>
    </xf>
    <xf numFmtId="207" fontId="4" fillId="0" borderId="0" xfId="91" applyNumberFormat="1" applyFont="1">
      <alignment/>
      <protection/>
    </xf>
    <xf numFmtId="0" fontId="31" fillId="0" borderId="0" xfId="92" applyFont="1" applyBorder="1">
      <alignment/>
      <protection/>
    </xf>
    <xf numFmtId="8" fontId="31" fillId="0" borderId="0" xfId="92" applyNumberFormat="1" applyFont="1" applyBorder="1">
      <alignment/>
      <protection/>
    </xf>
    <xf numFmtId="0" fontId="31" fillId="0" borderId="0" xfId="91" applyFont="1">
      <alignment/>
      <protection/>
    </xf>
    <xf numFmtId="8" fontId="31" fillId="0" borderId="0" xfId="91" applyNumberFormat="1" applyFont="1">
      <alignment/>
      <protection/>
    </xf>
    <xf numFmtId="207" fontId="5" fillId="0" borderId="0" xfId="91" applyNumberFormat="1">
      <alignment/>
      <protection/>
    </xf>
    <xf numFmtId="207" fontId="5" fillId="0" borderId="0" xfId="91" applyNumberFormat="1" applyFont="1">
      <alignment/>
      <protection/>
    </xf>
    <xf numFmtId="207" fontId="5" fillId="0" borderId="0" xfId="92" applyNumberFormat="1" applyFont="1" applyBorder="1">
      <alignment/>
      <protection/>
    </xf>
    <xf numFmtId="0" fontId="8" fillId="35" borderId="70" xfId="51" applyFont="1" applyFill="1" applyBorder="1" applyAlignment="1">
      <alignment vertical="top" wrapText="1"/>
      <protection/>
    </xf>
    <xf numFmtId="4" fontId="7" fillId="0" borderId="71" xfId="0" applyNumberFormat="1" applyFont="1" applyFill="1" applyBorder="1" applyAlignment="1">
      <alignment horizontal="center" vertical="center" wrapText="1"/>
    </xf>
    <xf numFmtId="0" fontId="0" fillId="0" borderId="72" xfId="0" applyFill="1" applyBorder="1" applyAlignment="1">
      <alignment vertical="top" wrapText="1"/>
    </xf>
    <xf numFmtId="0" fontId="0" fillId="0" borderId="73" xfId="0" applyFill="1" applyBorder="1" applyAlignment="1">
      <alignment vertical="top" wrapText="1"/>
    </xf>
    <xf numFmtId="0" fontId="5" fillId="0" borderId="74" xfId="91" applyBorder="1">
      <alignment/>
      <protection/>
    </xf>
    <xf numFmtId="0" fontId="5" fillId="0" borderId="75" xfId="91" applyBorder="1">
      <alignment/>
      <protection/>
    </xf>
    <xf numFmtId="4" fontId="25" fillId="0" borderId="76" xfId="92" applyNumberFormat="1" applyFont="1" applyBorder="1">
      <alignment/>
      <protection/>
    </xf>
    <xf numFmtId="4" fontId="25" fillId="0" borderId="30" xfId="92" applyNumberFormat="1" applyFont="1" applyBorder="1">
      <alignment/>
      <protection/>
    </xf>
    <xf numFmtId="4" fontId="7" fillId="0" borderId="77" xfId="0" applyNumberFormat="1" applyFont="1" applyFill="1" applyBorder="1" applyAlignment="1">
      <alignment horizontal="center" vertical="center" wrapText="1"/>
    </xf>
    <xf numFmtId="4" fontId="8" fillId="34" borderId="16" xfId="0" applyNumberFormat="1" applyFont="1" applyFill="1" applyBorder="1" applyAlignment="1">
      <alignment horizontal="center" vertical="top" wrapText="1"/>
    </xf>
    <xf numFmtId="0" fontId="7" fillId="35" borderId="26" xfId="51" applyFont="1" applyFill="1" applyBorder="1" applyAlignment="1">
      <alignment horizontal="center" vertical="top" wrapText="1"/>
      <protection/>
    </xf>
    <xf numFmtId="0" fontId="8" fillId="35" borderId="15" xfId="51" applyFont="1" applyFill="1" applyBorder="1" applyAlignment="1">
      <alignment vertical="top" wrapText="1"/>
      <protection/>
    </xf>
    <xf numFmtId="3" fontId="24" fillId="0" borderId="64" xfId="91" applyNumberFormat="1" applyFont="1" applyBorder="1" applyAlignment="1">
      <alignment wrapText="1"/>
      <protection/>
    </xf>
    <xf numFmtId="3" fontId="24" fillId="0" borderId="32" xfId="91" applyNumberFormat="1" applyFont="1" applyBorder="1" applyAlignment="1">
      <alignment wrapText="1"/>
      <protection/>
    </xf>
    <xf numFmtId="3" fontId="24" fillId="0" borderId="42" xfId="91" applyNumberFormat="1" applyFont="1" applyBorder="1" applyAlignment="1">
      <alignment wrapText="1"/>
      <protection/>
    </xf>
    <xf numFmtId="4" fontId="25" fillId="0" borderId="78" xfId="92" applyNumberFormat="1" applyFont="1" applyBorder="1">
      <alignment/>
      <protection/>
    </xf>
    <xf numFmtId="4" fontId="25" fillId="40" borderId="78" xfId="92" applyNumberFormat="1" applyFont="1" applyFill="1" applyBorder="1">
      <alignment/>
      <protection/>
    </xf>
    <xf numFmtId="3" fontId="24" fillId="0" borderId="71" xfId="91" applyNumberFormat="1" applyFont="1" applyBorder="1" applyAlignment="1">
      <alignment wrapText="1"/>
      <protection/>
    </xf>
    <xf numFmtId="3" fontId="24" fillId="0" borderId="72" xfId="91" applyNumberFormat="1" applyFont="1" applyBorder="1" applyAlignment="1">
      <alignment wrapText="1"/>
      <protection/>
    </xf>
    <xf numFmtId="3" fontId="24" fillId="0" borderId="72" xfId="91" applyNumberFormat="1" applyFont="1" applyBorder="1">
      <alignment/>
      <protection/>
    </xf>
    <xf numFmtId="3" fontId="24" fillId="40" borderId="72" xfId="91" applyNumberFormat="1" applyFont="1" applyFill="1" applyBorder="1">
      <alignment/>
      <protection/>
    </xf>
    <xf numFmtId="0" fontId="5" fillId="0" borderId="72" xfId="92" applyFont="1" applyBorder="1">
      <alignment/>
      <protection/>
    </xf>
    <xf numFmtId="0" fontId="5" fillId="0" borderId="73" xfId="92" applyFont="1" applyBorder="1">
      <alignment/>
      <protection/>
    </xf>
    <xf numFmtId="0" fontId="5" fillId="0" borderId="75" xfId="91" applyFont="1" applyBorder="1">
      <alignment/>
      <protection/>
    </xf>
    <xf numFmtId="0" fontId="5" fillId="0" borderId="77" xfId="91" applyFont="1" applyBorder="1">
      <alignment/>
      <protection/>
    </xf>
    <xf numFmtId="4" fontId="7" fillId="0" borderId="74" xfId="0" applyNumberFormat="1" applyFont="1" applyFill="1" applyBorder="1" applyAlignment="1">
      <alignment horizontal="center" vertical="center" wrapText="1"/>
    </xf>
    <xf numFmtId="0" fontId="0" fillId="0" borderId="71" xfId="0" applyFill="1" applyBorder="1" applyAlignment="1">
      <alignment vertical="top" wrapText="1"/>
    </xf>
    <xf numFmtId="0" fontId="5" fillId="0" borderId="72" xfId="91" applyFont="1" applyBorder="1">
      <alignment/>
      <protection/>
    </xf>
    <xf numFmtId="0" fontId="5" fillId="0" borderId="73" xfId="91" applyFont="1" applyBorder="1">
      <alignment/>
      <protection/>
    </xf>
    <xf numFmtId="4" fontId="7" fillId="0" borderId="72" xfId="0" applyNumberFormat="1" applyFont="1" applyFill="1" applyBorder="1" applyAlignment="1">
      <alignment horizontal="center" vertical="center" wrapText="1"/>
    </xf>
    <xf numFmtId="0" fontId="5" fillId="0" borderId="71" xfId="91" applyFont="1" applyBorder="1">
      <alignment/>
      <protection/>
    </xf>
    <xf numFmtId="4" fontId="25" fillId="0" borderId="79" xfId="92" applyNumberFormat="1" applyFont="1" applyBorder="1">
      <alignment/>
      <protection/>
    </xf>
    <xf numFmtId="4" fontId="25" fillId="0" borderId="80" xfId="92" applyNumberFormat="1" applyFont="1" applyBorder="1">
      <alignment/>
      <protection/>
    </xf>
    <xf numFmtId="4" fontId="7" fillId="0" borderId="75" xfId="0" applyNumberFormat="1" applyFont="1" applyFill="1" applyBorder="1" applyAlignment="1">
      <alignment horizontal="center" vertical="center" wrapText="1"/>
    </xf>
    <xf numFmtId="0" fontId="8" fillId="35" borderId="15" xfId="59" applyFont="1" applyFill="1" applyBorder="1" applyAlignment="1">
      <alignment vertical="top" wrapText="1"/>
      <protection/>
    </xf>
    <xf numFmtId="3" fontId="24" fillId="0" borderId="32" xfId="91" applyNumberFormat="1" applyFont="1" applyBorder="1">
      <alignment/>
      <protection/>
    </xf>
    <xf numFmtId="3" fontId="24" fillId="0" borderId="81" xfId="91" applyNumberFormat="1" applyFont="1" applyBorder="1">
      <alignment/>
      <protection/>
    </xf>
    <xf numFmtId="3" fontId="24" fillId="0" borderId="66" xfId="91" applyNumberFormat="1" applyFont="1" applyBorder="1">
      <alignment/>
      <protection/>
    </xf>
    <xf numFmtId="3" fontId="24" fillId="0" borderId="64" xfId="91" applyNumberFormat="1" applyFont="1" applyBorder="1">
      <alignment/>
      <protection/>
    </xf>
    <xf numFmtId="0" fontId="75" fillId="41" borderId="36" xfId="89" applyFont="1" applyFill="1" applyBorder="1" applyAlignment="1">
      <alignment horizontal="left"/>
      <protection/>
    </xf>
    <xf numFmtId="0" fontId="5" fillId="0" borderId="72" xfId="92" applyFont="1" applyFill="1" applyBorder="1">
      <alignment/>
      <protection/>
    </xf>
    <xf numFmtId="0" fontId="5" fillId="0" borderId="73" xfId="92" applyFont="1" applyFill="1" applyBorder="1">
      <alignment/>
      <protection/>
    </xf>
    <xf numFmtId="0" fontId="31" fillId="0" borderId="73" xfId="92" applyFont="1" applyBorder="1">
      <alignment/>
      <protection/>
    </xf>
    <xf numFmtId="0" fontId="31" fillId="0" borderId="72" xfId="92" applyFont="1" applyBorder="1">
      <alignment/>
      <protection/>
    </xf>
    <xf numFmtId="0" fontId="5" fillId="0" borderId="60" xfId="91" applyBorder="1">
      <alignment/>
      <protection/>
    </xf>
    <xf numFmtId="4" fontId="25" fillId="0" borderId="82" xfId="92" applyNumberFormat="1" applyFont="1" applyBorder="1">
      <alignment/>
      <protection/>
    </xf>
    <xf numFmtId="4" fontId="25" fillId="0" borderId="78" xfId="92" applyNumberFormat="1" applyFont="1" applyFill="1" applyBorder="1">
      <alignment/>
      <protection/>
    </xf>
    <xf numFmtId="3" fontId="24" fillId="0" borderId="42" xfId="91" applyNumberFormat="1" applyFont="1" applyFill="1" applyBorder="1" applyAlignment="1">
      <alignment wrapText="1"/>
      <protection/>
    </xf>
    <xf numFmtId="3" fontId="24" fillId="0" borderId="41" xfId="91" applyNumberFormat="1" applyFont="1" applyFill="1" applyBorder="1" applyAlignment="1">
      <alignment horizontal="left" wrapText="1"/>
      <protection/>
    </xf>
    <xf numFmtId="3" fontId="24" fillId="0" borderId="42" xfId="91" applyNumberFormat="1" applyFont="1" applyFill="1" applyBorder="1" applyAlignment="1">
      <alignment vertical="center" wrapText="1"/>
      <protection/>
    </xf>
    <xf numFmtId="3" fontId="25" fillId="0" borderId="0" xfId="92" applyNumberFormat="1" applyFont="1" applyBorder="1" applyAlignment="1">
      <alignment horizontal="center"/>
      <protection/>
    </xf>
    <xf numFmtId="4" fontId="25" fillId="0" borderId="76" xfId="92" applyNumberFormat="1" applyFont="1" applyFill="1" applyBorder="1">
      <alignment/>
      <protection/>
    </xf>
    <xf numFmtId="0" fontId="5" fillId="0" borderId="83" xfId="91" applyBorder="1">
      <alignment/>
      <protection/>
    </xf>
    <xf numFmtId="4" fontId="25" fillId="0" borderId="0" xfId="92" applyNumberFormat="1" applyFont="1" applyBorder="1">
      <alignment/>
      <protection/>
    </xf>
    <xf numFmtId="4" fontId="25" fillId="0" borderId="63" xfId="92" applyNumberFormat="1" applyFont="1" applyBorder="1">
      <alignment/>
      <protection/>
    </xf>
    <xf numFmtId="3" fontId="24" fillId="0" borderId="0" xfId="91" applyNumberFormat="1" applyFont="1" applyBorder="1">
      <alignment/>
      <protection/>
    </xf>
    <xf numFmtId="3" fontId="24" fillId="0" borderId="0" xfId="91" applyNumberFormat="1" applyFont="1" applyBorder="1" applyAlignment="1">
      <alignment horizontal="left"/>
      <protection/>
    </xf>
    <xf numFmtId="4" fontId="19" fillId="0" borderId="36" xfId="92" applyNumberFormat="1" applyFont="1" applyFill="1" applyBorder="1" applyAlignment="1">
      <alignment vertical="center"/>
      <protection/>
    </xf>
    <xf numFmtId="4" fontId="25" fillId="0" borderId="30" xfId="92" applyNumberFormat="1" applyFont="1" applyFill="1" applyBorder="1">
      <alignment/>
      <protection/>
    </xf>
    <xf numFmtId="0" fontId="25" fillId="0" borderId="32" xfId="88" applyFont="1" applyBorder="1" applyAlignment="1">
      <alignment horizontal="left"/>
      <protection/>
    </xf>
    <xf numFmtId="0" fontId="25" fillId="0" borderId="40" xfId="88" applyFont="1" applyBorder="1" applyAlignment="1">
      <alignment horizontal="left" wrapText="1"/>
      <protection/>
    </xf>
    <xf numFmtId="0" fontId="25" fillId="0" borderId="40" xfId="91" applyFont="1" applyBorder="1">
      <alignment/>
      <protection/>
    </xf>
    <xf numFmtId="0" fontId="25" fillId="0" borderId="40" xfId="78" applyFont="1" applyBorder="1" applyAlignment="1">
      <alignment horizontal="left"/>
      <protection/>
    </xf>
    <xf numFmtId="0" fontId="25" fillId="0" borderId="40" xfId="91" applyFont="1" applyBorder="1" applyAlignment="1">
      <alignment wrapText="1"/>
      <protection/>
    </xf>
    <xf numFmtId="0" fontId="25" fillId="0" borderId="42" xfId="78" applyFont="1" applyBorder="1" applyAlignment="1">
      <alignment horizontal="left"/>
      <protection/>
    </xf>
    <xf numFmtId="0" fontId="75" fillId="41" borderId="36" xfId="89" applyFont="1" applyFill="1" applyBorder="1" applyAlignment="1">
      <alignment horizontal="left"/>
      <protection/>
    </xf>
    <xf numFmtId="0" fontId="0" fillId="43" borderId="84" xfId="0" applyFill="1" applyBorder="1" applyAlignment="1">
      <alignment/>
    </xf>
    <xf numFmtId="0" fontId="0" fillId="43" borderId="85" xfId="0" applyFill="1" applyBorder="1" applyAlignment="1">
      <alignment wrapText="1"/>
    </xf>
    <xf numFmtId="0" fontId="5" fillId="43" borderId="0" xfId="91" applyFill="1">
      <alignment/>
      <protection/>
    </xf>
    <xf numFmtId="0" fontId="5" fillId="43" borderId="0" xfId="91" applyFill="1" applyAlignment="1">
      <alignment wrapText="1"/>
      <protection/>
    </xf>
    <xf numFmtId="0" fontId="5" fillId="43" borderId="84" xfId="91" applyFill="1" applyBorder="1">
      <alignment/>
      <protection/>
    </xf>
    <xf numFmtId="0" fontId="5" fillId="43" borderId="85" xfId="91" applyFill="1" applyBorder="1" applyAlignment="1">
      <alignment wrapText="1"/>
      <protection/>
    </xf>
    <xf numFmtId="0" fontId="32" fillId="43" borderId="84" xfId="0" applyFont="1" applyFill="1" applyBorder="1" applyAlignment="1">
      <alignment/>
    </xf>
    <xf numFmtId="4" fontId="32" fillId="43" borderId="85" xfId="0" applyNumberFormat="1" applyFont="1" applyFill="1" applyBorder="1" applyAlignment="1">
      <alignment wrapText="1"/>
    </xf>
    <xf numFmtId="0" fontId="4" fillId="0" borderId="0" xfId="0" applyFont="1" applyAlignment="1">
      <alignment horizontal="left" vertical="center" wrapText="1"/>
    </xf>
    <xf numFmtId="0" fontId="2" fillId="0" borderId="86" xfId="79" applyFont="1" applyFill="1" applyBorder="1" applyAlignment="1">
      <alignment horizontal="center"/>
      <protection/>
    </xf>
    <xf numFmtId="0" fontId="3" fillId="0" borderId="61" xfId="79" applyFont="1" applyFill="1" applyBorder="1" applyAlignment="1">
      <alignment horizontal="left" vertical="center" wrapText="1"/>
      <protection/>
    </xf>
    <xf numFmtId="0" fontId="3" fillId="0" borderId="61" xfId="79" applyFont="1" applyFill="1" applyBorder="1" applyAlignment="1">
      <alignment horizontal="left" vertical="center"/>
      <protection/>
    </xf>
    <xf numFmtId="4" fontId="1" fillId="0" borderId="40" xfId="79" applyNumberFormat="1" applyFont="1" applyFill="1" applyBorder="1" applyAlignment="1">
      <alignment horizontal="left"/>
      <protection/>
    </xf>
    <xf numFmtId="4" fontId="6" fillId="0" borderId="87" xfId="79" applyNumberFormat="1" applyFont="1" applyFill="1" applyBorder="1" applyAlignment="1">
      <alignment horizontal="left" vertical="center"/>
      <protection/>
    </xf>
    <xf numFmtId="0" fontId="19" fillId="37" borderId="27" xfId="91" applyFont="1" applyFill="1" applyBorder="1" applyAlignment="1">
      <alignment horizontal="center" vertical="center" textRotation="90" wrapText="1"/>
      <protection/>
    </xf>
    <xf numFmtId="0" fontId="20" fillId="38" borderId="45" xfId="91" applyFont="1" applyFill="1" applyBorder="1" applyAlignment="1">
      <alignment horizontal="left" vertical="center"/>
      <protection/>
    </xf>
    <xf numFmtId="0" fontId="23" fillId="0" borderId="45" xfId="91" applyFont="1" applyBorder="1" applyAlignment="1">
      <alignment horizontal="left" vertical="center"/>
      <protection/>
    </xf>
    <xf numFmtId="0" fontId="4" fillId="38" borderId="45" xfId="92" applyFont="1" applyFill="1" applyBorder="1" applyAlignment="1">
      <alignment/>
      <protection/>
    </xf>
    <xf numFmtId="204" fontId="4" fillId="38" borderId="46" xfId="92" applyNumberFormat="1" applyFont="1" applyFill="1" applyBorder="1" applyAlignment="1">
      <alignment horizontal="right"/>
      <protection/>
    </xf>
    <xf numFmtId="0" fontId="18" fillId="46" borderId="88" xfId="89" applyFont="1" applyFill="1" applyBorder="1" applyAlignment="1">
      <alignment horizontal="center" vertical="center" wrapText="1"/>
      <protection/>
    </xf>
    <xf numFmtId="0" fontId="4" fillId="37" borderId="88" xfId="91" applyFont="1" applyFill="1" applyBorder="1" applyAlignment="1">
      <alignment horizontal="center" vertical="center" textRotation="90" wrapText="1"/>
      <protection/>
    </xf>
    <xf numFmtId="0" fontId="4" fillId="37" borderId="88" xfId="91" applyFont="1" applyFill="1" applyBorder="1" applyAlignment="1">
      <alignment horizontal="center" vertical="center" wrapText="1"/>
      <protection/>
    </xf>
    <xf numFmtId="0" fontId="4" fillId="37" borderId="86" xfId="91" applyFont="1" applyFill="1" applyBorder="1" applyAlignment="1">
      <alignment horizontal="center" vertical="center"/>
      <protection/>
    </xf>
    <xf numFmtId="0" fontId="19" fillId="37" borderId="56" xfId="91" applyFont="1" applyFill="1" applyBorder="1" applyAlignment="1">
      <alignment horizontal="center" vertical="center" textRotation="90"/>
      <protection/>
    </xf>
    <xf numFmtId="0" fontId="19" fillId="37" borderId="59" xfId="89" applyFont="1" applyFill="1" applyBorder="1" applyAlignment="1">
      <alignment horizontal="center" vertical="center" textRotation="90"/>
      <protection/>
    </xf>
    <xf numFmtId="0" fontId="19" fillId="37" borderId="22" xfId="91" applyFont="1" applyFill="1" applyBorder="1" applyAlignment="1">
      <alignment horizontal="center" vertical="center" textRotation="90" wrapText="1"/>
      <protection/>
    </xf>
    <xf numFmtId="0" fontId="19" fillId="37" borderId="87" xfId="91" applyFont="1" applyFill="1" applyBorder="1" applyAlignment="1">
      <alignment horizontal="center" vertical="center" textRotation="90" wrapText="1"/>
      <protection/>
    </xf>
    <xf numFmtId="0" fontId="2" fillId="0" borderId="86" xfId="81" applyFont="1" applyFill="1" applyBorder="1" applyAlignment="1">
      <alignment horizontal="center"/>
      <protection/>
    </xf>
    <xf numFmtId="0" fontId="3" fillId="0" borderId="61" xfId="81" applyFont="1" applyFill="1" applyBorder="1" applyAlignment="1">
      <alignment horizontal="left" vertical="center" wrapText="1"/>
      <protection/>
    </xf>
    <xf numFmtId="0" fontId="3" fillId="0" borderId="61" xfId="81" applyFont="1" applyFill="1" applyBorder="1" applyAlignment="1">
      <alignment horizontal="left" vertical="center"/>
      <protection/>
    </xf>
    <xf numFmtId="4" fontId="1" fillId="0" borderId="40" xfId="81" applyNumberFormat="1" applyFont="1" applyFill="1" applyBorder="1" applyAlignment="1">
      <alignment horizontal="left"/>
      <protection/>
    </xf>
    <xf numFmtId="4" fontId="6" fillId="0" borderId="87" xfId="81" applyNumberFormat="1" applyFont="1" applyFill="1" applyBorder="1" applyAlignment="1">
      <alignment horizontal="left" vertical="center"/>
      <protection/>
    </xf>
    <xf numFmtId="0" fontId="17" fillId="0" borderId="89" xfId="82" applyFont="1" applyBorder="1" applyAlignment="1">
      <alignment horizontal="left" vertical="top" wrapText="1"/>
      <protection locked="0"/>
    </xf>
    <xf numFmtId="0" fontId="17" fillId="0" borderId="90" xfId="82" applyFont="1" applyBorder="1" applyAlignment="1">
      <alignment horizontal="left" vertical="top" wrapText="1"/>
      <protection locked="0"/>
    </xf>
    <xf numFmtId="0" fontId="17" fillId="0" borderId="91" xfId="82" applyFont="1" applyBorder="1" applyAlignment="1">
      <alignment horizontal="left" vertical="top" wrapText="1"/>
      <protection locked="0"/>
    </xf>
    <xf numFmtId="0" fontId="17" fillId="0" borderId="92" xfId="82" applyFont="1" applyBorder="1" applyAlignment="1">
      <alignment horizontal="left" vertical="top" wrapText="1"/>
      <protection locked="0"/>
    </xf>
    <xf numFmtId="0" fontId="76" fillId="41" borderId="45" xfId="91" applyFont="1" applyFill="1" applyBorder="1" applyAlignment="1">
      <alignment horizontal="left" vertical="center"/>
      <protection/>
    </xf>
    <xf numFmtId="0" fontId="4" fillId="42" borderId="45" xfId="92" applyFont="1" applyFill="1" applyBorder="1" applyAlignment="1">
      <alignment/>
      <protection/>
    </xf>
    <xf numFmtId="204" fontId="4" fillId="42" borderId="46" xfId="92" applyNumberFormat="1" applyFont="1" applyFill="1" applyBorder="1" applyAlignment="1">
      <alignment horizontal="right"/>
      <protection/>
    </xf>
    <xf numFmtId="0" fontId="4" fillId="41" borderId="45" xfId="92" applyFont="1" applyFill="1" applyBorder="1" applyAlignment="1">
      <alignment/>
      <protection/>
    </xf>
    <xf numFmtId="204" fontId="4" fillId="41" borderId="46" xfId="92" applyNumberFormat="1" applyFont="1" applyFill="1" applyBorder="1" applyAlignment="1">
      <alignment horizontal="right"/>
      <protection/>
    </xf>
    <xf numFmtId="0" fontId="23" fillId="0" borderId="93" xfId="91" applyFont="1" applyBorder="1" applyAlignment="1">
      <alignment horizontal="left" vertical="center"/>
      <protection/>
    </xf>
    <xf numFmtId="0" fontId="23" fillId="0" borderId="45" xfId="91" applyFont="1" applyFill="1" applyBorder="1" applyAlignment="1">
      <alignment horizontal="left" vertical="center"/>
      <protection/>
    </xf>
    <xf numFmtId="0" fontId="19" fillId="37" borderId="47" xfId="91" applyFont="1" applyFill="1" applyBorder="1" applyAlignment="1">
      <alignment horizontal="center" vertical="center" textRotation="90" wrapText="1"/>
      <protection/>
    </xf>
    <xf numFmtId="0" fontId="19" fillId="37" borderId="51" xfId="91" applyFont="1" applyFill="1" applyBorder="1" applyAlignment="1">
      <alignment horizontal="center" vertical="center" textRotation="90" wrapText="1"/>
      <protection/>
    </xf>
    <xf numFmtId="0" fontId="4" fillId="41" borderId="36" xfId="92" applyFont="1" applyFill="1" applyBorder="1" applyAlignment="1">
      <alignment/>
      <protection/>
    </xf>
    <xf numFmtId="204" fontId="4" fillId="41" borderId="36" xfId="92" applyNumberFormat="1" applyFont="1" applyFill="1" applyBorder="1" applyAlignment="1">
      <alignment horizontal="right"/>
      <protection/>
    </xf>
    <xf numFmtId="0" fontId="18" fillId="46" borderId="45" xfId="89" applyFont="1" applyFill="1" applyBorder="1" applyAlignment="1">
      <alignment horizontal="center" vertical="center" wrapText="1"/>
      <protection/>
    </xf>
    <xf numFmtId="0" fontId="18" fillId="46" borderId="36" xfId="89" applyFont="1" applyFill="1" applyBorder="1" applyAlignment="1">
      <alignment horizontal="center" vertical="center" wrapText="1"/>
      <protection/>
    </xf>
    <xf numFmtId="0" fontId="18" fillId="46" borderId="46" xfId="89" applyFont="1" applyFill="1" applyBorder="1" applyAlignment="1">
      <alignment horizontal="center" vertical="center" wrapText="1"/>
      <protection/>
    </xf>
  </cellXfs>
  <cellStyles count="96">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Dobrá 2" xfId="36"/>
    <cellStyle name="Hyperlink" xfId="37"/>
    <cellStyle name="Hypertextový odkaz_Profireal mlynár" xfId="38"/>
    <cellStyle name="Kontrolná bunka" xfId="39"/>
    <cellStyle name="Kontrolná bunka 2" xfId="40"/>
    <cellStyle name="Kontrolná bunka 3" xfId="41"/>
    <cellStyle name="Currency" xfId="42"/>
    <cellStyle name="Currency [0]" xfId="43"/>
    <cellStyle name="Nadpis 1" xfId="44"/>
    <cellStyle name="Nadpis 2" xfId="45"/>
    <cellStyle name="Nadpis 3" xfId="46"/>
    <cellStyle name="Nadpis 4" xfId="47"/>
    <cellStyle name="Názov" xfId="48"/>
    <cellStyle name="Neutrálna" xfId="49"/>
    <cellStyle name="Neutrálna 2" xfId="50"/>
    <cellStyle name="Normal 2" xfId="51"/>
    <cellStyle name="Normal 2 2" xfId="52"/>
    <cellStyle name="Normal 2 3" xfId="53"/>
    <cellStyle name="Normal 2 4" xfId="54"/>
    <cellStyle name="Normal 2 5" xfId="55"/>
    <cellStyle name="Normal 2 5 2" xfId="56"/>
    <cellStyle name="Normal 2 5 2 2" xfId="57"/>
    <cellStyle name="Normal 2 5 3" xfId="58"/>
    <cellStyle name="Normal 2 6" xfId="59"/>
    <cellStyle name="Normal 2 6 2" xfId="60"/>
    <cellStyle name="Normal 2 7" xfId="61"/>
    <cellStyle name="Normal 3" xfId="62"/>
    <cellStyle name="Normal 3 2" xfId="63"/>
    <cellStyle name="Normal 4" xfId="64"/>
    <cellStyle name="Normal 4 2" xfId="65"/>
    <cellStyle name="Normal 5" xfId="66"/>
    <cellStyle name="Normal 5 2" xfId="67"/>
    <cellStyle name="Normal 5 3" xfId="68"/>
    <cellStyle name="Normal 6" xfId="69"/>
    <cellStyle name="Normal 7" xfId="70"/>
    <cellStyle name="Normal 7 2" xfId="71"/>
    <cellStyle name="Normal 8" xfId="72"/>
    <cellStyle name="Normal 8 2" xfId="73"/>
    <cellStyle name="Normal 9" xfId="74"/>
    <cellStyle name="Normálna 2" xfId="75"/>
    <cellStyle name="Normálna 2 2" xfId="76"/>
    <cellStyle name="Normálna 2 3" xfId="77"/>
    <cellStyle name="Normálna 2 4" xfId="78"/>
    <cellStyle name="Normálna 3" xfId="79"/>
    <cellStyle name="Normálna 3 2" xfId="80"/>
    <cellStyle name="Normálna 3 3" xfId="81"/>
    <cellStyle name="Normálna 4" xfId="82"/>
    <cellStyle name="normálne 2" xfId="83"/>
    <cellStyle name="normálne 2 2" xfId="84"/>
    <cellStyle name="normálne 2 3" xfId="85"/>
    <cellStyle name="normálne 2 4" xfId="86"/>
    <cellStyle name="Normálne 3" xfId="87"/>
    <cellStyle name="normálne_58 024 EPS HN Košice EPS" xfId="88"/>
    <cellStyle name="normálne_EPS_pre_PPA_jadro" xfId="89"/>
    <cellStyle name="normální_720 KIT_J&amp;T Dunajská" xfId="90"/>
    <cellStyle name="normální_720 KIT_NAY" xfId="91"/>
    <cellStyle name="normální_720 NORMAL_NAY" xfId="92"/>
    <cellStyle name="Percent" xfId="93"/>
    <cellStyle name="Followed Hyperlink" xfId="94"/>
    <cellStyle name="Poznámka" xfId="95"/>
    <cellStyle name="Prepojená bunka" xfId="96"/>
    <cellStyle name="Spolu" xfId="97"/>
    <cellStyle name="Text upozornenia" xfId="98"/>
    <cellStyle name="Vstup" xfId="99"/>
    <cellStyle name="Výpočet" xfId="100"/>
    <cellStyle name="Výstup" xfId="101"/>
    <cellStyle name="Vysvetľujúci text" xfId="102"/>
    <cellStyle name="Zlá" xfId="103"/>
    <cellStyle name="Zvýraznenie1" xfId="104"/>
    <cellStyle name="Zvýraznenie2" xfId="105"/>
    <cellStyle name="Zvýraznenie3" xfId="106"/>
    <cellStyle name="Zvýraznenie4" xfId="107"/>
    <cellStyle name="Zvýraznenie5" xfId="108"/>
    <cellStyle name="Zvýraznenie6" xfId="109"/>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Ing.%20&#268;aja\AppData\Local\Microsoft\Windows\INetCache\Content.Outlook\AMEKKCGD\ROZPO&#268;ET_EPS%20-%20koncove%20prvk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Ing.%20&#268;aja\AppData\Local\Microsoft\Windows\INetCache\Content.Outlook\AMEKKCGD\ROZPO&#268;ET_HSP%20-%20koncove%20prvk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Ing.%20&#268;aja\AppData\Local\Microsoft\Windows\INetCache\Content.Outlook\AMEKKCGD\ROZPO&#268;ET_MM%20-%20koncove%20prvk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Ing.%20&#268;aja\AppData\Local\Microsoft\Windows\INetCache\Content.Outlook\AMEKKCGD\ROZPO&#268;ET_SK%20-%20koncove%20prvky.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Ing.%20&#268;aja\AppData\Local\Microsoft\Windows\INetCache\Content.Outlook\AMEKKCGD\ROZPO&#268;ET_SKV%20-%20koncove%20prvk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Ing.%20&#268;aja\AppData\Local\Microsoft\Windows\INetCache\Content.Outlook\AMEKKCGD\Rozpo&#269;et%20TV,%20pred&#314;&#382;enie%20kabel&#225;&#382;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PS rozpoče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SP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ED"/>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ŠK "/>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CS VV"/>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S29"/>
  <sheetViews>
    <sheetView tabSelected="1" workbookViewId="0" topLeftCell="A1">
      <selection activeCell="D32" sqref="D32"/>
    </sheetView>
  </sheetViews>
  <sheetFormatPr defaultColWidth="9.00390625" defaultRowHeight="15.75"/>
  <cols>
    <col min="1" max="1" width="14.875" style="256" customWidth="1"/>
    <col min="2" max="2" width="7.875" style="256" customWidth="1"/>
    <col min="3" max="3" width="35.375" style="257" customWidth="1"/>
    <col min="4" max="6" width="11.125" style="257" customWidth="1"/>
    <col min="7" max="8" width="15.625" style="257" customWidth="1"/>
    <col min="9" max="9" width="15.625" style="258" customWidth="1"/>
    <col min="10" max="10" width="9.00390625" style="258" customWidth="1"/>
  </cols>
  <sheetData>
    <row r="1" spans="1:29" s="235" customFormat="1" ht="24.75" customHeight="1">
      <c r="A1" s="233" t="s">
        <v>276</v>
      </c>
      <c r="B1" s="252"/>
      <c r="C1" s="252"/>
      <c r="D1" s="252"/>
      <c r="E1" s="252"/>
      <c r="F1" s="252"/>
      <c r="G1" s="252"/>
      <c r="H1" s="252"/>
      <c r="I1" s="252"/>
      <c r="J1" s="252"/>
      <c r="K1" s="234"/>
      <c r="Q1" s="232"/>
      <c r="R1" s="232"/>
      <c r="S1" s="232"/>
      <c r="T1" s="232"/>
      <c r="U1" s="232"/>
      <c r="V1" s="232"/>
      <c r="W1" s="232"/>
      <c r="X1" s="232"/>
      <c r="Y1" s="232"/>
      <c r="Z1" s="232"/>
      <c r="AA1" s="232"/>
      <c r="AB1" s="232"/>
      <c r="AC1" s="232"/>
    </row>
    <row r="2" spans="1:29" s="235" customFormat="1" ht="6.75" customHeight="1">
      <c r="A2" s="252"/>
      <c r="B2" s="252"/>
      <c r="C2" s="252"/>
      <c r="D2" s="252"/>
      <c r="E2" s="252"/>
      <c r="F2" s="252"/>
      <c r="G2" s="252"/>
      <c r="H2" s="252"/>
      <c r="I2" s="252"/>
      <c r="J2" s="252"/>
      <c r="K2" s="234"/>
      <c r="Q2" s="232"/>
      <c r="R2" s="232"/>
      <c r="S2" s="232"/>
      <c r="T2" s="232"/>
      <c r="U2" s="232"/>
      <c r="V2" s="232"/>
      <c r="W2" s="232"/>
      <c r="X2" s="232"/>
      <c r="Y2" s="232"/>
      <c r="Z2" s="232"/>
      <c r="AA2" s="232"/>
      <c r="AB2" s="232"/>
      <c r="AC2" s="232"/>
    </row>
    <row r="3" spans="1:29" s="235" customFormat="1" ht="12" customHeight="1">
      <c r="A3" s="237" t="s">
        <v>277</v>
      </c>
      <c r="B3" s="252"/>
      <c r="C3" s="252"/>
      <c r="D3" s="252"/>
      <c r="E3" s="252"/>
      <c r="F3" s="252"/>
      <c r="G3" s="252"/>
      <c r="H3" s="252"/>
      <c r="I3" s="252"/>
      <c r="J3" s="252"/>
      <c r="K3" s="234"/>
      <c r="Q3" s="232"/>
      <c r="R3" s="232"/>
      <c r="S3" s="232"/>
      <c r="T3" s="232"/>
      <c r="U3" s="232"/>
      <c r="V3" s="232"/>
      <c r="W3" s="232"/>
      <c r="X3" s="232"/>
      <c r="Y3" s="232"/>
      <c r="Z3" s="232"/>
      <c r="AA3" s="232"/>
      <c r="AB3" s="232"/>
      <c r="AC3" s="232"/>
    </row>
    <row r="4" spans="1:29" s="235" customFormat="1" ht="16.5" customHeight="1">
      <c r="A4" s="253"/>
      <c r="B4" s="347" t="s">
        <v>289</v>
      </c>
      <c r="C4" s="347"/>
      <c r="D4" s="347"/>
      <c r="E4" s="347"/>
      <c r="F4" s="262"/>
      <c r="G4" s="252"/>
      <c r="H4" s="252"/>
      <c r="I4" s="252"/>
      <c r="J4" s="252"/>
      <c r="K4" s="234"/>
      <c r="Q4" s="232"/>
      <c r="R4" s="232"/>
      <c r="S4" s="232"/>
      <c r="T4" s="232"/>
      <c r="U4" s="232"/>
      <c r="V4" s="232"/>
      <c r="W4" s="232"/>
      <c r="X4" s="232"/>
      <c r="Y4" s="232"/>
      <c r="Z4" s="232"/>
      <c r="AA4" s="232"/>
      <c r="AB4" s="232"/>
      <c r="AC4" s="232"/>
    </row>
    <row r="5" spans="1:29" s="235" customFormat="1" ht="12" customHeight="1">
      <c r="A5" s="237" t="s">
        <v>278</v>
      </c>
      <c r="B5" s="252"/>
      <c r="C5" s="252"/>
      <c r="D5" s="252"/>
      <c r="E5" s="252"/>
      <c r="F5" s="252"/>
      <c r="G5" s="252"/>
      <c r="H5" s="252"/>
      <c r="I5" s="252"/>
      <c r="J5" s="252"/>
      <c r="K5" s="234"/>
      <c r="Q5" s="232"/>
      <c r="R5" s="232"/>
      <c r="S5" s="232"/>
      <c r="T5" s="232"/>
      <c r="U5" s="232"/>
      <c r="V5" s="232"/>
      <c r="W5" s="232"/>
      <c r="X5" s="232"/>
      <c r="Y5" s="232"/>
      <c r="Z5" s="232"/>
      <c r="AA5" s="232"/>
      <c r="AB5" s="232"/>
      <c r="AC5" s="232"/>
    </row>
    <row r="6" spans="1:29" s="235" customFormat="1" ht="16.5" customHeight="1">
      <c r="A6" s="253"/>
      <c r="B6" s="264" t="s">
        <v>297</v>
      </c>
      <c r="C6" s="263"/>
      <c r="D6" s="252"/>
      <c r="E6" s="252"/>
      <c r="F6" s="252"/>
      <c r="G6" s="252"/>
      <c r="H6" s="252"/>
      <c r="I6" s="252"/>
      <c r="J6" s="252"/>
      <c r="K6" s="234"/>
      <c r="Q6" s="232"/>
      <c r="R6" s="232"/>
      <c r="S6" s="232"/>
      <c r="T6" s="232"/>
      <c r="U6" s="232"/>
      <c r="V6" s="232"/>
      <c r="W6" s="232"/>
      <c r="X6" s="232"/>
      <c r="Y6" s="232"/>
      <c r="Z6" s="232"/>
      <c r="AA6" s="232"/>
      <c r="AB6" s="232"/>
      <c r="AC6" s="232"/>
    </row>
    <row r="7" spans="1:29" s="235" customFormat="1" ht="6.75" customHeight="1">
      <c r="A7" s="253"/>
      <c r="B7" s="252"/>
      <c r="C7" s="252"/>
      <c r="D7" s="252"/>
      <c r="E7" s="252"/>
      <c r="F7" s="252"/>
      <c r="G7" s="252"/>
      <c r="H7" s="252"/>
      <c r="I7" s="252"/>
      <c r="J7" s="252"/>
      <c r="K7" s="234"/>
      <c r="Q7" s="232"/>
      <c r="R7" s="232"/>
      <c r="S7" s="232"/>
      <c r="T7" s="232"/>
      <c r="U7" s="232"/>
      <c r="V7" s="232"/>
      <c r="W7" s="232"/>
      <c r="X7" s="232"/>
      <c r="Y7" s="232"/>
      <c r="Z7" s="232"/>
      <c r="AA7" s="232"/>
      <c r="AB7" s="232"/>
      <c r="AC7" s="232"/>
    </row>
    <row r="8" spans="1:29" s="235" customFormat="1" ht="12" customHeight="1">
      <c r="A8" s="237" t="s">
        <v>279</v>
      </c>
      <c r="B8" s="237" t="s">
        <v>290</v>
      </c>
      <c r="C8" s="237"/>
      <c r="D8" s="237"/>
      <c r="E8" s="252"/>
      <c r="F8" s="252"/>
      <c r="G8" s="236" t="s">
        <v>4</v>
      </c>
      <c r="H8" s="251"/>
      <c r="I8" s="252"/>
      <c r="J8" s="252"/>
      <c r="K8" s="234"/>
      <c r="Q8" s="232"/>
      <c r="R8" s="232"/>
      <c r="S8" s="232"/>
      <c r="T8" s="232"/>
      <c r="U8" s="232"/>
      <c r="V8" s="232"/>
      <c r="W8" s="232"/>
      <c r="X8" s="232"/>
      <c r="Y8" s="232"/>
      <c r="Z8" s="232"/>
      <c r="AA8" s="232"/>
      <c r="AB8" s="232"/>
      <c r="AC8" s="232"/>
    </row>
    <row r="9" spans="1:29" s="235" customFormat="1" ht="6.75" customHeight="1">
      <c r="A9" s="253"/>
      <c r="B9" s="252"/>
      <c r="C9" s="252"/>
      <c r="D9" s="252"/>
      <c r="E9" s="252"/>
      <c r="F9" s="252"/>
      <c r="G9" s="252"/>
      <c r="H9" s="252"/>
      <c r="I9" s="252"/>
      <c r="J9" s="252"/>
      <c r="K9" s="234"/>
      <c r="Q9" s="232"/>
      <c r="R9" s="232"/>
      <c r="S9" s="232"/>
      <c r="T9" s="232"/>
      <c r="U9" s="232"/>
      <c r="V9" s="232"/>
      <c r="W9" s="232"/>
      <c r="X9" s="232"/>
      <c r="Y9" s="232"/>
      <c r="Z9" s="232"/>
      <c r="AA9" s="232"/>
      <c r="AB9" s="232"/>
      <c r="AC9" s="232"/>
    </row>
    <row r="10" spans="1:29" s="235" customFormat="1" ht="15" customHeight="1">
      <c r="A10" s="237" t="s">
        <v>280</v>
      </c>
      <c r="B10" s="237" t="s">
        <v>38</v>
      </c>
      <c r="C10" s="237"/>
      <c r="D10" s="237"/>
      <c r="E10" s="252"/>
      <c r="F10" s="252"/>
      <c r="G10" s="236"/>
      <c r="H10" s="238"/>
      <c r="I10" s="252"/>
      <c r="J10" s="252"/>
      <c r="K10" s="234"/>
      <c r="Q10" s="232"/>
      <c r="R10" s="232"/>
      <c r="S10" s="232"/>
      <c r="T10" s="232"/>
      <c r="U10" s="232"/>
      <c r="V10" s="232"/>
      <c r="W10" s="232"/>
      <c r="X10" s="232"/>
      <c r="Y10" s="232"/>
      <c r="Z10" s="232"/>
      <c r="AA10" s="232"/>
      <c r="AB10" s="232"/>
      <c r="AC10" s="232"/>
    </row>
    <row r="11" spans="1:29" s="235" customFormat="1" ht="15" customHeight="1">
      <c r="A11" s="237" t="s">
        <v>281</v>
      </c>
      <c r="B11" s="252"/>
      <c r="C11" s="237"/>
      <c r="D11" s="237"/>
      <c r="E11" s="252"/>
      <c r="F11" s="252"/>
      <c r="G11" s="236"/>
      <c r="H11" s="238"/>
      <c r="I11" s="252"/>
      <c r="J11" s="252"/>
      <c r="K11" s="234"/>
      <c r="Q11" s="232"/>
      <c r="R11" s="232"/>
      <c r="S11" s="232"/>
      <c r="T11" s="232"/>
      <c r="U11" s="232"/>
      <c r="V11" s="232"/>
      <c r="W11" s="232"/>
      <c r="X11" s="232"/>
      <c r="Y11" s="232"/>
      <c r="Z11" s="232"/>
      <c r="AA11" s="232"/>
      <c r="AB11" s="232"/>
      <c r="AC11" s="232"/>
    </row>
    <row r="12" spans="1:29" s="235" customFormat="1" ht="9.75" customHeight="1">
      <c r="A12" s="252"/>
      <c r="B12" s="252"/>
      <c r="C12" s="252"/>
      <c r="D12" s="252"/>
      <c r="E12" s="252"/>
      <c r="F12" s="252"/>
      <c r="G12" s="252"/>
      <c r="H12" s="252"/>
      <c r="I12" s="252"/>
      <c r="J12" s="252"/>
      <c r="K12" s="234"/>
      <c r="Q12" s="232"/>
      <c r="R12" s="232"/>
      <c r="S12" s="232"/>
      <c r="T12" s="232"/>
      <c r="U12" s="232"/>
      <c r="V12" s="232"/>
      <c r="W12" s="232"/>
      <c r="X12" s="232"/>
      <c r="Y12" s="232"/>
      <c r="Z12" s="232"/>
      <c r="AA12" s="232"/>
      <c r="AB12" s="232"/>
      <c r="AC12" s="232"/>
    </row>
    <row r="13" spans="1:29" s="235" customFormat="1" ht="29.25" customHeight="1">
      <c r="A13" s="239" t="s">
        <v>282</v>
      </c>
      <c r="B13" s="254"/>
      <c r="C13" s="254"/>
      <c r="D13" s="254"/>
      <c r="E13" s="254"/>
      <c r="F13" s="254"/>
      <c r="G13" s="240" t="s">
        <v>283</v>
      </c>
      <c r="H13" s="240" t="s">
        <v>284</v>
      </c>
      <c r="I13" s="240" t="s">
        <v>285</v>
      </c>
      <c r="J13" s="254"/>
      <c r="K13" s="234"/>
      <c r="Q13" s="232"/>
      <c r="R13" s="232"/>
      <c r="S13" s="232"/>
      <c r="T13" s="232"/>
      <c r="U13" s="232"/>
      <c r="V13" s="232"/>
      <c r="W13" s="232"/>
      <c r="X13" s="232"/>
      <c r="Y13" s="232"/>
      <c r="Z13" s="232"/>
      <c r="AA13" s="232"/>
      <c r="AB13" s="232"/>
      <c r="AC13" s="232"/>
    </row>
    <row r="14" spans="1:29" s="235" customFormat="1" ht="9.75" customHeight="1">
      <c r="A14" s="252"/>
      <c r="B14" s="252"/>
      <c r="C14" s="252"/>
      <c r="D14" s="252"/>
      <c r="E14" s="252"/>
      <c r="F14" s="252"/>
      <c r="G14" s="252"/>
      <c r="H14" s="252"/>
      <c r="I14" s="252"/>
      <c r="J14" s="252"/>
      <c r="K14" s="234"/>
      <c r="Q14" s="232"/>
      <c r="R14" s="232"/>
      <c r="S14" s="232"/>
      <c r="T14" s="232"/>
      <c r="U14" s="232"/>
      <c r="V14" s="232"/>
      <c r="W14" s="232"/>
      <c r="X14" s="232"/>
      <c r="Y14" s="232"/>
      <c r="Z14" s="232"/>
      <c r="AA14" s="232"/>
      <c r="AB14" s="232"/>
      <c r="AC14" s="232"/>
    </row>
    <row r="15" spans="1:45" s="235" customFormat="1" ht="22.5" customHeight="1">
      <c r="A15" s="241" t="s">
        <v>286</v>
      </c>
      <c r="B15" s="252"/>
      <c r="C15" s="252"/>
      <c r="D15" s="252"/>
      <c r="E15" s="252"/>
      <c r="F15" s="252"/>
      <c r="G15" s="242">
        <f>G16</f>
        <v>0</v>
      </c>
      <c r="H15" s="242">
        <f>H16</f>
        <v>0</v>
      </c>
      <c r="I15" s="242">
        <f>I16</f>
        <v>0</v>
      </c>
      <c r="J15" s="252"/>
      <c r="K15" s="234"/>
      <c r="Q15" s="232"/>
      <c r="R15" s="232"/>
      <c r="S15" s="232"/>
      <c r="T15" s="232"/>
      <c r="U15" s="232"/>
      <c r="V15" s="232"/>
      <c r="W15" s="232"/>
      <c r="X15" s="232"/>
      <c r="Y15" s="232"/>
      <c r="Z15" s="232"/>
      <c r="AA15" s="232"/>
      <c r="AB15" s="232"/>
      <c r="AC15" s="232"/>
      <c r="AS15" s="243" t="s">
        <v>287</v>
      </c>
    </row>
    <row r="16" spans="2:11" s="244" customFormat="1" ht="24.75" customHeight="1">
      <c r="B16" s="259" t="s">
        <v>288</v>
      </c>
      <c r="C16" s="260"/>
      <c r="D16" s="260"/>
      <c r="E16" s="260"/>
      <c r="F16" s="260"/>
      <c r="G16" s="261">
        <f>SUM(G17:G24)</f>
        <v>0</v>
      </c>
      <c r="H16" s="261">
        <f>SUM(H17:H24)</f>
        <v>0</v>
      </c>
      <c r="I16" s="261">
        <f>SUM(I17:I24)</f>
        <v>0</v>
      </c>
      <c r="K16" s="245"/>
    </row>
    <row r="17" spans="2:11" s="246" customFormat="1" ht="19.5" customHeight="1">
      <c r="B17" s="248" t="str">
        <f>CCTV!B3</f>
        <v>CCTV</v>
      </c>
      <c r="C17" s="249"/>
      <c r="D17" s="249"/>
      <c r="E17" s="249"/>
      <c r="F17" s="249"/>
      <c r="G17" s="250">
        <f>CCTV!H32</f>
        <v>0</v>
      </c>
      <c r="H17" s="250">
        <f>CCTV!I32</f>
        <v>0</v>
      </c>
      <c r="I17" s="250">
        <f>G17+H17</f>
        <v>0</v>
      </c>
      <c r="K17" s="247"/>
    </row>
    <row r="18" spans="2:11" s="246" customFormat="1" ht="19.5" customHeight="1">
      <c r="B18" s="248" t="s">
        <v>291</v>
      </c>
      <c r="C18" s="249"/>
      <c r="D18" s="249"/>
      <c r="E18" s="249"/>
      <c r="F18" s="249"/>
      <c r="G18" s="250">
        <f>'EPS rozpočet'!F43</f>
        <v>0</v>
      </c>
      <c r="H18" s="250">
        <f>'EPS rozpočet'!H43</f>
        <v>0</v>
      </c>
      <c r="I18" s="250">
        <f aca="true" t="shared" si="0" ref="I18:I24">G18+H18</f>
        <v>0</v>
      </c>
      <c r="K18" s="247"/>
    </row>
    <row r="19" spans="2:11" s="246" customFormat="1" ht="19.5" customHeight="1">
      <c r="B19" s="248" t="s">
        <v>110</v>
      </c>
      <c r="C19" s="249"/>
      <c r="D19" s="249"/>
      <c r="E19" s="249"/>
      <c r="F19" s="249"/>
      <c r="G19" s="250">
        <f>EZS!H24</f>
        <v>0</v>
      </c>
      <c r="H19" s="250">
        <f>EZS!I24</f>
        <v>0</v>
      </c>
      <c r="I19" s="250">
        <f t="shared" si="0"/>
        <v>0</v>
      </c>
      <c r="K19" s="247"/>
    </row>
    <row r="20" spans="2:11" s="246" customFormat="1" ht="19.5" customHeight="1">
      <c r="B20" s="248" t="s">
        <v>292</v>
      </c>
      <c r="C20" s="249"/>
      <c r="D20" s="249"/>
      <c r="E20" s="249"/>
      <c r="F20" s="249"/>
      <c r="G20" s="250">
        <f>'HSP '!F49</f>
        <v>0</v>
      </c>
      <c r="H20" s="250">
        <f>'HSP '!H49</f>
        <v>0</v>
      </c>
      <c r="I20" s="250">
        <f t="shared" si="0"/>
        <v>0</v>
      </c>
      <c r="K20" s="247"/>
    </row>
    <row r="21" spans="2:11" s="246" customFormat="1" ht="19.5" customHeight="1">
      <c r="B21" s="248" t="s">
        <v>293</v>
      </c>
      <c r="C21" s="249"/>
      <c r="D21" s="249"/>
      <c r="E21" s="249"/>
      <c r="F21" s="249"/>
      <c r="G21" s="250">
        <f>LED!F24</f>
        <v>0</v>
      </c>
      <c r="H21" s="250">
        <f>LED!H24</f>
        <v>0</v>
      </c>
      <c r="I21" s="250">
        <f t="shared" si="0"/>
        <v>0</v>
      </c>
      <c r="K21" s="247"/>
    </row>
    <row r="22" spans="2:11" s="246" customFormat="1" ht="19.5" customHeight="1">
      <c r="B22" s="248" t="s">
        <v>294</v>
      </c>
      <c r="C22" s="249"/>
      <c r="D22" s="249"/>
      <c r="E22" s="249"/>
      <c r="F22" s="249"/>
      <c r="G22" s="250">
        <f>'ŠK '!F22</f>
        <v>0</v>
      </c>
      <c r="H22" s="250">
        <f>'ŠK '!H22</f>
        <v>0</v>
      </c>
      <c r="I22" s="250">
        <f t="shared" si="0"/>
        <v>0</v>
      </c>
      <c r="K22" s="247"/>
    </row>
    <row r="23" spans="2:11" s="246" customFormat="1" ht="19.5" customHeight="1">
      <c r="B23" s="248" t="s">
        <v>295</v>
      </c>
      <c r="C23" s="249"/>
      <c r="D23" s="249"/>
      <c r="E23" s="249"/>
      <c r="F23" s="249"/>
      <c r="G23" s="250">
        <f>'ACS VV'!G34</f>
        <v>0</v>
      </c>
      <c r="H23" s="250">
        <f>'ACS VV'!I34</f>
        <v>0</v>
      </c>
      <c r="I23" s="250">
        <f t="shared" si="0"/>
        <v>0</v>
      </c>
      <c r="K23" s="247"/>
    </row>
    <row r="24" spans="2:11" s="246" customFormat="1" ht="19.5" customHeight="1">
      <c r="B24" s="248" t="s">
        <v>296</v>
      </c>
      <c r="C24" s="249"/>
      <c r="D24" s="249"/>
      <c r="E24" s="249"/>
      <c r="F24" s="249"/>
      <c r="G24" s="250">
        <f>'TV Predl.kabeláže'!F61</f>
        <v>0</v>
      </c>
      <c r="H24" s="250">
        <f>'TV Predl.kabeláže'!H61</f>
        <v>0</v>
      </c>
      <c r="I24" s="250">
        <f t="shared" si="0"/>
        <v>0</v>
      </c>
      <c r="K24" s="247"/>
    </row>
    <row r="25" spans="1:29" s="235" customFormat="1" ht="21.75" customHeight="1">
      <c r="A25" s="252"/>
      <c r="B25" s="252"/>
      <c r="C25" s="252"/>
      <c r="D25" s="252"/>
      <c r="E25" s="252"/>
      <c r="F25" s="252"/>
      <c r="G25" s="252"/>
      <c r="H25" s="252"/>
      <c r="I25" s="252"/>
      <c r="J25" s="252"/>
      <c r="K25" s="234"/>
      <c r="Q25" s="232"/>
      <c r="R25" s="232"/>
      <c r="S25" s="232"/>
      <c r="T25" s="232"/>
      <c r="U25" s="232"/>
      <c r="V25" s="232"/>
      <c r="W25" s="232"/>
      <c r="X25" s="232"/>
      <c r="Y25" s="232"/>
      <c r="Z25" s="232"/>
      <c r="AA25" s="232"/>
      <c r="AB25" s="232"/>
      <c r="AC25" s="232"/>
    </row>
    <row r="26" spans="1:29" s="235" customFormat="1" ht="6.75" customHeight="1">
      <c r="A26" s="255"/>
      <c r="B26" s="255"/>
      <c r="C26" s="255"/>
      <c r="D26" s="255"/>
      <c r="E26" s="255"/>
      <c r="F26" s="255"/>
      <c r="G26" s="255"/>
      <c r="H26" s="255"/>
      <c r="I26" s="255"/>
      <c r="J26" s="255"/>
      <c r="K26" s="234"/>
      <c r="Q26" s="232"/>
      <c r="R26" s="232"/>
      <c r="S26" s="232"/>
      <c r="T26" s="232"/>
      <c r="U26" s="232"/>
      <c r="V26" s="232"/>
      <c r="W26" s="232"/>
      <c r="X26" s="232"/>
      <c r="Y26" s="232"/>
      <c r="Z26" s="232"/>
      <c r="AA26" s="232"/>
      <c r="AB26" s="232"/>
      <c r="AC26" s="232"/>
    </row>
    <row r="28" ht="15.75" thickBot="1"/>
    <row r="29" spans="2:3" ht="171" thickBot="1">
      <c r="B29" s="345" t="s">
        <v>324</v>
      </c>
      <c r="C29" s="346" t="s">
        <v>325</v>
      </c>
    </row>
  </sheetData>
  <sheetProtection/>
  <mergeCells count="1">
    <mergeCell ref="B4:E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36"/>
  <sheetViews>
    <sheetView zoomScale="90" zoomScaleNormal="90" zoomScalePageLayoutView="0" workbookViewId="0" topLeftCell="A25">
      <selection activeCell="E41" sqref="E41"/>
    </sheetView>
  </sheetViews>
  <sheetFormatPr defaultColWidth="10.125" defaultRowHeight="15.75"/>
  <cols>
    <col min="1" max="1" width="11.125" style="1" customWidth="1"/>
    <col min="2" max="2" width="60.125" style="1" customWidth="1"/>
    <col min="3" max="3" width="14.875" style="1" customWidth="1"/>
    <col min="4" max="4" width="7.875" style="1" customWidth="1"/>
    <col min="5" max="5" width="7.875" style="2" customWidth="1"/>
    <col min="6" max="10" width="11.125" style="2" customWidth="1"/>
    <col min="11" max="11" width="25.875" style="1" customWidth="1"/>
    <col min="12" max="12" width="41.375" style="1" customWidth="1"/>
    <col min="13" max="13" width="7.625" style="1" customWidth="1"/>
    <col min="14" max="14" width="27.625" style="1" customWidth="1"/>
    <col min="15" max="227" width="7.625" style="1" customWidth="1"/>
    <col min="228" max="16384" width="10.125" style="1" customWidth="1"/>
  </cols>
  <sheetData>
    <row r="1" spans="1:10" ht="49.5" customHeight="1">
      <c r="A1" s="348" t="s">
        <v>306</v>
      </c>
      <c r="B1" s="348"/>
      <c r="C1" s="348"/>
      <c r="D1" s="348"/>
      <c r="E1" s="348"/>
      <c r="F1" s="348"/>
      <c r="G1" s="348"/>
      <c r="H1" s="348"/>
      <c r="I1" s="348"/>
      <c r="J1" s="348"/>
    </row>
    <row r="2" spans="1:10" ht="25.5" customHeight="1">
      <c r="A2" s="23" t="s">
        <v>0</v>
      </c>
      <c r="B2" s="349" t="s">
        <v>62</v>
      </c>
      <c r="C2" s="350"/>
      <c r="D2" s="350"/>
      <c r="E2" s="350"/>
      <c r="F2" s="25" t="s">
        <v>1</v>
      </c>
      <c r="G2" s="351" t="s">
        <v>60</v>
      </c>
      <c r="H2" s="351"/>
      <c r="I2" s="351"/>
      <c r="J2" s="351"/>
    </row>
    <row r="3" spans="1:10" ht="25.5" customHeight="1">
      <c r="A3" s="23" t="s">
        <v>3</v>
      </c>
      <c r="B3" s="350" t="s">
        <v>61</v>
      </c>
      <c r="C3" s="350"/>
      <c r="D3" s="350"/>
      <c r="E3" s="350"/>
      <c r="F3" s="26" t="s">
        <v>4</v>
      </c>
      <c r="G3" s="37">
        <v>44699</v>
      </c>
      <c r="H3" s="38"/>
      <c r="I3" s="38"/>
      <c r="J3" s="39"/>
    </row>
    <row r="4" spans="1:10" ht="28.5" customHeight="1" thickBot="1">
      <c r="A4" s="24" t="s">
        <v>5</v>
      </c>
      <c r="B4" s="34" t="s">
        <v>38</v>
      </c>
      <c r="C4" s="35"/>
      <c r="D4" s="35"/>
      <c r="E4" s="36"/>
      <c r="F4" s="27" t="s">
        <v>6</v>
      </c>
      <c r="G4" s="352" t="s">
        <v>7</v>
      </c>
      <c r="H4" s="352"/>
      <c r="I4" s="352"/>
      <c r="J4" s="352"/>
    </row>
    <row r="5" ht="3.75" customHeight="1" thickBot="1"/>
    <row r="6" spans="1:11" ht="63.75" customHeight="1">
      <c r="A6" s="3" t="s">
        <v>8</v>
      </c>
      <c r="B6" s="4" t="s">
        <v>9</v>
      </c>
      <c r="C6" s="4" t="s">
        <v>10</v>
      </c>
      <c r="D6" s="5" t="s">
        <v>11</v>
      </c>
      <c r="E6" s="6" t="s">
        <v>12</v>
      </c>
      <c r="F6" s="6" t="s">
        <v>13</v>
      </c>
      <c r="G6" s="6" t="s">
        <v>14</v>
      </c>
      <c r="H6" s="6" t="s">
        <v>15</v>
      </c>
      <c r="I6" s="7" t="s">
        <v>16</v>
      </c>
      <c r="J6" s="7" t="s">
        <v>17</v>
      </c>
      <c r="K6" s="274" t="s">
        <v>307</v>
      </c>
    </row>
    <row r="7" spans="1:11" s="12" customFormat="1" ht="15">
      <c r="A7" s="28">
        <v>1</v>
      </c>
      <c r="B7" s="29" t="s">
        <v>27</v>
      </c>
      <c r="C7" s="30"/>
      <c r="D7" s="30"/>
      <c r="E7" s="31"/>
      <c r="F7" s="31"/>
      <c r="G7" s="31"/>
      <c r="H7" s="32"/>
      <c r="I7" s="33"/>
      <c r="J7" s="282"/>
      <c r="K7" s="275"/>
    </row>
    <row r="8" spans="1:12" s="12" customFormat="1" ht="60">
      <c r="A8" s="40">
        <f aca="true" t="shared" si="0" ref="A8:A15">A7+1</f>
        <v>2</v>
      </c>
      <c r="B8" s="284" t="s">
        <v>50</v>
      </c>
      <c r="C8" s="42" t="s">
        <v>42</v>
      </c>
      <c r="D8" s="42" t="s">
        <v>2</v>
      </c>
      <c r="E8" s="43">
        <v>6</v>
      </c>
      <c r="F8" s="9">
        <v>0</v>
      </c>
      <c r="G8" s="9">
        <v>0</v>
      </c>
      <c r="H8" s="10">
        <f>F8*E8</f>
        <v>0</v>
      </c>
      <c r="I8" s="11">
        <f>G8*E8</f>
        <v>0</v>
      </c>
      <c r="J8" s="11">
        <f>H8+I8</f>
        <v>0</v>
      </c>
      <c r="K8" s="275"/>
      <c r="L8" s="273"/>
    </row>
    <row r="9" spans="1:12" s="12" customFormat="1" ht="24">
      <c r="A9" s="40">
        <f t="shared" si="0"/>
        <v>3</v>
      </c>
      <c r="B9" s="284" t="s">
        <v>298</v>
      </c>
      <c r="C9" s="42" t="s">
        <v>43</v>
      </c>
      <c r="D9" s="42" t="s">
        <v>2</v>
      </c>
      <c r="E9" s="43">
        <v>6</v>
      </c>
      <c r="F9" s="9">
        <v>0</v>
      </c>
      <c r="G9" s="9">
        <v>0</v>
      </c>
      <c r="H9" s="10">
        <f aca="true" t="shared" si="1" ref="H9:H31">F9*E9</f>
        <v>0</v>
      </c>
      <c r="I9" s="11">
        <f aca="true" t="shared" si="2" ref="I9:I31">G9*E9</f>
        <v>0</v>
      </c>
      <c r="J9" s="11">
        <f aca="true" t="shared" si="3" ref="J9:J31">H9+I9</f>
        <v>0</v>
      </c>
      <c r="K9" s="275"/>
      <c r="L9" s="273"/>
    </row>
    <row r="10" spans="1:12" s="12" customFormat="1" ht="36">
      <c r="A10" s="40">
        <f t="shared" si="0"/>
        <v>4</v>
      </c>
      <c r="B10" s="284" t="s">
        <v>51</v>
      </c>
      <c r="C10" s="42" t="s">
        <v>44</v>
      </c>
      <c r="D10" s="42" t="s">
        <v>2</v>
      </c>
      <c r="E10" s="43">
        <v>6</v>
      </c>
      <c r="F10" s="9">
        <v>0</v>
      </c>
      <c r="G10" s="9">
        <v>0</v>
      </c>
      <c r="H10" s="10">
        <f t="shared" si="1"/>
        <v>0</v>
      </c>
      <c r="I10" s="11">
        <f t="shared" si="2"/>
        <v>0</v>
      </c>
      <c r="J10" s="11">
        <f t="shared" si="3"/>
        <v>0</v>
      </c>
      <c r="K10" s="275"/>
      <c r="L10" s="273"/>
    </row>
    <row r="11" spans="1:12" s="12" customFormat="1" ht="15">
      <c r="A11" s="40">
        <f t="shared" si="0"/>
        <v>5</v>
      </c>
      <c r="B11" s="284" t="s">
        <v>299</v>
      </c>
      <c r="C11" s="42" t="s">
        <v>45</v>
      </c>
      <c r="D11" s="42" t="s">
        <v>2</v>
      </c>
      <c r="E11" s="43">
        <v>6</v>
      </c>
      <c r="F11" s="9">
        <v>0</v>
      </c>
      <c r="G11" s="9">
        <v>0</v>
      </c>
      <c r="H11" s="10">
        <f t="shared" si="1"/>
        <v>0</v>
      </c>
      <c r="I11" s="11">
        <f t="shared" si="2"/>
        <v>0</v>
      </c>
      <c r="J11" s="11">
        <f t="shared" si="3"/>
        <v>0</v>
      </c>
      <c r="K11" s="275"/>
      <c r="L11" s="273"/>
    </row>
    <row r="12" spans="1:12" s="12" customFormat="1" ht="108">
      <c r="A12" s="40">
        <f t="shared" si="0"/>
        <v>6</v>
      </c>
      <c r="B12" s="284" t="s">
        <v>300</v>
      </c>
      <c r="C12" s="42" t="s">
        <v>46</v>
      </c>
      <c r="D12" s="42" t="s">
        <v>2</v>
      </c>
      <c r="E12" s="43">
        <v>2</v>
      </c>
      <c r="F12" s="9">
        <v>0</v>
      </c>
      <c r="G12" s="9">
        <v>0</v>
      </c>
      <c r="H12" s="10">
        <f t="shared" si="1"/>
        <v>0</v>
      </c>
      <c r="I12" s="11">
        <f t="shared" si="2"/>
        <v>0</v>
      </c>
      <c r="J12" s="11">
        <f t="shared" si="3"/>
        <v>0</v>
      </c>
      <c r="K12" s="275"/>
      <c r="L12" s="273"/>
    </row>
    <row r="13" spans="1:12" s="12" customFormat="1" ht="15">
      <c r="A13" s="40">
        <f t="shared" si="0"/>
        <v>7</v>
      </c>
      <c r="B13" s="284" t="s">
        <v>301</v>
      </c>
      <c r="C13" s="42" t="s">
        <v>47</v>
      </c>
      <c r="D13" s="42" t="s">
        <v>2</v>
      </c>
      <c r="E13" s="43">
        <v>2</v>
      </c>
      <c r="F13" s="9">
        <v>0</v>
      </c>
      <c r="G13" s="9">
        <v>0</v>
      </c>
      <c r="H13" s="10">
        <f t="shared" si="1"/>
        <v>0</v>
      </c>
      <c r="I13" s="11">
        <f t="shared" si="2"/>
        <v>0</v>
      </c>
      <c r="J13" s="11">
        <f t="shared" si="3"/>
        <v>0</v>
      </c>
      <c r="K13" s="275"/>
      <c r="L13" s="273"/>
    </row>
    <row r="14" spans="1:12" s="12" customFormat="1" ht="15">
      <c r="A14" s="40">
        <f t="shared" si="0"/>
        <v>8</v>
      </c>
      <c r="B14" s="284" t="s">
        <v>302</v>
      </c>
      <c r="C14" s="42" t="s">
        <v>48</v>
      </c>
      <c r="D14" s="42" t="s">
        <v>2</v>
      </c>
      <c r="E14" s="43">
        <v>6</v>
      </c>
      <c r="F14" s="9">
        <v>0</v>
      </c>
      <c r="G14" s="9">
        <v>0</v>
      </c>
      <c r="H14" s="10">
        <f t="shared" si="1"/>
        <v>0</v>
      </c>
      <c r="I14" s="11">
        <f t="shared" si="2"/>
        <v>0</v>
      </c>
      <c r="J14" s="11">
        <f t="shared" si="3"/>
        <v>0</v>
      </c>
      <c r="K14" s="275"/>
      <c r="L14" s="273"/>
    </row>
    <row r="15" spans="1:12" s="12" customFormat="1" ht="15">
      <c r="A15" s="40">
        <f t="shared" si="0"/>
        <v>9</v>
      </c>
      <c r="B15" s="284" t="s">
        <v>303</v>
      </c>
      <c r="C15" s="42" t="s">
        <v>49</v>
      </c>
      <c r="D15" s="42" t="s">
        <v>2</v>
      </c>
      <c r="E15" s="43">
        <v>6</v>
      </c>
      <c r="F15" s="9">
        <v>0</v>
      </c>
      <c r="G15" s="9">
        <v>0</v>
      </c>
      <c r="H15" s="10">
        <f t="shared" si="1"/>
        <v>0</v>
      </c>
      <c r="I15" s="11">
        <f t="shared" si="2"/>
        <v>0</v>
      </c>
      <c r="J15" s="11">
        <f t="shared" si="3"/>
        <v>0</v>
      </c>
      <c r="K15" s="275"/>
      <c r="L15" s="273"/>
    </row>
    <row r="16" spans="1:12" s="12" customFormat="1" ht="108">
      <c r="A16" s="40">
        <v>10</v>
      </c>
      <c r="B16" s="284" t="s">
        <v>64</v>
      </c>
      <c r="C16" s="52" t="s">
        <v>63</v>
      </c>
      <c r="D16" s="42" t="s">
        <v>2</v>
      </c>
      <c r="E16" s="43">
        <v>36</v>
      </c>
      <c r="F16" s="9">
        <v>0</v>
      </c>
      <c r="G16" s="9">
        <v>0</v>
      </c>
      <c r="H16" s="10">
        <f t="shared" si="1"/>
        <v>0</v>
      </c>
      <c r="I16" s="11">
        <f t="shared" si="2"/>
        <v>0</v>
      </c>
      <c r="J16" s="11">
        <f t="shared" si="3"/>
        <v>0</v>
      </c>
      <c r="K16" s="275"/>
      <c r="L16" s="273"/>
    </row>
    <row r="17" spans="1:12" s="12" customFormat="1" ht="15">
      <c r="A17" s="40">
        <f>A16+1</f>
        <v>11</v>
      </c>
      <c r="B17" s="284" t="s">
        <v>304</v>
      </c>
      <c r="C17" s="42" t="s">
        <v>58</v>
      </c>
      <c r="D17" s="42" t="s">
        <v>2</v>
      </c>
      <c r="E17" s="43">
        <v>36</v>
      </c>
      <c r="F17" s="9">
        <v>0</v>
      </c>
      <c r="G17" s="9">
        <v>0</v>
      </c>
      <c r="H17" s="10">
        <f t="shared" si="1"/>
        <v>0</v>
      </c>
      <c r="I17" s="11">
        <f t="shared" si="2"/>
        <v>0</v>
      </c>
      <c r="J17" s="11">
        <f t="shared" si="3"/>
        <v>0</v>
      </c>
      <c r="K17" s="275"/>
      <c r="L17" s="273"/>
    </row>
    <row r="18" spans="1:12" s="12" customFormat="1" ht="48">
      <c r="A18" s="283">
        <f aca="true" t="shared" si="4" ref="A18:A31">A17+1</f>
        <v>12</v>
      </c>
      <c r="B18" s="284" t="s">
        <v>305</v>
      </c>
      <c r="C18" s="42" t="s">
        <v>59</v>
      </c>
      <c r="D18" s="42" t="s">
        <v>2</v>
      </c>
      <c r="E18" s="43">
        <v>4</v>
      </c>
      <c r="F18" s="9">
        <v>0</v>
      </c>
      <c r="G18" s="9">
        <v>0</v>
      </c>
      <c r="H18" s="10">
        <f t="shared" si="1"/>
        <v>0</v>
      </c>
      <c r="I18" s="11">
        <f t="shared" si="2"/>
        <v>0</v>
      </c>
      <c r="J18" s="11">
        <f t="shared" si="3"/>
        <v>0</v>
      </c>
      <c r="K18" s="275"/>
      <c r="L18" s="273"/>
    </row>
    <row r="19" spans="1:11" s="12" customFormat="1" ht="15">
      <c r="A19" s="283">
        <f t="shared" si="4"/>
        <v>13</v>
      </c>
      <c r="B19" s="44" t="s">
        <v>57</v>
      </c>
      <c r="C19" s="45" t="s">
        <v>55</v>
      </c>
      <c r="D19" s="45" t="s">
        <v>40</v>
      </c>
      <c r="E19" s="46">
        <v>30</v>
      </c>
      <c r="F19" s="9">
        <v>0</v>
      </c>
      <c r="G19" s="9">
        <v>0</v>
      </c>
      <c r="H19" s="10">
        <f t="shared" si="1"/>
        <v>0</v>
      </c>
      <c r="I19" s="11">
        <f t="shared" si="2"/>
        <v>0</v>
      </c>
      <c r="J19" s="11">
        <f t="shared" si="3"/>
        <v>0</v>
      </c>
      <c r="K19" s="275"/>
    </row>
    <row r="20" spans="1:11" s="12" customFormat="1" ht="15">
      <c r="A20" s="283">
        <f t="shared" si="4"/>
        <v>14</v>
      </c>
      <c r="B20" s="44" t="s">
        <v>52</v>
      </c>
      <c r="C20" s="45" t="s">
        <v>54</v>
      </c>
      <c r="D20" s="45" t="s">
        <v>2</v>
      </c>
      <c r="E20" s="46">
        <v>2</v>
      </c>
      <c r="F20" s="9">
        <v>0</v>
      </c>
      <c r="G20" s="9">
        <v>0</v>
      </c>
      <c r="H20" s="10">
        <f t="shared" si="1"/>
        <v>0</v>
      </c>
      <c r="I20" s="11">
        <f t="shared" si="2"/>
        <v>0</v>
      </c>
      <c r="J20" s="11">
        <f t="shared" si="3"/>
        <v>0</v>
      </c>
      <c r="K20" s="275"/>
    </row>
    <row r="21" spans="1:11" s="12" customFormat="1" ht="15">
      <c r="A21" s="283">
        <f t="shared" si="4"/>
        <v>15</v>
      </c>
      <c r="B21" s="41" t="s">
        <v>39</v>
      </c>
      <c r="C21" s="42" t="s">
        <v>53</v>
      </c>
      <c r="D21" s="42" t="s">
        <v>40</v>
      </c>
      <c r="E21" s="43">
        <v>12</v>
      </c>
      <c r="F21" s="9">
        <v>0</v>
      </c>
      <c r="G21" s="9">
        <v>0</v>
      </c>
      <c r="H21" s="10">
        <f t="shared" si="1"/>
        <v>0</v>
      </c>
      <c r="I21" s="11">
        <f t="shared" si="2"/>
        <v>0</v>
      </c>
      <c r="J21" s="11">
        <f t="shared" si="3"/>
        <v>0</v>
      </c>
      <c r="K21" s="275"/>
    </row>
    <row r="22" spans="1:11" s="12" customFormat="1" ht="15">
      <c r="A22" s="283">
        <f t="shared" si="4"/>
        <v>16</v>
      </c>
      <c r="B22" s="41" t="s">
        <v>41</v>
      </c>
      <c r="C22" s="42" t="s">
        <v>56</v>
      </c>
      <c r="D22" s="42" t="s">
        <v>2</v>
      </c>
      <c r="E22" s="43">
        <v>2</v>
      </c>
      <c r="F22" s="9">
        <v>0</v>
      </c>
      <c r="G22" s="9">
        <v>0</v>
      </c>
      <c r="H22" s="10">
        <f t="shared" si="1"/>
        <v>0</v>
      </c>
      <c r="I22" s="11">
        <f t="shared" si="2"/>
        <v>0</v>
      </c>
      <c r="J22" s="11">
        <f t="shared" si="3"/>
        <v>0</v>
      </c>
      <c r="K22" s="275"/>
    </row>
    <row r="23" spans="1:11" s="12" customFormat="1" ht="15">
      <c r="A23" s="283">
        <f t="shared" si="4"/>
        <v>17</v>
      </c>
      <c r="B23" s="47" t="s">
        <v>25</v>
      </c>
      <c r="C23" s="42"/>
      <c r="D23" s="42"/>
      <c r="E23" s="43"/>
      <c r="F23" s="9">
        <v>0</v>
      </c>
      <c r="G23" s="9">
        <v>0</v>
      </c>
      <c r="H23" s="10">
        <f t="shared" si="1"/>
        <v>0</v>
      </c>
      <c r="I23" s="11">
        <f t="shared" si="2"/>
        <v>0</v>
      </c>
      <c r="J23" s="11">
        <f t="shared" si="3"/>
        <v>0</v>
      </c>
      <c r="K23" s="275"/>
    </row>
    <row r="24" spans="1:11" s="12" customFormat="1" ht="15">
      <c r="A24" s="283">
        <f t="shared" si="4"/>
        <v>18</v>
      </c>
      <c r="B24" s="41" t="s">
        <v>23</v>
      </c>
      <c r="C24" s="42" t="s">
        <v>28</v>
      </c>
      <c r="D24" s="42" t="s">
        <v>2</v>
      </c>
      <c r="E24" s="43">
        <v>1</v>
      </c>
      <c r="F24" s="9">
        <v>0</v>
      </c>
      <c r="G24" s="9">
        <v>0</v>
      </c>
      <c r="H24" s="10">
        <f t="shared" si="1"/>
        <v>0</v>
      </c>
      <c r="I24" s="11">
        <f t="shared" si="2"/>
        <v>0</v>
      </c>
      <c r="J24" s="11">
        <f t="shared" si="3"/>
        <v>0</v>
      </c>
      <c r="K24" s="275"/>
    </row>
    <row r="25" spans="1:11" s="12" customFormat="1" ht="15">
      <c r="A25" s="283">
        <f t="shared" si="4"/>
        <v>19</v>
      </c>
      <c r="B25" s="41" t="s">
        <v>36</v>
      </c>
      <c r="C25" s="42" t="s">
        <v>29</v>
      </c>
      <c r="D25" s="42" t="s">
        <v>2</v>
      </c>
      <c r="E25" s="43">
        <v>1</v>
      </c>
      <c r="F25" s="9">
        <v>0</v>
      </c>
      <c r="G25" s="9">
        <v>0</v>
      </c>
      <c r="H25" s="10">
        <f t="shared" si="1"/>
        <v>0</v>
      </c>
      <c r="I25" s="11">
        <f t="shared" si="2"/>
        <v>0</v>
      </c>
      <c r="J25" s="11">
        <f t="shared" si="3"/>
        <v>0</v>
      </c>
      <c r="K25" s="275"/>
    </row>
    <row r="26" spans="1:11" s="12" customFormat="1" ht="15">
      <c r="A26" s="283">
        <f t="shared" si="4"/>
        <v>20</v>
      </c>
      <c r="B26" s="41" t="s">
        <v>26</v>
      </c>
      <c r="C26" s="42" t="s">
        <v>30</v>
      </c>
      <c r="D26" s="42" t="s">
        <v>2</v>
      </c>
      <c r="E26" s="43">
        <v>1</v>
      </c>
      <c r="F26" s="9">
        <v>0</v>
      </c>
      <c r="G26" s="9">
        <v>0</v>
      </c>
      <c r="H26" s="10">
        <f t="shared" si="1"/>
        <v>0</v>
      </c>
      <c r="I26" s="11">
        <f t="shared" si="2"/>
        <v>0</v>
      </c>
      <c r="J26" s="11">
        <f t="shared" si="3"/>
        <v>0</v>
      </c>
      <c r="K26" s="275"/>
    </row>
    <row r="27" spans="1:11" s="12" customFormat="1" ht="15">
      <c r="A27" s="283">
        <f t="shared" si="4"/>
        <v>21</v>
      </c>
      <c r="B27" s="48" t="s">
        <v>19</v>
      </c>
      <c r="C27" s="49" t="s">
        <v>31</v>
      </c>
      <c r="D27" s="50" t="s">
        <v>18</v>
      </c>
      <c r="E27" s="51">
        <v>1</v>
      </c>
      <c r="F27" s="9">
        <v>0</v>
      </c>
      <c r="G27" s="9">
        <v>0</v>
      </c>
      <c r="H27" s="10">
        <f t="shared" si="1"/>
        <v>0</v>
      </c>
      <c r="I27" s="11">
        <f t="shared" si="2"/>
        <v>0</v>
      </c>
      <c r="J27" s="11">
        <f t="shared" si="3"/>
        <v>0</v>
      </c>
      <c r="K27" s="275"/>
    </row>
    <row r="28" spans="1:11" s="12" customFormat="1" ht="15">
      <c r="A28" s="283">
        <f t="shared" si="4"/>
        <v>22</v>
      </c>
      <c r="B28" s="48" t="s">
        <v>20</v>
      </c>
      <c r="C28" s="49" t="s">
        <v>32</v>
      </c>
      <c r="D28" s="50" t="s">
        <v>18</v>
      </c>
      <c r="E28" s="51">
        <v>1</v>
      </c>
      <c r="F28" s="9">
        <v>0</v>
      </c>
      <c r="G28" s="9">
        <v>0</v>
      </c>
      <c r="H28" s="10">
        <f t="shared" si="1"/>
        <v>0</v>
      </c>
      <c r="I28" s="11">
        <f t="shared" si="2"/>
        <v>0</v>
      </c>
      <c r="J28" s="11">
        <f t="shared" si="3"/>
        <v>0</v>
      </c>
      <c r="K28" s="275"/>
    </row>
    <row r="29" spans="1:11" s="12" customFormat="1" ht="15">
      <c r="A29" s="283">
        <f t="shared" si="4"/>
        <v>23</v>
      </c>
      <c r="B29" s="48" t="s">
        <v>21</v>
      </c>
      <c r="C29" s="49" t="s">
        <v>33</v>
      </c>
      <c r="D29" s="50" t="s">
        <v>18</v>
      </c>
      <c r="E29" s="51">
        <v>1</v>
      </c>
      <c r="F29" s="9">
        <v>0</v>
      </c>
      <c r="G29" s="9">
        <v>0</v>
      </c>
      <c r="H29" s="10">
        <f t="shared" si="1"/>
        <v>0</v>
      </c>
      <c r="I29" s="11">
        <f t="shared" si="2"/>
        <v>0</v>
      </c>
      <c r="J29" s="11">
        <f t="shared" si="3"/>
        <v>0</v>
      </c>
      <c r="K29" s="275"/>
    </row>
    <row r="30" spans="1:11" s="12" customFormat="1" ht="15">
      <c r="A30" s="283">
        <f t="shared" si="4"/>
        <v>24</v>
      </c>
      <c r="B30" s="48" t="s">
        <v>22</v>
      </c>
      <c r="C30" s="49" t="s">
        <v>34</v>
      </c>
      <c r="D30" s="50" t="s">
        <v>18</v>
      </c>
      <c r="E30" s="51">
        <v>1</v>
      </c>
      <c r="F30" s="9">
        <v>0</v>
      </c>
      <c r="G30" s="9">
        <v>0</v>
      </c>
      <c r="H30" s="10">
        <f t="shared" si="1"/>
        <v>0</v>
      </c>
      <c r="I30" s="11">
        <f t="shared" si="2"/>
        <v>0</v>
      </c>
      <c r="J30" s="11">
        <f t="shared" si="3"/>
        <v>0</v>
      </c>
      <c r="K30" s="275"/>
    </row>
    <row r="31" spans="1:11" s="12" customFormat="1" ht="15.75" thickBot="1">
      <c r="A31" s="283">
        <f t="shared" si="4"/>
        <v>25</v>
      </c>
      <c r="B31" s="41" t="s">
        <v>37</v>
      </c>
      <c r="C31" s="49" t="s">
        <v>35</v>
      </c>
      <c r="D31" s="50" t="s">
        <v>18</v>
      </c>
      <c r="E31" s="51">
        <v>1</v>
      </c>
      <c r="F31" s="9">
        <v>0</v>
      </c>
      <c r="G31" s="9">
        <v>0</v>
      </c>
      <c r="H31" s="10">
        <f t="shared" si="1"/>
        <v>0</v>
      </c>
      <c r="I31" s="11">
        <f t="shared" si="2"/>
        <v>0</v>
      </c>
      <c r="J31" s="11">
        <f t="shared" si="3"/>
        <v>0</v>
      </c>
      <c r="K31" s="276"/>
    </row>
    <row r="32" spans="1:13" ht="18.75" thickBot="1">
      <c r="A32" s="13"/>
      <c r="B32" s="14" t="s">
        <v>24</v>
      </c>
      <c r="C32" s="15"/>
      <c r="D32" s="16"/>
      <c r="E32" s="17"/>
      <c r="F32" s="18"/>
      <c r="G32" s="18"/>
      <c r="H32" s="18">
        <f>SUM(H8:H31)</f>
        <v>0</v>
      </c>
      <c r="I32" s="18">
        <f>SUM(I8:I31)</f>
        <v>0</v>
      </c>
      <c r="J32" s="21">
        <f>SUM(J8:J31)</f>
        <v>0</v>
      </c>
      <c r="M32" s="12"/>
    </row>
    <row r="34" spans="5:10" ht="15">
      <c r="E34" s="1"/>
      <c r="F34" s="1"/>
      <c r="G34" s="1"/>
      <c r="H34" s="1"/>
      <c r="I34" s="1"/>
      <c r="J34" s="22"/>
    </row>
    <row r="35" ht="15.75" thickBot="1"/>
    <row r="36" spans="1:2" ht="93" thickBot="1">
      <c r="A36" s="339" t="s">
        <v>324</v>
      </c>
      <c r="B36" s="340" t="s">
        <v>325</v>
      </c>
    </row>
  </sheetData>
  <sheetProtection/>
  <mergeCells count="5">
    <mergeCell ref="A1:J1"/>
    <mergeCell ref="B2:E2"/>
    <mergeCell ref="G2:J2"/>
    <mergeCell ref="B3:E3"/>
    <mergeCell ref="G4:J4"/>
  </mergeCells>
  <printOptions/>
  <pageMargins left="0.7000000000000001" right="0.7000000000000001" top="0.7500000000000001" bottom="0.7500000000000001" header="0.30000000000000004" footer="0.30000000000000004"/>
  <pageSetup fitToHeight="2" fitToWidth="1"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sheetPr>
    <pageSetUpPr fitToPage="1"/>
  </sheetPr>
  <dimension ref="A1:K46"/>
  <sheetViews>
    <sheetView view="pageBreakPreview" zoomScaleSheetLayoutView="100" zoomScalePageLayoutView="0" workbookViewId="0" topLeftCell="A34">
      <selection activeCell="A46" sqref="A46:B46"/>
    </sheetView>
  </sheetViews>
  <sheetFormatPr defaultColWidth="7.625" defaultRowHeight="15.75"/>
  <cols>
    <col min="1" max="1" width="19.125" style="53" customWidth="1"/>
    <col min="2" max="2" width="49.625" style="53" customWidth="1"/>
    <col min="3" max="3" width="8.125" style="107" customWidth="1"/>
    <col min="4" max="4" width="5.50390625" style="107" customWidth="1"/>
    <col min="5" max="5" width="7.125" style="53" customWidth="1"/>
    <col min="6" max="6" width="13.50390625" style="53" customWidth="1"/>
    <col min="7" max="7" width="8.125" style="53" customWidth="1"/>
    <col min="8" max="8" width="13.875" style="53" customWidth="1"/>
    <col min="9" max="9" width="32.875" style="53" customWidth="1"/>
    <col min="10" max="16384" width="7.625" style="53" customWidth="1"/>
  </cols>
  <sheetData>
    <row r="1" spans="1:8" ht="26.25" customHeight="1" thickBot="1">
      <c r="A1" s="358" t="s">
        <v>65</v>
      </c>
      <c r="B1" s="358"/>
      <c r="C1" s="358"/>
      <c r="D1" s="358"/>
      <c r="E1" s="358"/>
      <c r="F1" s="358"/>
      <c r="G1" s="358"/>
      <c r="H1" s="358"/>
    </row>
    <row r="2" spans="1:8" ht="12.75" customHeight="1" thickBot="1">
      <c r="A2" s="359" t="s">
        <v>66</v>
      </c>
      <c r="B2" s="360" t="s">
        <v>67</v>
      </c>
      <c r="C2" s="54"/>
      <c r="D2" s="55"/>
      <c r="E2" s="361" t="s">
        <v>68</v>
      </c>
      <c r="F2" s="361"/>
      <c r="G2" s="361" t="s">
        <v>69</v>
      </c>
      <c r="H2" s="361"/>
    </row>
    <row r="3" spans="1:9" ht="12.75" customHeight="1" thickBot="1">
      <c r="A3" s="359"/>
      <c r="B3" s="360"/>
      <c r="C3" s="362" t="s">
        <v>70</v>
      </c>
      <c r="D3" s="363" t="s">
        <v>71</v>
      </c>
      <c r="E3" s="364" t="s">
        <v>72</v>
      </c>
      <c r="F3" s="365" t="s">
        <v>73</v>
      </c>
      <c r="G3" s="364" t="s">
        <v>72</v>
      </c>
      <c r="H3" s="353" t="s">
        <v>73</v>
      </c>
      <c r="I3" s="277"/>
    </row>
    <row r="4" spans="1:9" ht="9.75" customHeight="1" thickBot="1">
      <c r="A4" s="359"/>
      <c r="B4" s="360"/>
      <c r="C4" s="362"/>
      <c r="D4" s="363"/>
      <c r="E4" s="364"/>
      <c r="F4" s="365"/>
      <c r="G4" s="364"/>
      <c r="H4" s="353"/>
      <c r="I4" s="278"/>
    </row>
    <row r="5" spans="1:9" ht="9.75" customHeight="1" thickBot="1">
      <c r="A5" s="359"/>
      <c r="B5" s="360"/>
      <c r="C5" s="362"/>
      <c r="D5" s="363"/>
      <c r="E5" s="364"/>
      <c r="F5" s="365"/>
      <c r="G5" s="364"/>
      <c r="H5" s="353"/>
      <c r="I5" s="278"/>
    </row>
    <row r="6" spans="1:9" ht="29.25" thickBot="1">
      <c r="A6" s="359"/>
      <c r="B6" s="360"/>
      <c r="C6" s="362"/>
      <c r="D6" s="363"/>
      <c r="E6" s="364"/>
      <c r="F6" s="365"/>
      <c r="G6" s="364"/>
      <c r="H6" s="353"/>
      <c r="I6" s="281" t="s">
        <v>307</v>
      </c>
    </row>
    <row r="7" spans="1:9" ht="13.5" thickBot="1">
      <c r="A7" s="56"/>
      <c r="B7" s="57"/>
      <c r="C7" s="58"/>
      <c r="D7" s="58"/>
      <c r="E7" s="59"/>
      <c r="F7" s="60"/>
      <c r="G7" s="61"/>
      <c r="H7" s="62"/>
      <c r="I7" s="277"/>
    </row>
    <row r="8" spans="1:9" s="66" customFormat="1" ht="24.75" customHeight="1" thickBot="1">
      <c r="A8" s="354" t="s">
        <v>74</v>
      </c>
      <c r="B8" s="354"/>
      <c r="C8" s="63"/>
      <c r="D8" s="63"/>
      <c r="E8" s="64"/>
      <c r="F8" s="65"/>
      <c r="G8" s="65"/>
      <c r="H8" s="65"/>
      <c r="I8" s="296"/>
    </row>
    <row r="9" spans="1:9" s="66" customFormat="1" ht="19.5" customHeight="1" thickBot="1">
      <c r="A9" s="355" t="s">
        <v>75</v>
      </c>
      <c r="B9" s="355"/>
      <c r="C9" s="67"/>
      <c r="D9" s="67"/>
      <c r="E9" s="68"/>
      <c r="F9" s="69"/>
      <c r="G9" s="69"/>
      <c r="H9" s="69"/>
      <c r="I9" s="297"/>
    </row>
    <row r="10" spans="1:9" s="75" customFormat="1" ht="130.5" thickBot="1">
      <c r="A10" s="70" t="s">
        <v>76</v>
      </c>
      <c r="B10" s="285" t="s">
        <v>308</v>
      </c>
      <c r="C10" s="71">
        <v>4</v>
      </c>
      <c r="D10" s="72" t="s">
        <v>2</v>
      </c>
      <c r="E10" s="73">
        <v>0</v>
      </c>
      <c r="F10" s="74">
        <f aca="true" t="shared" si="0" ref="F10:F28">(E10*C10)</f>
        <v>0</v>
      </c>
      <c r="G10" s="73">
        <v>0</v>
      </c>
      <c r="H10" s="279">
        <f aca="true" t="shared" si="1" ref="H10:H28">G10*C10</f>
        <v>0</v>
      </c>
      <c r="I10" s="290"/>
    </row>
    <row r="11" spans="1:9" s="75" customFormat="1" ht="120.75" thickBot="1">
      <c r="A11" s="76" t="s">
        <v>77</v>
      </c>
      <c r="B11" s="286" t="s">
        <v>309</v>
      </c>
      <c r="C11" s="77">
        <v>39</v>
      </c>
      <c r="D11" s="78" t="s">
        <v>2</v>
      </c>
      <c r="E11" s="73">
        <v>0</v>
      </c>
      <c r="F11" s="80">
        <f t="shared" si="0"/>
        <v>0</v>
      </c>
      <c r="G11" s="73">
        <v>0</v>
      </c>
      <c r="H11" s="280">
        <f t="shared" si="1"/>
        <v>0</v>
      </c>
      <c r="I11" s="291"/>
    </row>
    <row r="12" spans="1:9" s="75" customFormat="1" ht="12.75" thickBot="1">
      <c r="A12" s="81" t="s">
        <v>78</v>
      </c>
      <c r="B12" s="82" t="s">
        <v>310</v>
      </c>
      <c r="C12" s="83">
        <f>C11+C13</f>
        <v>54</v>
      </c>
      <c r="D12" s="84" t="s">
        <v>2</v>
      </c>
      <c r="E12" s="73">
        <v>0</v>
      </c>
      <c r="F12" s="80">
        <f t="shared" si="0"/>
        <v>0</v>
      </c>
      <c r="G12" s="73">
        <v>0</v>
      </c>
      <c r="H12" s="280">
        <f t="shared" si="1"/>
        <v>0</v>
      </c>
      <c r="I12" s="292"/>
    </row>
    <row r="13" spans="1:9" s="75" customFormat="1" ht="90.75" thickBot="1">
      <c r="A13" s="81">
        <v>802374</v>
      </c>
      <c r="B13" s="287" t="s">
        <v>311</v>
      </c>
      <c r="C13" s="83">
        <v>15</v>
      </c>
      <c r="D13" s="84" t="s">
        <v>2</v>
      </c>
      <c r="E13" s="73">
        <v>0</v>
      </c>
      <c r="F13" s="80">
        <f t="shared" si="0"/>
        <v>0</v>
      </c>
      <c r="G13" s="73">
        <v>0</v>
      </c>
      <c r="H13" s="280">
        <f t="shared" si="1"/>
        <v>0</v>
      </c>
      <c r="I13" s="291"/>
    </row>
    <row r="14" spans="1:9" s="75" customFormat="1" ht="12.75" thickBot="1">
      <c r="A14" s="81" t="s">
        <v>79</v>
      </c>
      <c r="B14" s="82" t="s">
        <v>80</v>
      </c>
      <c r="C14" s="83">
        <v>6</v>
      </c>
      <c r="D14" s="84" t="s">
        <v>81</v>
      </c>
      <c r="E14" s="73">
        <v>0</v>
      </c>
      <c r="F14" s="80">
        <f t="shared" si="0"/>
        <v>0</v>
      </c>
      <c r="G14" s="73">
        <v>0</v>
      </c>
      <c r="H14" s="280">
        <f t="shared" si="1"/>
        <v>0</v>
      </c>
      <c r="I14" s="292"/>
    </row>
    <row r="15" spans="1:9" s="75" customFormat="1" ht="12.75" thickBot="1">
      <c r="A15" s="81">
        <v>781814</v>
      </c>
      <c r="B15" s="82" t="s">
        <v>82</v>
      </c>
      <c r="C15" s="83">
        <v>9</v>
      </c>
      <c r="D15" s="84" t="s">
        <v>2</v>
      </c>
      <c r="E15" s="73">
        <v>0</v>
      </c>
      <c r="F15" s="80">
        <f t="shared" si="0"/>
        <v>0</v>
      </c>
      <c r="G15" s="73">
        <v>0</v>
      </c>
      <c r="H15" s="280">
        <f t="shared" si="1"/>
        <v>0</v>
      </c>
      <c r="I15" s="292"/>
    </row>
    <row r="16" spans="1:9" s="75" customFormat="1" ht="12.75" thickBot="1">
      <c r="A16" s="81">
        <v>805572</v>
      </c>
      <c r="B16" s="82" t="s">
        <v>83</v>
      </c>
      <c r="C16" s="83">
        <v>7</v>
      </c>
      <c r="D16" s="84" t="s">
        <v>2</v>
      </c>
      <c r="E16" s="73">
        <v>0</v>
      </c>
      <c r="F16" s="86">
        <f t="shared" si="0"/>
        <v>0</v>
      </c>
      <c r="G16" s="73">
        <v>0</v>
      </c>
      <c r="H16" s="288">
        <f t="shared" si="1"/>
        <v>0</v>
      </c>
      <c r="I16" s="292"/>
    </row>
    <row r="17" spans="1:9" s="75" customFormat="1" ht="12.75" thickBot="1">
      <c r="A17" s="81">
        <v>805570</v>
      </c>
      <c r="B17" s="82" t="s">
        <v>84</v>
      </c>
      <c r="C17" s="83">
        <v>2</v>
      </c>
      <c r="D17" s="84" t="s">
        <v>2</v>
      </c>
      <c r="E17" s="73">
        <v>0</v>
      </c>
      <c r="F17" s="86">
        <f t="shared" si="0"/>
        <v>0</v>
      </c>
      <c r="G17" s="73">
        <v>0</v>
      </c>
      <c r="H17" s="288">
        <f t="shared" si="1"/>
        <v>0</v>
      </c>
      <c r="I17" s="292"/>
    </row>
    <row r="18" spans="1:9" s="75" customFormat="1" ht="12.75" thickBot="1">
      <c r="A18" s="81" t="s">
        <v>85</v>
      </c>
      <c r="B18" s="82" t="s">
        <v>312</v>
      </c>
      <c r="C18" s="83">
        <v>5</v>
      </c>
      <c r="D18" s="84" t="s">
        <v>2</v>
      </c>
      <c r="E18" s="73">
        <v>0</v>
      </c>
      <c r="F18" s="80">
        <f t="shared" si="0"/>
        <v>0</v>
      </c>
      <c r="G18" s="73">
        <v>0</v>
      </c>
      <c r="H18" s="280">
        <f t="shared" si="1"/>
        <v>0</v>
      </c>
      <c r="I18" s="292"/>
    </row>
    <row r="19" spans="1:9" s="75" customFormat="1" ht="12.75" thickBot="1">
      <c r="A19" s="81" t="s">
        <v>86</v>
      </c>
      <c r="B19" s="82" t="s">
        <v>87</v>
      </c>
      <c r="C19" s="83">
        <v>5</v>
      </c>
      <c r="D19" s="84" t="s">
        <v>2</v>
      </c>
      <c r="E19" s="73">
        <v>0</v>
      </c>
      <c r="F19" s="80">
        <f t="shared" si="0"/>
        <v>0</v>
      </c>
      <c r="G19" s="73">
        <v>0</v>
      </c>
      <c r="H19" s="280">
        <f t="shared" si="1"/>
        <v>0</v>
      </c>
      <c r="I19" s="292"/>
    </row>
    <row r="20" spans="1:9" s="75" customFormat="1" ht="12.75" thickBot="1">
      <c r="A20" s="81">
        <v>804961</v>
      </c>
      <c r="B20" s="87" t="s">
        <v>88</v>
      </c>
      <c r="C20" s="88">
        <v>37</v>
      </c>
      <c r="D20" s="89" t="s">
        <v>2</v>
      </c>
      <c r="E20" s="73">
        <v>0</v>
      </c>
      <c r="F20" s="90">
        <f t="shared" si="0"/>
        <v>0</v>
      </c>
      <c r="G20" s="73">
        <v>0</v>
      </c>
      <c r="H20" s="289">
        <f t="shared" si="1"/>
        <v>0</v>
      </c>
      <c r="I20" s="293"/>
    </row>
    <row r="21" spans="1:9" s="75" customFormat="1" ht="130.5" thickBot="1">
      <c r="A21" s="81">
        <v>808623</v>
      </c>
      <c r="B21" s="287" t="s">
        <v>313</v>
      </c>
      <c r="C21" s="83">
        <v>2</v>
      </c>
      <c r="D21" s="84" t="s">
        <v>2</v>
      </c>
      <c r="E21" s="73">
        <v>0</v>
      </c>
      <c r="F21" s="80">
        <f t="shared" si="0"/>
        <v>0</v>
      </c>
      <c r="G21" s="73">
        <v>0</v>
      </c>
      <c r="H21" s="280">
        <f t="shared" si="1"/>
        <v>0</v>
      </c>
      <c r="I21" s="291"/>
    </row>
    <row r="22" spans="1:9" s="75" customFormat="1" ht="51" thickBot="1">
      <c r="A22" s="81" t="s">
        <v>89</v>
      </c>
      <c r="B22" s="287" t="s">
        <v>314</v>
      </c>
      <c r="C22" s="83">
        <v>2</v>
      </c>
      <c r="D22" s="84" t="s">
        <v>2</v>
      </c>
      <c r="E22" s="73">
        <v>0</v>
      </c>
      <c r="F22" s="80">
        <f t="shared" si="0"/>
        <v>0</v>
      </c>
      <c r="G22" s="73">
        <v>0</v>
      </c>
      <c r="H22" s="280">
        <f t="shared" si="1"/>
        <v>0</v>
      </c>
      <c r="I22" s="291"/>
    </row>
    <row r="23" spans="1:9" s="75" customFormat="1" ht="12.75" thickBot="1">
      <c r="A23" s="81">
        <v>804870</v>
      </c>
      <c r="B23" s="82" t="s">
        <v>90</v>
      </c>
      <c r="C23" s="83">
        <v>8</v>
      </c>
      <c r="D23" s="84" t="s">
        <v>2</v>
      </c>
      <c r="E23" s="73">
        <v>0</v>
      </c>
      <c r="F23" s="80">
        <f t="shared" si="0"/>
        <v>0</v>
      </c>
      <c r="G23" s="73">
        <v>0</v>
      </c>
      <c r="H23" s="280">
        <f t="shared" si="1"/>
        <v>0</v>
      </c>
      <c r="I23" s="292"/>
    </row>
    <row r="24" spans="1:9" s="75" customFormat="1" ht="12.75" thickBot="1">
      <c r="A24" s="81">
        <v>788605</v>
      </c>
      <c r="B24" s="82" t="s">
        <v>91</v>
      </c>
      <c r="C24" s="83">
        <v>2</v>
      </c>
      <c r="D24" s="84" t="s">
        <v>2</v>
      </c>
      <c r="E24" s="73">
        <v>0</v>
      </c>
      <c r="F24" s="80">
        <f t="shared" si="0"/>
        <v>0</v>
      </c>
      <c r="G24" s="73">
        <v>0</v>
      </c>
      <c r="H24" s="280">
        <f t="shared" si="1"/>
        <v>0</v>
      </c>
      <c r="I24" s="292"/>
    </row>
    <row r="25" spans="1:9" s="75" customFormat="1" ht="12.75" thickBot="1">
      <c r="A25" s="81" t="s">
        <v>92</v>
      </c>
      <c r="B25" s="82" t="s">
        <v>93</v>
      </c>
      <c r="C25" s="83">
        <v>4</v>
      </c>
      <c r="D25" s="84" t="s">
        <v>2</v>
      </c>
      <c r="E25" s="73">
        <v>0</v>
      </c>
      <c r="F25" s="80">
        <f t="shared" si="0"/>
        <v>0</v>
      </c>
      <c r="G25" s="73">
        <v>0</v>
      </c>
      <c r="H25" s="280">
        <f t="shared" si="1"/>
        <v>0</v>
      </c>
      <c r="I25" s="292"/>
    </row>
    <row r="26" spans="1:9" s="75" customFormat="1" ht="12.75" thickBot="1">
      <c r="A26" s="81" t="s">
        <v>94</v>
      </c>
      <c r="B26" s="82" t="s">
        <v>95</v>
      </c>
      <c r="C26" s="83">
        <v>16</v>
      </c>
      <c r="D26" s="84" t="s">
        <v>2</v>
      </c>
      <c r="E26" s="73">
        <v>0</v>
      </c>
      <c r="F26" s="80">
        <f t="shared" si="0"/>
        <v>0</v>
      </c>
      <c r="G26" s="73">
        <v>0</v>
      </c>
      <c r="H26" s="280">
        <f t="shared" si="1"/>
        <v>0</v>
      </c>
      <c r="I26" s="292"/>
    </row>
    <row r="27" spans="1:9" s="75" customFormat="1" ht="12.75" thickBot="1">
      <c r="A27" s="81" t="s">
        <v>96</v>
      </c>
      <c r="B27" s="82" t="s">
        <v>97</v>
      </c>
      <c r="C27" s="83">
        <v>2</v>
      </c>
      <c r="D27" s="84" t="s">
        <v>2</v>
      </c>
      <c r="E27" s="73">
        <v>0</v>
      </c>
      <c r="F27" s="80">
        <f t="shared" si="0"/>
        <v>0</v>
      </c>
      <c r="G27" s="73">
        <v>0</v>
      </c>
      <c r="H27" s="280">
        <f t="shared" si="1"/>
        <v>0</v>
      </c>
      <c r="I27" s="292"/>
    </row>
    <row r="28" spans="1:9" s="75" customFormat="1" ht="12.75" thickBot="1">
      <c r="A28" s="81">
        <v>18006</v>
      </c>
      <c r="B28" s="82" t="s">
        <v>315</v>
      </c>
      <c r="C28" s="83">
        <v>4</v>
      </c>
      <c r="D28" s="84" t="s">
        <v>2</v>
      </c>
      <c r="E28" s="73">
        <v>0</v>
      </c>
      <c r="F28" s="86">
        <f t="shared" si="0"/>
        <v>0</v>
      </c>
      <c r="G28" s="73">
        <v>0</v>
      </c>
      <c r="H28" s="288">
        <f t="shared" si="1"/>
        <v>0</v>
      </c>
      <c r="I28" s="292"/>
    </row>
    <row r="29" spans="1:11" s="66" customFormat="1" ht="12" customHeight="1" thickBot="1">
      <c r="A29" s="91" t="s">
        <v>24</v>
      </c>
      <c r="B29" s="92"/>
      <c r="C29" s="93"/>
      <c r="D29" s="93"/>
      <c r="E29" s="94"/>
      <c r="F29" s="95">
        <f>SUM(F10:F28)</f>
        <v>0</v>
      </c>
      <c r="G29" s="67"/>
      <c r="H29" s="95">
        <f>SUM(H10:H28)</f>
        <v>0</v>
      </c>
      <c r="I29" s="294"/>
      <c r="J29" s="75"/>
      <c r="K29" s="75"/>
    </row>
    <row r="30" spans="1:11" s="66" customFormat="1" ht="12" customHeight="1" thickBot="1">
      <c r="A30" s="91"/>
      <c r="B30" s="92"/>
      <c r="C30" s="93"/>
      <c r="D30" s="93"/>
      <c r="E30" s="94"/>
      <c r="F30" s="97"/>
      <c r="G30" s="98"/>
      <c r="H30" s="95"/>
      <c r="I30" s="294"/>
      <c r="J30" s="75"/>
      <c r="K30" s="75"/>
    </row>
    <row r="31" spans="1:10" s="66" customFormat="1" ht="12" customHeight="1" thickBot="1">
      <c r="A31" s="91"/>
      <c r="B31" s="92"/>
      <c r="C31" s="93"/>
      <c r="D31" s="93"/>
      <c r="E31" s="94"/>
      <c r="F31" s="97"/>
      <c r="G31" s="98"/>
      <c r="H31" s="95"/>
      <c r="I31" s="294"/>
      <c r="J31" s="75"/>
    </row>
    <row r="32" spans="1:10" s="66" customFormat="1" ht="12.75" thickBot="1">
      <c r="A32" s="355" t="s">
        <v>98</v>
      </c>
      <c r="B32" s="355"/>
      <c r="C32" s="67"/>
      <c r="D32" s="67"/>
      <c r="E32" s="68"/>
      <c r="F32" s="69"/>
      <c r="G32" s="69"/>
      <c r="H32" s="69"/>
      <c r="I32" s="294"/>
      <c r="J32" s="75"/>
    </row>
    <row r="33" spans="1:9" s="75" customFormat="1" ht="12">
      <c r="A33" s="99"/>
      <c r="B33" s="87" t="s">
        <v>99</v>
      </c>
      <c r="C33" s="83">
        <v>101</v>
      </c>
      <c r="D33" s="84" t="s">
        <v>2</v>
      </c>
      <c r="E33" s="85"/>
      <c r="F33" s="86">
        <f aca="true" t="shared" si="2" ref="F33:F41">(E33*C33)</f>
        <v>0</v>
      </c>
      <c r="G33" s="85">
        <v>0</v>
      </c>
      <c r="H33" s="288">
        <f aca="true" t="shared" si="3" ref="H33:H41">G33*C33</f>
        <v>0</v>
      </c>
      <c r="I33" s="294"/>
    </row>
    <row r="34" spans="1:9" s="75" customFormat="1" ht="12">
      <c r="A34" s="99"/>
      <c r="B34" s="87" t="s">
        <v>100</v>
      </c>
      <c r="C34" s="83">
        <v>16</v>
      </c>
      <c r="D34" s="84" t="s">
        <v>2</v>
      </c>
      <c r="E34" s="85"/>
      <c r="F34" s="86">
        <f t="shared" si="2"/>
        <v>0</v>
      </c>
      <c r="G34" s="85">
        <v>0</v>
      </c>
      <c r="H34" s="288">
        <f t="shared" si="3"/>
        <v>0</v>
      </c>
      <c r="I34" s="294"/>
    </row>
    <row r="35" spans="1:9" s="75" customFormat="1" ht="12">
      <c r="A35" s="99"/>
      <c r="B35" s="87" t="s">
        <v>101</v>
      </c>
      <c r="C35" s="83">
        <v>1</v>
      </c>
      <c r="D35" s="84" t="s">
        <v>102</v>
      </c>
      <c r="E35" s="85"/>
      <c r="F35" s="86">
        <f t="shared" si="2"/>
        <v>0</v>
      </c>
      <c r="G35" s="85">
        <v>0</v>
      </c>
      <c r="H35" s="288">
        <f t="shared" si="3"/>
        <v>0</v>
      </c>
      <c r="I35" s="294"/>
    </row>
    <row r="36" spans="1:9" s="75" customFormat="1" ht="12">
      <c r="A36" s="99"/>
      <c r="B36" s="87" t="s">
        <v>26</v>
      </c>
      <c r="C36" s="83">
        <v>1</v>
      </c>
      <c r="D36" s="84" t="s">
        <v>102</v>
      </c>
      <c r="E36" s="85"/>
      <c r="F36" s="86">
        <f t="shared" si="2"/>
        <v>0</v>
      </c>
      <c r="G36" s="85">
        <v>0</v>
      </c>
      <c r="H36" s="288">
        <f t="shared" si="3"/>
        <v>0</v>
      </c>
      <c r="I36" s="294"/>
    </row>
    <row r="37" spans="1:9" s="75" customFormat="1" ht="12">
      <c r="A37" s="99"/>
      <c r="B37" s="87" t="s">
        <v>103</v>
      </c>
      <c r="C37" s="83">
        <v>1</v>
      </c>
      <c r="D37" s="84" t="s">
        <v>102</v>
      </c>
      <c r="E37" s="85"/>
      <c r="F37" s="86">
        <f t="shared" si="2"/>
        <v>0</v>
      </c>
      <c r="G37" s="85">
        <v>0</v>
      </c>
      <c r="H37" s="288">
        <f t="shared" si="3"/>
        <v>0</v>
      </c>
      <c r="I37" s="294"/>
    </row>
    <row r="38" spans="1:9" s="75" customFormat="1" ht="12">
      <c r="A38" s="99"/>
      <c r="B38" s="87" t="s">
        <v>104</v>
      </c>
      <c r="C38" s="83">
        <v>1</v>
      </c>
      <c r="D38" s="84" t="s">
        <v>102</v>
      </c>
      <c r="E38" s="85"/>
      <c r="F38" s="86">
        <f t="shared" si="2"/>
        <v>0</v>
      </c>
      <c r="G38" s="85">
        <v>0</v>
      </c>
      <c r="H38" s="288">
        <f t="shared" si="3"/>
        <v>0</v>
      </c>
      <c r="I38" s="294"/>
    </row>
    <row r="39" spans="1:9" s="75" customFormat="1" ht="12">
      <c r="A39" s="99"/>
      <c r="B39" s="87" t="s">
        <v>105</v>
      </c>
      <c r="C39" s="83">
        <v>1</v>
      </c>
      <c r="D39" s="84" t="s">
        <v>102</v>
      </c>
      <c r="E39" s="85"/>
      <c r="F39" s="86">
        <f t="shared" si="2"/>
        <v>0</v>
      </c>
      <c r="G39" s="85">
        <v>0</v>
      </c>
      <c r="H39" s="288">
        <f t="shared" si="3"/>
        <v>0</v>
      </c>
      <c r="I39" s="294"/>
    </row>
    <row r="40" spans="1:9" s="75" customFormat="1" ht="12">
      <c r="A40" s="99"/>
      <c r="B40" s="87" t="s">
        <v>106</v>
      </c>
      <c r="C40" s="83">
        <v>1</v>
      </c>
      <c r="D40" s="84" t="s">
        <v>102</v>
      </c>
      <c r="E40" s="85"/>
      <c r="F40" s="86">
        <f t="shared" si="2"/>
        <v>0</v>
      </c>
      <c r="G40" s="85">
        <v>0</v>
      </c>
      <c r="H40" s="288">
        <f t="shared" si="3"/>
        <v>0</v>
      </c>
      <c r="I40" s="294"/>
    </row>
    <row r="41" spans="1:9" s="75" customFormat="1" ht="12" customHeight="1" thickBot="1">
      <c r="A41" s="99"/>
      <c r="B41" s="87" t="s">
        <v>107</v>
      </c>
      <c r="C41" s="100">
        <v>1</v>
      </c>
      <c r="D41" s="101" t="s">
        <v>102</v>
      </c>
      <c r="E41" s="85"/>
      <c r="F41" s="86">
        <f t="shared" si="2"/>
        <v>0</v>
      </c>
      <c r="G41" s="85">
        <v>0</v>
      </c>
      <c r="H41" s="288">
        <f t="shared" si="3"/>
        <v>0</v>
      </c>
      <c r="I41" s="295"/>
    </row>
    <row r="42" spans="1:8" ht="12" customHeight="1" thickBot="1">
      <c r="A42" s="91" t="s">
        <v>24</v>
      </c>
      <c r="B42" s="92"/>
      <c r="C42" s="93"/>
      <c r="D42" s="93"/>
      <c r="E42" s="94"/>
      <c r="F42" s="97">
        <f>SUM(F33:F41)</f>
        <v>0</v>
      </c>
      <c r="G42" s="98"/>
      <c r="H42" s="96">
        <f>SUM(H33:H41)</f>
        <v>0</v>
      </c>
    </row>
    <row r="43" spans="1:8" ht="17.25" customHeight="1" thickBot="1">
      <c r="A43" s="356" t="s">
        <v>108</v>
      </c>
      <c r="B43" s="356"/>
      <c r="C43" s="102"/>
      <c r="D43" s="102"/>
      <c r="E43" s="103"/>
      <c r="F43" s="104">
        <f>F42+F29</f>
        <v>0</v>
      </c>
      <c r="G43" s="105"/>
      <c r="H43" s="106">
        <f>H42+H29</f>
        <v>0</v>
      </c>
    </row>
    <row r="44" spans="1:8" ht="13.5" thickBot="1">
      <c r="A44" s="356" t="s">
        <v>109</v>
      </c>
      <c r="B44" s="356"/>
      <c r="C44" s="102"/>
      <c r="D44" s="102"/>
      <c r="E44" s="103"/>
      <c r="F44" s="104"/>
      <c r="G44" s="357">
        <f>F43+H43</f>
        <v>0</v>
      </c>
      <c r="H44" s="357"/>
    </row>
    <row r="46" spans="1:2" ht="75">
      <c r="A46" s="341" t="s">
        <v>324</v>
      </c>
      <c r="B46" s="342" t="s">
        <v>325</v>
      </c>
    </row>
  </sheetData>
  <sheetProtection selectLockedCells="1" selectUnlockedCells="1"/>
  <mergeCells count="17">
    <mergeCell ref="A1:H1"/>
    <mergeCell ref="A2:A6"/>
    <mergeCell ref="B2:B6"/>
    <mergeCell ref="E2:F2"/>
    <mergeCell ref="G2:H2"/>
    <mergeCell ref="C3:C6"/>
    <mergeCell ref="D3:D6"/>
    <mergeCell ref="E3:E6"/>
    <mergeCell ref="F3:F6"/>
    <mergeCell ref="G3:G6"/>
    <mergeCell ref="H3:H6"/>
    <mergeCell ref="A8:B8"/>
    <mergeCell ref="A9:B9"/>
    <mergeCell ref="A32:B32"/>
    <mergeCell ref="A43:B43"/>
    <mergeCell ref="A44:B44"/>
    <mergeCell ref="G44:H44"/>
  </mergeCells>
  <printOptions horizontalCentered="1"/>
  <pageMargins left="0.4722222222222222" right="0.4722222222222222" top="0.3597222222222222" bottom="0.25972222222222224" header="0.5118055555555555" footer="0.5118055555555555"/>
  <pageSetup fitToHeight="2" fitToWidth="1" horizontalDpi="300" verticalDpi="300" orientation="portrait" paperSize="9" scale="54" r:id="rId1"/>
</worksheet>
</file>

<file path=xl/worksheets/sheet4.xml><?xml version="1.0" encoding="utf-8"?>
<worksheet xmlns="http://schemas.openxmlformats.org/spreadsheetml/2006/main" xmlns:r="http://schemas.openxmlformats.org/officeDocument/2006/relationships">
  <sheetPr>
    <pageSetUpPr fitToPage="1"/>
  </sheetPr>
  <dimension ref="A1:M27"/>
  <sheetViews>
    <sheetView zoomScalePageLayoutView="0" workbookViewId="0" topLeftCell="A16">
      <selection activeCell="A27" sqref="A27:B27"/>
    </sheetView>
  </sheetViews>
  <sheetFormatPr defaultColWidth="10.125" defaultRowHeight="15.75"/>
  <cols>
    <col min="1" max="1" width="11.125" style="1" customWidth="1"/>
    <col min="2" max="2" width="60.125" style="1" customWidth="1"/>
    <col min="3" max="3" width="14.875" style="1" customWidth="1"/>
    <col min="4" max="4" width="7.875" style="1" customWidth="1"/>
    <col min="5" max="5" width="7.875" style="2" customWidth="1"/>
    <col min="6" max="10" width="11.125" style="2" customWidth="1"/>
    <col min="11" max="11" width="18.50390625" style="1" customWidth="1"/>
    <col min="12" max="222" width="7.625" style="1" customWidth="1"/>
    <col min="223" max="16384" width="10.125" style="1" customWidth="1"/>
  </cols>
  <sheetData>
    <row r="1" spans="1:10" ht="49.5" customHeight="1">
      <c r="A1" s="366" t="s">
        <v>306</v>
      </c>
      <c r="B1" s="366"/>
      <c r="C1" s="366"/>
      <c r="D1" s="366"/>
      <c r="E1" s="366"/>
      <c r="F1" s="366"/>
      <c r="G1" s="366"/>
      <c r="H1" s="366"/>
      <c r="I1" s="366"/>
      <c r="J1" s="366"/>
    </row>
    <row r="2" spans="1:10" ht="25.5" customHeight="1">
      <c r="A2" s="108" t="s">
        <v>0</v>
      </c>
      <c r="B2" s="367" t="s">
        <v>62</v>
      </c>
      <c r="C2" s="368"/>
      <c r="D2" s="368"/>
      <c r="E2" s="368"/>
      <c r="F2" s="109" t="s">
        <v>1</v>
      </c>
      <c r="G2" s="369" t="s">
        <v>60</v>
      </c>
      <c r="H2" s="369"/>
      <c r="I2" s="369"/>
      <c r="J2" s="369"/>
    </row>
    <row r="3" spans="1:10" ht="25.5" customHeight="1">
      <c r="A3" s="108" t="s">
        <v>3</v>
      </c>
      <c r="B3" s="368" t="s">
        <v>110</v>
      </c>
      <c r="C3" s="368"/>
      <c r="D3" s="368"/>
      <c r="E3" s="368"/>
      <c r="F3" s="110" t="s">
        <v>4</v>
      </c>
      <c r="G3" s="111">
        <v>44699</v>
      </c>
      <c r="H3" s="112"/>
      <c r="I3" s="112"/>
      <c r="J3" s="113"/>
    </row>
    <row r="4" spans="1:10" ht="28.5" customHeight="1" thickBot="1">
      <c r="A4" s="114" t="s">
        <v>5</v>
      </c>
      <c r="B4" s="115" t="s">
        <v>38</v>
      </c>
      <c r="C4" s="116"/>
      <c r="D4" s="116"/>
      <c r="E4" s="117"/>
      <c r="F4" s="118" t="s">
        <v>6</v>
      </c>
      <c r="G4" s="370" t="s">
        <v>7</v>
      </c>
      <c r="H4" s="370"/>
      <c r="I4" s="370"/>
      <c r="J4" s="370"/>
    </row>
    <row r="5" ht="3.75" customHeight="1" thickBot="1"/>
    <row r="6" spans="1:11" ht="63.75" customHeight="1" thickBot="1">
      <c r="A6" s="3" t="s">
        <v>8</v>
      </c>
      <c r="B6" s="4" t="s">
        <v>9</v>
      </c>
      <c r="C6" s="4" t="s">
        <v>10</v>
      </c>
      <c r="D6" s="5" t="s">
        <v>11</v>
      </c>
      <c r="E6" s="6" t="s">
        <v>12</v>
      </c>
      <c r="F6" s="6" t="s">
        <v>13</v>
      </c>
      <c r="G6" s="6" t="s">
        <v>14</v>
      </c>
      <c r="H6" s="6" t="s">
        <v>15</v>
      </c>
      <c r="I6" s="7" t="s">
        <v>16</v>
      </c>
      <c r="J6" s="8" t="s">
        <v>17</v>
      </c>
      <c r="K6" s="298" t="s">
        <v>307</v>
      </c>
    </row>
    <row r="7" spans="1:11" s="12" customFormat="1" ht="15">
      <c r="A7" s="119">
        <v>1</v>
      </c>
      <c r="B7" s="120" t="s">
        <v>27</v>
      </c>
      <c r="C7" s="121"/>
      <c r="D7" s="121"/>
      <c r="E7" s="122"/>
      <c r="F7" s="122"/>
      <c r="G7" s="122"/>
      <c r="H7" s="32"/>
      <c r="I7" s="33"/>
      <c r="J7" s="282"/>
      <c r="K7" s="299"/>
    </row>
    <row r="8" spans="1:11" s="12" customFormat="1" ht="15">
      <c r="A8" s="123">
        <f>0+1</f>
        <v>1</v>
      </c>
      <c r="B8" s="307" t="s">
        <v>316</v>
      </c>
      <c r="C8" s="124" t="s">
        <v>111</v>
      </c>
      <c r="D8" s="124" t="s">
        <v>2</v>
      </c>
      <c r="E8" s="125">
        <v>2</v>
      </c>
      <c r="F8" s="125">
        <v>0</v>
      </c>
      <c r="G8" s="125">
        <v>0</v>
      </c>
      <c r="H8" s="10">
        <f>F8*E8</f>
        <v>0</v>
      </c>
      <c r="I8" s="11">
        <f>G8*E8</f>
        <v>0</v>
      </c>
      <c r="J8" s="11">
        <f>I8+H8</f>
        <v>0</v>
      </c>
      <c r="K8" s="275"/>
    </row>
    <row r="9" spans="1:11" s="12" customFormat="1" ht="15">
      <c r="A9" s="123">
        <f aca="true" t="shared" si="0" ref="A9:A14">A8+1</f>
        <v>2</v>
      </c>
      <c r="B9" s="307" t="s">
        <v>317</v>
      </c>
      <c r="C9" s="124" t="s">
        <v>112</v>
      </c>
      <c r="D9" s="124" t="s">
        <v>2</v>
      </c>
      <c r="E9" s="125">
        <v>4</v>
      </c>
      <c r="F9" s="125">
        <v>0</v>
      </c>
      <c r="G9" s="125">
        <v>0</v>
      </c>
      <c r="H9" s="10">
        <f aca="true" t="shared" si="1" ref="H9:H23">F9*E9</f>
        <v>0</v>
      </c>
      <c r="I9" s="11">
        <f aca="true" t="shared" si="2" ref="I9:I23">G9*E9</f>
        <v>0</v>
      </c>
      <c r="J9" s="11">
        <f aca="true" t="shared" si="3" ref="J9:J23">I9+H9</f>
        <v>0</v>
      </c>
      <c r="K9" s="275"/>
    </row>
    <row r="10" spans="1:11" s="12" customFormat="1" ht="15">
      <c r="A10" s="123">
        <f>A9+1</f>
        <v>3</v>
      </c>
      <c r="B10" s="307" t="s">
        <v>113</v>
      </c>
      <c r="C10" s="124" t="s">
        <v>114</v>
      </c>
      <c r="D10" s="124" t="s">
        <v>2</v>
      </c>
      <c r="E10" s="125">
        <f>E8</f>
        <v>2</v>
      </c>
      <c r="F10" s="125">
        <v>0</v>
      </c>
      <c r="G10" s="125">
        <v>0</v>
      </c>
      <c r="H10" s="10">
        <f t="shared" si="1"/>
        <v>0</v>
      </c>
      <c r="I10" s="11">
        <f t="shared" si="2"/>
        <v>0</v>
      </c>
      <c r="J10" s="11">
        <f t="shared" si="3"/>
        <v>0</v>
      </c>
      <c r="K10" s="275"/>
    </row>
    <row r="11" spans="1:11" s="12" customFormat="1" ht="15">
      <c r="A11" s="123">
        <f t="shared" si="0"/>
        <v>4</v>
      </c>
      <c r="B11" s="307" t="s">
        <v>115</v>
      </c>
      <c r="C11" s="124" t="s">
        <v>116</v>
      </c>
      <c r="D11" s="124" t="s">
        <v>2</v>
      </c>
      <c r="E11" s="125">
        <v>6</v>
      </c>
      <c r="F11" s="125">
        <v>0</v>
      </c>
      <c r="G11" s="125">
        <v>0</v>
      </c>
      <c r="H11" s="10">
        <f t="shared" si="1"/>
        <v>0</v>
      </c>
      <c r="I11" s="11">
        <f t="shared" si="2"/>
        <v>0</v>
      </c>
      <c r="J11" s="11">
        <f t="shared" si="3"/>
        <v>0</v>
      </c>
      <c r="K11" s="275"/>
    </row>
    <row r="12" spans="1:11" s="12" customFormat="1" ht="15">
      <c r="A12" s="123">
        <f t="shared" si="0"/>
        <v>5</v>
      </c>
      <c r="B12" s="307" t="s">
        <v>117</v>
      </c>
      <c r="C12" s="124" t="s">
        <v>118</v>
      </c>
      <c r="D12" s="124" t="s">
        <v>2</v>
      </c>
      <c r="E12" s="125">
        <v>50</v>
      </c>
      <c r="F12" s="125">
        <v>0</v>
      </c>
      <c r="G12" s="125">
        <v>0</v>
      </c>
      <c r="H12" s="10">
        <f t="shared" si="1"/>
        <v>0</v>
      </c>
      <c r="I12" s="11">
        <f t="shared" si="2"/>
        <v>0</v>
      </c>
      <c r="J12" s="11">
        <f t="shared" si="3"/>
        <v>0</v>
      </c>
      <c r="K12" s="275"/>
    </row>
    <row r="13" spans="1:11" s="12" customFormat="1" ht="15">
      <c r="A13" s="123">
        <f t="shared" si="0"/>
        <v>6</v>
      </c>
      <c r="B13" s="307" t="s">
        <v>119</v>
      </c>
      <c r="C13" s="124" t="s">
        <v>120</v>
      </c>
      <c r="D13" s="124" t="s">
        <v>2</v>
      </c>
      <c r="E13" s="125">
        <f>E12</f>
        <v>50</v>
      </c>
      <c r="F13" s="125">
        <v>0</v>
      </c>
      <c r="G13" s="125">
        <v>0</v>
      </c>
      <c r="H13" s="10">
        <f t="shared" si="1"/>
        <v>0</v>
      </c>
      <c r="I13" s="11">
        <f t="shared" si="2"/>
        <v>0</v>
      </c>
      <c r="J13" s="11">
        <f t="shared" si="3"/>
        <v>0</v>
      </c>
      <c r="K13" s="275"/>
    </row>
    <row r="14" spans="1:11" s="12" customFormat="1" ht="15">
      <c r="A14" s="123">
        <f t="shared" si="0"/>
        <v>7</v>
      </c>
      <c r="B14" s="307" t="s">
        <v>121</v>
      </c>
      <c r="C14" s="124" t="s">
        <v>122</v>
      </c>
      <c r="D14" s="124" t="s">
        <v>2</v>
      </c>
      <c r="E14" s="125">
        <v>26</v>
      </c>
      <c r="F14" s="125">
        <v>0</v>
      </c>
      <c r="G14" s="125">
        <v>0</v>
      </c>
      <c r="H14" s="10">
        <f t="shared" si="1"/>
        <v>0</v>
      </c>
      <c r="I14" s="11">
        <f t="shared" si="2"/>
        <v>0</v>
      </c>
      <c r="J14" s="11">
        <f t="shared" si="3"/>
        <v>0</v>
      </c>
      <c r="K14" s="275"/>
    </row>
    <row r="15" spans="1:11" s="12" customFormat="1" ht="15">
      <c r="A15" s="119"/>
      <c r="B15" s="120" t="s">
        <v>25</v>
      </c>
      <c r="C15" s="121"/>
      <c r="D15" s="121"/>
      <c r="E15" s="122"/>
      <c r="F15" s="125">
        <v>0</v>
      </c>
      <c r="G15" s="125">
        <v>0</v>
      </c>
      <c r="H15" s="32">
        <f t="shared" si="1"/>
        <v>0</v>
      </c>
      <c r="I15" s="33">
        <f t="shared" si="2"/>
        <v>0</v>
      </c>
      <c r="J15" s="282">
        <f t="shared" si="3"/>
        <v>0</v>
      </c>
      <c r="K15" s="275"/>
    </row>
    <row r="16" spans="1:11" s="12" customFormat="1" ht="15">
      <c r="A16" s="123"/>
      <c r="B16" s="126" t="s">
        <v>23</v>
      </c>
      <c r="C16" s="124" t="s">
        <v>123</v>
      </c>
      <c r="D16" s="124" t="s">
        <v>2</v>
      </c>
      <c r="E16" s="125">
        <v>1</v>
      </c>
      <c r="F16" s="125">
        <v>0</v>
      </c>
      <c r="G16" s="125">
        <v>0</v>
      </c>
      <c r="H16" s="10">
        <f t="shared" si="1"/>
        <v>0</v>
      </c>
      <c r="I16" s="11">
        <f t="shared" si="2"/>
        <v>0</v>
      </c>
      <c r="J16" s="11">
        <f t="shared" si="3"/>
        <v>0</v>
      </c>
      <c r="K16" s="275"/>
    </row>
    <row r="17" spans="1:11" s="12" customFormat="1" ht="15">
      <c r="A17" s="123"/>
      <c r="B17" s="126" t="s">
        <v>124</v>
      </c>
      <c r="C17" s="124" t="s">
        <v>125</v>
      </c>
      <c r="D17" s="124" t="s">
        <v>2</v>
      </c>
      <c r="E17" s="125">
        <v>1</v>
      </c>
      <c r="F17" s="125">
        <v>0</v>
      </c>
      <c r="G17" s="125">
        <v>0</v>
      </c>
      <c r="H17" s="10">
        <f t="shared" si="1"/>
        <v>0</v>
      </c>
      <c r="I17" s="11">
        <f t="shared" si="2"/>
        <v>0</v>
      </c>
      <c r="J17" s="11">
        <f t="shared" si="3"/>
        <v>0</v>
      </c>
      <c r="K17" s="275"/>
    </row>
    <row r="18" spans="1:11" s="12" customFormat="1" ht="15">
      <c r="A18" s="123"/>
      <c r="B18" s="126" t="s">
        <v>26</v>
      </c>
      <c r="C18" s="124" t="s">
        <v>126</v>
      </c>
      <c r="D18" s="124" t="s">
        <v>2</v>
      </c>
      <c r="E18" s="125">
        <v>1</v>
      </c>
      <c r="F18" s="125">
        <v>0</v>
      </c>
      <c r="G18" s="125">
        <v>0</v>
      </c>
      <c r="H18" s="10">
        <f t="shared" si="1"/>
        <v>0</v>
      </c>
      <c r="I18" s="11">
        <f t="shared" si="2"/>
        <v>0</v>
      </c>
      <c r="J18" s="11">
        <f t="shared" si="3"/>
        <v>0</v>
      </c>
      <c r="K18" s="275"/>
    </row>
    <row r="19" spans="1:11" s="12" customFormat="1" ht="15">
      <c r="A19" s="123"/>
      <c r="B19" s="127" t="s">
        <v>19</v>
      </c>
      <c r="C19" s="128" t="s">
        <v>127</v>
      </c>
      <c r="D19" s="128" t="s">
        <v>18</v>
      </c>
      <c r="E19" s="129">
        <v>1</v>
      </c>
      <c r="F19" s="125">
        <v>0</v>
      </c>
      <c r="G19" s="125">
        <v>0</v>
      </c>
      <c r="H19" s="10">
        <f t="shared" si="1"/>
        <v>0</v>
      </c>
      <c r="I19" s="11">
        <f t="shared" si="2"/>
        <v>0</v>
      </c>
      <c r="J19" s="11">
        <f t="shared" si="3"/>
        <v>0</v>
      </c>
      <c r="K19" s="275"/>
    </row>
    <row r="20" spans="1:11" s="12" customFormat="1" ht="15">
      <c r="A20" s="123"/>
      <c r="B20" s="127" t="s">
        <v>20</v>
      </c>
      <c r="C20" s="128" t="s">
        <v>128</v>
      </c>
      <c r="D20" s="128" t="s">
        <v>18</v>
      </c>
      <c r="E20" s="129">
        <v>1</v>
      </c>
      <c r="F20" s="125">
        <v>0</v>
      </c>
      <c r="G20" s="125">
        <v>0</v>
      </c>
      <c r="H20" s="10">
        <f t="shared" si="1"/>
        <v>0</v>
      </c>
      <c r="I20" s="11">
        <f t="shared" si="2"/>
        <v>0</v>
      </c>
      <c r="J20" s="11">
        <f t="shared" si="3"/>
        <v>0</v>
      </c>
      <c r="K20" s="275"/>
    </row>
    <row r="21" spans="1:11" s="12" customFormat="1" ht="15">
      <c r="A21" s="123"/>
      <c r="B21" s="127" t="s">
        <v>21</v>
      </c>
      <c r="C21" s="128" t="s">
        <v>129</v>
      </c>
      <c r="D21" s="128" t="s">
        <v>18</v>
      </c>
      <c r="E21" s="129">
        <v>1</v>
      </c>
      <c r="F21" s="125">
        <v>0</v>
      </c>
      <c r="G21" s="125">
        <v>0</v>
      </c>
      <c r="H21" s="10">
        <f t="shared" si="1"/>
        <v>0</v>
      </c>
      <c r="I21" s="11">
        <f t="shared" si="2"/>
        <v>0</v>
      </c>
      <c r="J21" s="11">
        <f t="shared" si="3"/>
        <v>0</v>
      </c>
      <c r="K21" s="275"/>
    </row>
    <row r="22" spans="1:11" s="12" customFormat="1" ht="15">
      <c r="A22" s="123"/>
      <c r="B22" s="127" t="s">
        <v>22</v>
      </c>
      <c r="C22" s="128" t="s">
        <v>130</v>
      </c>
      <c r="D22" s="128" t="s">
        <v>18</v>
      </c>
      <c r="E22" s="129">
        <v>1</v>
      </c>
      <c r="F22" s="125">
        <v>0</v>
      </c>
      <c r="G22" s="125">
        <v>0</v>
      </c>
      <c r="H22" s="10">
        <f t="shared" si="1"/>
        <v>0</v>
      </c>
      <c r="I22" s="11">
        <f t="shared" si="2"/>
        <v>0</v>
      </c>
      <c r="J22" s="11">
        <f t="shared" si="3"/>
        <v>0</v>
      </c>
      <c r="K22" s="275"/>
    </row>
    <row r="23" spans="1:11" s="12" customFormat="1" ht="15.75" thickBot="1">
      <c r="A23" s="123"/>
      <c r="B23" s="126" t="s">
        <v>37</v>
      </c>
      <c r="C23" s="128" t="s">
        <v>131</v>
      </c>
      <c r="D23" s="128" t="s">
        <v>18</v>
      </c>
      <c r="E23" s="129">
        <v>1</v>
      </c>
      <c r="F23" s="125">
        <v>0</v>
      </c>
      <c r="G23" s="125">
        <v>0</v>
      </c>
      <c r="H23" s="10">
        <f t="shared" si="1"/>
        <v>0</v>
      </c>
      <c r="I23" s="11">
        <f t="shared" si="2"/>
        <v>0</v>
      </c>
      <c r="J23" s="11">
        <f t="shared" si="3"/>
        <v>0</v>
      </c>
      <c r="K23" s="276"/>
    </row>
    <row r="24" spans="1:13" ht="18.75" thickBot="1">
      <c r="A24" s="130"/>
      <c r="B24" s="131" t="s">
        <v>24</v>
      </c>
      <c r="C24" s="132"/>
      <c r="D24" s="133"/>
      <c r="E24" s="134"/>
      <c r="F24" s="135"/>
      <c r="G24" s="135"/>
      <c r="H24" s="19">
        <f>SUM(H8:H23)</f>
        <v>0</v>
      </c>
      <c r="I24" s="20">
        <f>SUM(I8:I23)</f>
        <v>0</v>
      </c>
      <c r="J24" s="21">
        <f>SUM(J8:J23)</f>
        <v>0</v>
      </c>
      <c r="K24" s="12"/>
      <c r="L24" s="12"/>
      <c r="M24" s="12"/>
    </row>
    <row r="25" ht="15.75" thickBot="1"/>
    <row r="26" spans="1:10" ht="42" customHeight="1" thickBot="1">
      <c r="A26" s="371"/>
      <c r="B26" s="372"/>
      <c r="C26" s="373"/>
      <c r="D26" s="373"/>
      <c r="E26" s="373"/>
      <c r="F26" s="373"/>
      <c r="G26" s="373"/>
      <c r="H26" s="373"/>
      <c r="I26" s="373"/>
      <c r="J26" s="374"/>
    </row>
    <row r="27" spans="1:10" ht="93" thickBot="1">
      <c r="A27" s="339" t="s">
        <v>324</v>
      </c>
      <c r="B27" s="340" t="s">
        <v>325</v>
      </c>
      <c r="E27" s="1"/>
      <c r="F27" s="1"/>
      <c r="G27" s="1"/>
      <c r="H27" s="1"/>
      <c r="I27" s="1"/>
      <c r="J27" s="22"/>
    </row>
  </sheetData>
  <sheetProtection/>
  <mergeCells count="6">
    <mergeCell ref="A1:J1"/>
    <mergeCell ref="B2:E2"/>
    <mergeCell ref="G2:J2"/>
    <mergeCell ref="B3:E3"/>
    <mergeCell ref="G4:J4"/>
    <mergeCell ref="A26:J26"/>
  </mergeCells>
  <printOptions/>
  <pageMargins left="0.7000000000000001" right="0.7000000000000001" top="0.7500000000000001" bottom="0.7500000000000001" header="0.30000000000000004" footer="0.30000000000000004"/>
  <pageSetup fitToHeight="2" fitToWidth="1" horizontalDpi="600" verticalDpi="600" orientation="landscape" paperSize="9" scale="74"/>
</worksheet>
</file>

<file path=xl/worksheets/sheet5.xml><?xml version="1.0" encoding="utf-8"?>
<worksheet xmlns="http://schemas.openxmlformats.org/spreadsheetml/2006/main" xmlns:r="http://schemas.openxmlformats.org/officeDocument/2006/relationships">
  <sheetPr>
    <pageSetUpPr fitToPage="1"/>
  </sheetPr>
  <dimension ref="A1:M52"/>
  <sheetViews>
    <sheetView zoomScaleSheetLayoutView="100" zoomScalePageLayoutView="0" workbookViewId="0" topLeftCell="A37">
      <selection activeCell="A52" sqref="A52:B52"/>
    </sheetView>
  </sheetViews>
  <sheetFormatPr defaultColWidth="7.625" defaultRowHeight="15.75"/>
  <cols>
    <col min="1" max="1" width="19.125" style="53" customWidth="1"/>
    <col min="2" max="2" width="33.50390625" style="53" customWidth="1"/>
    <col min="3" max="3" width="8.125" style="107" customWidth="1"/>
    <col min="4" max="4" width="5.50390625" style="107" customWidth="1"/>
    <col min="5" max="5" width="7.125" style="53" customWidth="1"/>
    <col min="6" max="6" width="13.50390625" style="53" customWidth="1"/>
    <col min="7" max="7" width="8.125" style="53" customWidth="1"/>
    <col min="8" max="8" width="9.625" style="53" customWidth="1"/>
    <col min="9" max="9" width="20.875" style="53" customWidth="1"/>
    <col min="10" max="10" width="12.625" style="53" customWidth="1"/>
    <col min="11" max="16384" width="7.625" style="53" customWidth="1"/>
  </cols>
  <sheetData>
    <row r="1" spans="1:8" ht="26.25" customHeight="1" thickBot="1">
      <c r="A1" s="358" t="s">
        <v>132</v>
      </c>
      <c r="B1" s="358"/>
      <c r="C1" s="358"/>
      <c r="D1" s="358"/>
      <c r="E1" s="358"/>
      <c r="F1" s="358"/>
      <c r="G1" s="358"/>
      <c r="H1" s="358"/>
    </row>
    <row r="2" spans="1:8" ht="12.75" customHeight="1" thickBot="1">
      <c r="A2" s="359" t="s">
        <v>66</v>
      </c>
      <c r="B2" s="360" t="s">
        <v>67</v>
      </c>
      <c r="C2" s="54"/>
      <c r="D2" s="55"/>
      <c r="E2" s="361" t="s">
        <v>68</v>
      </c>
      <c r="F2" s="361"/>
      <c r="G2" s="361" t="s">
        <v>69</v>
      </c>
      <c r="H2" s="361"/>
    </row>
    <row r="3" spans="1:9" ht="12.75" customHeight="1" thickBot="1">
      <c r="A3" s="359"/>
      <c r="B3" s="360"/>
      <c r="C3" s="362" t="s">
        <v>70</v>
      </c>
      <c r="D3" s="363" t="s">
        <v>71</v>
      </c>
      <c r="E3" s="364" t="s">
        <v>72</v>
      </c>
      <c r="F3" s="365" t="s">
        <v>73</v>
      </c>
      <c r="G3" s="364" t="s">
        <v>72</v>
      </c>
      <c r="H3" s="353" t="s">
        <v>73</v>
      </c>
      <c r="I3" s="277"/>
    </row>
    <row r="4" spans="1:9" ht="9.75" customHeight="1" thickBot="1">
      <c r="A4" s="359"/>
      <c r="B4" s="360"/>
      <c r="C4" s="362"/>
      <c r="D4" s="363"/>
      <c r="E4" s="364"/>
      <c r="F4" s="365"/>
      <c r="G4" s="364"/>
      <c r="H4" s="353"/>
      <c r="I4" s="278"/>
    </row>
    <row r="5" spans="1:9" ht="9.75" customHeight="1" thickBot="1">
      <c r="A5" s="359"/>
      <c r="B5" s="360"/>
      <c r="C5" s="362"/>
      <c r="D5" s="363"/>
      <c r="E5" s="364"/>
      <c r="F5" s="365"/>
      <c r="G5" s="364"/>
      <c r="H5" s="353"/>
      <c r="I5" s="278"/>
    </row>
    <row r="6" spans="1:9" ht="43.5" thickBot="1">
      <c r="A6" s="359"/>
      <c r="B6" s="360"/>
      <c r="C6" s="362"/>
      <c r="D6" s="363"/>
      <c r="E6" s="364"/>
      <c r="F6" s="365"/>
      <c r="G6" s="364"/>
      <c r="H6" s="353"/>
      <c r="I6" s="306" t="s">
        <v>307</v>
      </c>
    </row>
    <row r="7" spans="1:9" s="66" customFormat="1" ht="12.75" thickBot="1">
      <c r="A7" s="375" t="s">
        <v>74</v>
      </c>
      <c r="B7" s="375"/>
      <c r="C7" s="136"/>
      <c r="D7" s="136"/>
      <c r="E7" s="137"/>
      <c r="F7" s="138"/>
      <c r="G7" s="138"/>
      <c r="H7" s="312"/>
      <c r="I7" s="303"/>
    </row>
    <row r="8" spans="1:9" s="66" customFormat="1" ht="12.75" thickBot="1">
      <c r="A8" s="355" t="s">
        <v>133</v>
      </c>
      <c r="B8" s="355"/>
      <c r="C8" s="67"/>
      <c r="D8" s="67"/>
      <c r="E8" s="68"/>
      <c r="F8" s="69"/>
      <c r="G8" s="69"/>
      <c r="H8" s="69"/>
      <c r="I8" s="300"/>
    </row>
    <row r="9" spans="1:9" s="66" customFormat="1" ht="80.25">
      <c r="A9" s="139" t="s">
        <v>134</v>
      </c>
      <c r="B9" s="285" t="s">
        <v>135</v>
      </c>
      <c r="C9" s="83">
        <v>1</v>
      </c>
      <c r="D9" s="84" t="s">
        <v>2</v>
      </c>
      <c r="E9" s="85">
        <v>0</v>
      </c>
      <c r="F9" s="86">
        <f>(E9*C9)</f>
        <v>0</v>
      </c>
      <c r="G9" s="85">
        <v>0</v>
      </c>
      <c r="H9" s="288">
        <f>G9*C9</f>
        <v>0</v>
      </c>
      <c r="I9" s="302"/>
    </row>
    <row r="10" spans="1:13" s="75" customFormat="1" ht="60">
      <c r="A10" s="81" t="s">
        <v>136</v>
      </c>
      <c r="B10" s="287" t="s">
        <v>318</v>
      </c>
      <c r="C10" s="83">
        <v>7</v>
      </c>
      <c r="D10" s="84" t="s">
        <v>2</v>
      </c>
      <c r="E10" s="85">
        <v>0</v>
      </c>
      <c r="F10" s="86">
        <f aca="true" t="shared" si="0" ref="F10:F25">(E10*C10)</f>
        <v>0</v>
      </c>
      <c r="G10" s="85">
        <v>0</v>
      </c>
      <c r="H10" s="288">
        <f aca="true" t="shared" si="1" ref="H10:H25">G10*C10</f>
        <v>0</v>
      </c>
      <c r="I10" s="300"/>
      <c r="J10" s="66"/>
      <c r="K10" s="66"/>
      <c r="L10" s="66"/>
      <c r="M10" s="66"/>
    </row>
    <row r="11" spans="1:13" s="75" customFormat="1" ht="12">
      <c r="A11" s="81" t="s">
        <v>137</v>
      </c>
      <c r="B11" s="82" t="s">
        <v>138</v>
      </c>
      <c r="C11" s="83">
        <v>2</v>
      </c>
      <c r="D11" s="84" t="s">
        <v>2</v>
      </c>
      <c r="E11" s="85">
        <v>0</v>
      </c>
      <c r="F11" s="86">
        <f t="shared" si="0"/>
        <v>0</v>
      </c>
      <c r="G11" s="85">
        <v>0</v>
      </c>
      <c r="H11" s="288">
        <f t="shared" si="1"/>
        <v>0</v>
      </c>
      <c r="I11" s="300"/>
      <c r="J11" s="66"/>
      <c r="K11" s="66"/>
      <c r="L11" s="66"/>
      <c r="M11" s="66"/>
    </row>
    <row r="12" spans="1:13" s="75" customFormat="1" ht="12">
      <c r="A12" s="81" t="s">
        <v>139</v>
      </c>
      <c r="B12" s="82" t="s">
        <v>140</v>
      </c>
      <c r="C12" s="83">
        <v>5</v>
      </c>
      <c r="D12" s="84" t="s">
        <v>2</v>
      </c>
      <c r="E12" s="85">
        <v>0</v>
      </c>
      <c r="F12" s="86">
        <f t="shared" si="0"/>
        <v>0</v>
      </c>
      <c r="G12" s="85">
        <v>0</v>
      </c>
      <c r="H12" s="288">
        <f t="shared" si="1"/>
        <v>0</v>
      </c>
      <c r="I12" s="300"/>
      <c r="J12" s="66"/>
      <c r="K12" s="66"/>
      <c r="L12" s="66"/>
      <c r="M12" s="66"/>
    </row>
    <row r="13" spans="1:13" s="75" customFormat="1" ht="12">
      <c r="A13" s="76" t="s">
        <v>141</v>
      </c>
      <c r="B13" s="308" t="s">
        <v>142</v>
      </c>
      <c r="C13" s="83">
        <v>8</v>
      </c>
      <c r="D13" s="84" t="s">
        <v>2</v>
      </c>
      <c r="E13" s="85">
        <v>0</v>
      </c>
      <c r="F13" s="86">
        <f t="shared" si="0"/>
        <v>0</v>
      </c>
      <c r="G13" s="85">
        <v>0</v>
      </c>
      <c r="H13" s="288">
        <f t="shared" si="1"/>
        <v>0</v>
      </c>
      <c r="I13" s="300"/>
      <c r="J13" s="66"/>
      <c r="K13" s="66"/>
      <c r="L13" s="66"/>
      <c r="M13" s="66"/>
    </row>
    <row r="14" spans="1:13" s="75" customFormat="1" ht="12">
      <c r="A14" s="76" t="s">
        <v>143</v>
      </c>
      <c r="B14" s="308" t="s">
        <v>144</v>
      </c>
      <c r="C14" s="83">
        <v>5</v>
      </c>
      <c r="D14" s="84" t="s">
        <v>2</v>
      </c>
      <c r="E14" s="85">
        <v>0</v>
      </c>
      <c r="F14" s="86">
        <f t="shared" si="0"/>
        <v>0</v>
      </c>
      <c r="G14" s="85">
        <v>0</v>
      </c>
      <c r="H14" s="288">
        <f t="shared" si="1"/>
        <v>0</v>
      </c>
      <c r="I14" s="300"/>
      <c r="J14" s="66"/>
      <c r="K14" s="66"/>
      <c r="L14" s="66"/>
      <c r="M14" s="66"/>
    </row>
    <row r="15" spans="1:13" s="75" customFormat="1" ht="12">
      <c r="A15" s="76" t="s">
        <v>145</v>
      </c>
      <c r="B15" s="308" t="s">
        <v>146</v>
      </c>
      <c r="C15" s="83">
        <v>1</v>
      </c>
      <c r="D15" s="84" t="s">
        <v>2</v>
      </c>
      <c r="E15" s="85">
        <v>0</v>
      </c>
      <c r="F15" s="86">
        <f t="shared" si="0"/>
        <v>0</v>
      </c>
      <c r="G15" s="85">
        <v>0</v>
      </c>
      <c r="H15" s="288">
        <f t="shared" si="1"/>
        <v>0</v>
      </c>
      <c r="I15" s="300"/>
      <c r="J15" s="66"/>
      <c r="K15" s="66"/>
      <c r="L15" s="66"/>
      <c r="M15" s="66"/>
    </row>
    <row r="16" spans="1:13" s="75" customFormat="1" ht="12">
      <c r="A16" s="140" t="s">
        <v>147</v>
      </c>
      <c r="B16" s="309" t="s">
        <v>148</v>
      </c>
      <c r="C16" s="141">
        <v>7</v>
      </c>
      <c r="D16" s="142" t="s">
        <v>2</v>
      </c>
      <c r="E16" s="85">
        <v>0</v>
      </c>
      <c r="F16" s="86">
        <f t="shared" si="0"/>
        <v>0</v>
      </c>
      <c r="G16" s="85">
        <v>0</v>
      </c>
      <c r="H16" s="305">
        <f t="shared" si="1"/>
        <v>0</v>
      </c>
      <c r="I16" s="300"/>
      <c r="J16" s="66"/>
      <c r="K16" s="66"/>
      <c r="L16" s="66"/>
      <c r="M16" s="66"/>
    </row>
    <row r="17" spans="1:13" s="75" customFormat="1" ht="12">
      <c r="A17" s="140" t="s">
        <v>149</v>
      </c>
      <c r="B17" s="309" t="s">
        <v>150</v>
      </c>
      <c r="C17" s="144">
        <v>7</v>
      </c>
      <c r="D17" s="145" t="s">
        <v>2</v>
      </c>
      <c r="E17" s="85">
        <v>0</v>
      </c>
      <c r="F17" s="86">
        <f t="shared" si="0"/>
        <v>0</v>
      </c>
      <c r="G17" s="85">
        <v>0</v>
      </c>
      <c r="H17" s="280">
        <f t="shared" si="1"/>
        <v>0</v>
      </c>
      <c r="I17" s="300"/>
      <c r="J17" s="66"/>
      <c r="K17" s="66"/>
      <c r="L17" s="66"/>
      <c r="M17" s="66"/>
    </row>
    <row r="18" spans="1:13" s="75" customFormat="1" ht="12">
      <c r="A18" s="76">
        <v>583491</v>
      </c>
      <c r="B18" s="308" t="s">
        <v>151</v>
      </c>
      <c r="C18" s="77">
        <v>14</v>
      </c>
      <c r="D18" s="78" t="s">
        <v>2</v>
      </c>
      <c r="E18" s="85">
        <v>0</v>
      </c>
      <c r="F18" s="86">
        <f t="shared" si="0"/>
        <v>0</v>
      </c>
      <c r="G18" s="85">
        <v>0</v>
      </c>
      <c r="H18" s="280">
        <f t="shared" si="1"/>
        <v>0</v>
      </c>
      <c r="I18" s="300"/>
      <c r="J18" s="66"/>
      <c r="K18" s="66"/>
      <c r="L18" s="66"/>
      <c r="M18" s="66"/>
    </row>
    <row r="19" spans="1:13" s="75" customFormat="1" ht="12">
      <c r="A19" s="147">
        <v>581721</v>
      </c>
      <c r="B19" s="308" t="s">
        <v>152</v>
      </c>
      <c r="C19" s="77">
        <v>3</v>
      </c>
      <c r="D19" s="78" t="s">
        <v>2</v>
      </c>
      <c r="E19" s="85">
        <v>0</v>
      </c>
      <c r="F19" s="86">
        <f t="shared" si="0"/>
        <v>0</v>
      </c>
      <c r="G19" s="85">
        <v>0</v>
      </c>
      <c r="H19" s="280">
        <f t="shared" si="1"/>
        <v>0</v>
      </c>
      <c r="I19" s="300"/>
      <c r="J19" s="66"/>
      <c r="K19" s="66"/>
      <c r="L19" s="66"/>
      <c r="M19" s="66"/>
    </row>
    <row r="20" spans="1:13" s="75" customFormat="1" ht="12">
      <c r="A20" s="76">
        <v>581730</v>
      </c>
      <c r="B20" s="308" t="s">
        <v>153</v>
      </c>
      <c r="C20" s="83">
        <v>9</v>
      </c>
      <c r="D20" s="84" t="s">
        <v>2</v>
      </c>
      <c r="E20" s="85">
        <v>0</v>
      </c>
      <c r="F20" s="86">
        <f t="shared" si="0"/>
        <v>0</v>
      </c>
      <c r="G20" s="85">
        <v>0</v>
      </c>
      <c r="H20" s="280">
        <f t="shared" si="1"/>
        <v>0</v>
      </c>
      <c r="I20" s="300"/>
      <c r="J20" s="66"/>
      <c r="K20" s="66"/>
      <c r="L20" s="66"/>
      <c r="M20" s="66"/>
    </row>
    <row r="21" spans="1:13" s="75" customFormat="1" ht="12">
      <c r="A21" s="76">
        <v>583496</v>
      </c>
      <c r="B21" s="308" t="s">
        <v>154</v>
      </c>
      <c r="C21" s="83">
        <v>25</v>
      </c>
      <c r="D21" s="84" t="s">
        <v>2</v>
      </c>
      <c r="E21" s="85">
        <v>0</v>
      </c>
      <c r="F21" s="86">
        <f t="shared" si="0"/>
        <v>0</v>
      </c>
      <c r="G21" s="85">
        <v>0</v>
      </c>
      <c r="H21" s="280">
        <f t="shared" si="1"/>
        <v>0</v>
      </c>
      <c r="I21" s="300"/>
      <c r="J21" s="66"/>
      <c r="K21" s="66"/>
      <c r="L21" s="66"/>
      <c r="M21" s="66"/>
    </row>
    <row r="22" spans="1:13" s="75" customFormat="1" ht="12">
      <c r="A22" s="76" t="s">
        <v>155</v>
      </c>
      <c r="B22" s="308" t="s">
        <v>156</v>
      </c>
      <c r="C22" s="83">
        <v>1</v>
      </c>
      <c r="D22" s="84" t="s">
        <v>2</v>
      </c>
      <c r="E22" s="85">
        <v>0</v>
      </c>
      <c r="F22" s="86">
        <f t="shared" si="0"/>
        <v>0</v>
      </c>
      <c r="G22" s="85">
        <v>0</v>
      </c>
      <c r="H22" s="280">
        <f t="shared" si="1"/>
        <v>0</v>
      </c>
      <c r="I22" s="300"/>
      <c r="J22" s="66"/>
      <c r="K22" s="66"/>
      <c r="L22" s="66"/>
      <c r="M22" s="66"/>
    </row>
    <row r="23" spans="1:13" s="75" customFormat="1" ht="12">
      <c r="A23" s="76" t="s">
        <v>157</v>
      </c>
      <c r="B23" s="308" t="s">
        <v>158</v>
      </c>
      <c r="C23" s="83">
        <v>2</v>
      </c>
      <c r="D23" s="84" t="s">
        <v>2</v>
      </c>
      <c r="E23" s="85">
        <v>0</v>
      </c>
      <c r="F23" s="86">
        <f t="shared" si="0"/>
        <v>0</v>
      </c>
      <c r="G23" s="85">
        <v>0</v>
      </c>
      <c r="H23" s="280">
        <f t="shared" si="1"/>
        <v>0</v>
      </c>
      <c r="I23" s="300"/>
      <c r="J23" s="66"/>
      <c r="K23" s="66"/>
      <c r="L23" s="66"/>
      <c r="M23" s="66"/>
    </row>
    <row r="24" spans="1:13" s="75" customFormat="1" ht="12">
      <c r="A24" s="76"/>
      <c r="B24" s="308" t="s">
        <v>159</v>
      </c>
      <c r="C24" s="83">
        <v>1</v>
      </c>
      <c r="D24" s="84" t="s">
        <v>2</v>
      </c>
      <c r="E24" s="85">
        <v>0</v>
      </c>
      <c r="F24" s="86">
        <f t="shared" si="0"/>
        <v>0</v>
      </c>
      <c r="G24" s="85">
        <v>0</v>
      </c>
      <c r="H24" s="280">
        <f t="shared" si="1"/>
        <v>0</v>
      </c>
      <c r="I24" s="300"/>
      <c r="J24" s="66"/>
      <c r="K24" s="66"/>
      <c r="L24" s="66"/>
      <c r="M24" s="66"/>
    </row>
    <row r="25" spans="1:13" s="75" customFormat="1" ht="21" thickBot="1">
      <c r="A25" s="76"/>
      <c r="B25" s="286" t="s">
        <v>160</v>
      </c>
      <c r="C25" s="83">
        <v>1</v>
      </c>
      <c r="D25" s="84" t="s">
        <v>2</v>
      </c>
      <c r="E25" s="85">
        <v>0</v>
      </c>
      <c r="F25" s="86">
        <f t="shared" si="0"/>
        <v>0</v>
      </c>
      <c r="G25" s="85">
        <v>0</v>
      </c>
      <c r="H25" s="280">
        <f t="shared" si="1"/>
        <v>0</v>
      </c>
      <c r="I25" s="300"/>
      <c r="J25" s="66"/>
      <c r="K25" s="66"/>
      <c r="L25" s="66"/>
      <c r="M25" s="66"/>
    </row>
    <row r="26" spans="1:13" s="75" customFormat="1" ht="12">
      <c r="A26" s="148" t="s">
        <v>161</v>
      </c>
      <c r="B26" s="311"/>
      <c r="C26" s="71"/>
      <c r="D26" s="72"/>
      <c r="E26" s="73"/>
      <c r="F26" s="74"/>
      <c r="G26" s="73"/>
      <c r="H26" s="279"/>
      <c r="I26" s="300"/>
      <c r="J26" s="66"/>
      <c r="K26" s="66"/>
      <c r="L26" s="66"/>
      <c r="M26" s="66"/>
    </row>
    <row r="27" spans="1:13" s="75" customFormat="1" ht="12">
      <c r="A27" s="81" t="s">
        <v>162</v>
      </c>
      <c r="B27" s="82" t="s">
        <v>163</v>
      </c>
      <c r="C27" s="83">
        <v>41</v>
      </c>
      <c r="D27" s="84" t="s">
        <v>2</v>
      </c>
      <c r="E27" s="85">
        <v>0</v>
      </c>
      <c r="F27" s="80">
        <f>(E27*C27)</f>
        <v>0</v>
      </c>
      <c r="G27" s="79">
        <v>0</v>
      </c>
      <c r="H27" s="280">
        <f>G27*C27</f>
        <v>0</v>
      </c>
      <c r="I27" s="300"/>
      <c r="J27" s="66"/>
      <c r="K27" s="66"/>
      <c r="L27" s="66"/>
      <c r="M27" s="66"/>
    </row>
    <row r="28" spans="1:13" s="75" customFormat="1" ht="12">
      <c r="A28" s="149" t="s">
        <v>164</v>
      </c>
      <c r="B28" s="150" t="s">
        <v>165</v>
      </c>
      <c r="C28" s="83">
        <v>24</v>
      </c>
      <c r="D28" s="84" t="s">
        <v>2</v>
      </c>
      <c r="E28" s="85">
        <v>0</v>
      </c>
      <c r="F28" s="80">
        <f>(E28*C28)</f>
        <v>0</v>
      </c>
      <c r="G28" s="79">
        <v>0</v>
      </c>
      <c r="H28" s="280">
        <f>G28*C28</f>
        <v>0</v>
      </c>
      <c r="I28" s="300"/>
      <c r="J28" s="66"/>
      <c r="K28" s="66"/>
      <c r="L28" s="66"/>
      <c r="M28" s="66"/>
    </row>
    <row r="29" spans="1:10" s="75" customFormat="1" ht="12.75" thickBot="1">
      <c r="A29" s="151" t="s">
        <v>166</v>
      </c>
      <c r="B29" s="310" t="s">
        <v>167</v>
      </c>
      <c r="C29" s="141">
        <v>24</v>
      </c>
      <c r="D29" s="142" t="s">
        <v>2</v>
      </c>
      <c r="E29" s="143">
        <v>0</v>
      </c>
      <c r="F29" s="152">
        <f>(E29*C29)</f>
        <v>0</v>
      </c>
      <c r="G29" s="146">
        <v>0</v>
      </c>
      <c r="H29" s="304">
        <f>G29*C29</f>
        <v>0</v>
      </c>
      <c r="I29" s="300"/>
      <c r="J29" s="66"/>
    </row>
    <row r="30" spans="1:10" s="75" customFormat="1" ht="12.75" thickBot="1">
      <c r="A30" s="91" t="s">
        <v>24</v>
      </c>
      <c r="B30" s="92"/>
      <c r="C30" s="93"/>
      <c r="D30" s="93"/>
      <c r="E30" s="94"/>
      <c r="F30" s="97">
        <f>SUM(F9:F29)</f>
        <v>0</v>
      </c>
      <c r="G30" s="98"/>
      <c r="H30" s="95">
        <f>SUM(H9:H29)</f>
        <v>0</v>
      </c>
      <c r="I30" s="300"/>
      <c r="J30" s="66"/>
    </row>
    <row r="31" spans="1:11" s="75" customFormat="1" ht="12.75" thickBot="1">
      <c r="A31" s="91" t="s">
        <v>24</v>
      </c>
      <c r="B31" s="92"/>
      <c r="C31" s="93"/>
      <c r="D31" s="93"/>
      <c r="E31" s="94"/>
      <c r="F31" s="97"/>
      <c r="G31" s="98"/>
      <c r="H31" s="95"/>
      <c r="I31" s="300"/>
      <c r="J31" s="66"/>
      <c r="K31" s="153"/>
    </row>
    <row r="32" spans="1:9" s="66" customFormat="1" ht="12" customHeight="1" thickBot="1">
      <c r="A32" s="91"/>
      <c r="B32" s="92"/>
      <c r="C32" s="93"/>
      <c r="D32" s="93"/>
      <c r="E32" s="94"/>
      <c r="F32" s="97"/>
      <c r="G32" s="98"/>
      <c r="H32" s="95"/>
      <c r="I32" s="300"/>
    </row>
    <row r="33" spans="1:9" s="66" customFormat="1" ht="12.75" thickBot="1">
      <c r="A33" s="355" t="s">
        <v>98</v>
      </c>
      <c r="B33" s="355"/>
      <c r="C33" s="67"/>
      <c r="D33" s="67"/>
      <c r="E33" s="68"/>
      <c r="F33" s="69"/>
      <c r="G33" s="69"/>
      <c r="H33" s="69"/>
      <c r="I33" s="300"/>
    </row>
    <row r="34" spans="1:10" s="75" customFormat="1" ht="12">
      <c r="A34" s="99"/>
      <c r="B34" s="87" t="s">
        <v>168</v>
      </c>
      <c r="C34" s="83">
        <v>1</v>
      </c>
      <c r="D34" s="84" t="s">
        <v>102</v>
      </c>
      <c r="E34" s="85">
        <v>0</v>
      </c>
      <c r="F34" s="86">
        <f aca="true" t="shared" si="2" ref="F34:F46">(E34*C34)</f>
        <v>0</v>
      </c>
      <c r="G34" s="85">
        <v>0</v>
      </c>
      <c r="H34" s="288">
        <f aca="true" t="shared" si="3" ref="H34:H46">G34*C34</f>
        <v>0</v>
      </c>
      <c r="I34" s="300"/>
      <c r="J34" s="66"/>
    </row>
    <row r="35" spans="1:10" s="75" customFormat="1" ht="12">
      <c r="A35" s="99"/>
      <c r="B35" s="87" t="s">
        <v>169</v>
      </c>
      <c r="C35" s="83">
        <v>17</v>
      </c>
      <c r="D35" s="84" t="s">
        <v>170</v>
      </c>
      <c r="E35" s="85">
        <v>0</v>
      </c>
      <c r="F35" s="86">
        <f t="shared" si="2"/>
        <v>0</v>
      </c>
      <c r="G35" s="85">
        <v>0</v>
      </c>
      <c r="H35" s="288">
        <f t="shared" si="3"/>
        <v>0</v>
      </c>
      <c r="I35" s="300"/>
      <c r="J35" s="66"/>
    </row>
    <row r="36" spans="1:10" s="75" customFormat="1" ht="12">
      <c r="A36" s="99"/>
      <c r="B36" s="87" t="s">
        <v>171</v>
      </c>
      <c r="C36" s="83">
        <v>7</v>
      </c>
      <c r="D36" s="84" t="s">
        <v>172</v>
      </c>
      <c r="E36" s="85">
        <v>0</v>
      </c>
      <c r="F36" s="86">
        <f>(E36*C36)</f>
        <v>0</v>
      </c>
      <c r="G36" s="85">
        <v>0</v>
      </c>
      <c r="H36" s="288">
        <f>G36*C36</f>
        <v>0</v>
      </c>
      <c r="I36" s="300"/>
      <c r="J36" s="66"/>
    </row>
    <row r="37" spans="1:10" s="75" customFormat="1" ht="12">
      <c r="A37" s="99"/>
      <c r="B37" s="87" t="s">
        <v>173</v>
      </c>
      <c r="C37" s="83">
        <v>61</v>
      </c>
      <c r="D37" s="84" t="s">
        <v>2</v>
      </c>
      <c r="E37" s="85">
        <v>0</v>
      </c>
      <c r="F37" s="86">
        <f t="shared" si="2"/>
        <v>0</v>
      </c>
      <c r="G37" s="85">
        <v>0</v>
      </c>
      <c r="H37" s="288">
        <f t="shared" si="3"/>
        <v>0</v>
      </c>
      <c r="I37" s="300"/>
      <c r="J37" s="66"/>
    </row>
    <row r="38" spans="1:10" s="75" customFormat="1" ht="12">
      <c r="A38" s="99"/>
      <c r="B38" s="87" t="s">
        <v>174</v>
      </c>
      <c r="C38" s="83">
        <v>30</v>
      </c>
      <c r="D38" s="84" t="s">
        <v>102</v>
      </c>
      <c r="E38" s="85">
        <v>0</v>
      </c>
      <c r="F38" s="86">
        <f t="shared" si="2"/>
        <v>0</v>
      </c>
      <c r="G38" s="85">
        <v>0</v>
      </c>
      <c r="H38" s="288">
        <f t="shared" si="3"/>
        <v>0</v>
      </c>
      <c r="I38" s="300"/>
      <c r="J38" s="66"/>
    </row>
    <row r="39" spans="1:10" s="75" customFormat="1" ht="12">
      <c r="A39" s="99"/>
      <c r="B39" s="87" t="s">
        <v>107</v>
      </c>
      <c r="C39" s="83">
        <v>1</v>
      </c>
      <c r="D39" s="84" t="s">
        <v>102</v>
      </c>
      <c r="E39" s="85">
        <v>0</v>
      </c>
      <c r="F39" s="86">
        <f t="shared" si="2"/>
        <v>0</v>
      </c>
      <c r="G39" s="85">
        <v>0</v>
      </c>
      <c r="H39" s="288">
        <f t="shared" si="3"/>
        <v>0</v>
      </c>
      <c r="I39" s="300"/>
      <c r="J39" s="66"/>
    </row>
    <row r="40" spans="1:10" s="75" customFormat="1" ht="12">
      <c r="A40" s="99"/>
      <c r="B40" s="87" t="s">
        <v>175</v>
      </c>
      <c r="C40" s="83">
        <v>1</v>
      </c>
      <c r="D40" s="84" t="s">
        <v>102</v>
      </c>
      <c r="E40" s="85">
        <v>0</v>
      </c>
      <c r="F40" s="86">
        <f t="shared" si="2"/>
        <v>0</v>
      </c>
      <c r="G40" s="85">
        <v>0</v>
      </c>
      <c r="H40" s="288">
        <f t="shared" si="3"/>
        <v>0</v>
      </c>
      <c r="I40" s="300"/>
      <c r="J40" s="66"/>
    </row>
    <row r="41" spans="1:10" s="75" customFormat="1" ht="12">
      <c r="A41" s="99"/>
      <c r="B41" s="87" t="s">
        <v>176</v>
      </c>
      <c r="C41" s="83">
        <v>1</v>
      </c>
      <c r="D41" s="84" t="s">
        <v>102</v>
      </c>
      <c r="E41" s="85">
        <v>0</v>
      </c>
      <c r="F41" s="86">
        <f t="shared" si="2"/>
        <v>0</v>
      </c>
      <c r="G41" s="85">
        <v>0</v>
      </c>
      <c r="H41" s="288">
        <f t="shared" si="3"/>
        <v>0</v>
      </c>
      <c r="I41" s="300"/>
      <c r="J41" s="66"/>
    </row>
    <row r="42" spans="1:10" s="75" customFormat="1" ht="12">
      <c r="A42" s="99"/>
      <c r="B42" s="87" t="s">
        <v>177</v>
      </c>
      <c r="C42" s="83">
        <v>1</v>
      </c>
      <c r="D42" s="84" t="s">
        <v>102</v>
      </c>
      <c r="E42" s="85">
        <v>0</v>
      </c>
      <c r="F42" s="86">
        <f>(E42*C42)</f>
        <v>0</v>
      </c>
      <c r="G42" s="85">
        <v>0</v>
      </c>
      <c r="H42" s="288">
        <f>G42*C42</f>
        <v>0</v>
      </c>
      <c r="I42" s="300"/>
      <c r="J42" s="66"/>
    </row>
    <row r="43" spans="1:10" s="75" customFormat="1" ht="12">
      <c r="A43" s="99"/>
      <c r="B43" s="87" t="s">
        <v>37</v>
      </c>
      <c r="C43" s="83">
        <v>1</v>
      </c>
      <c r="D43" s="84" t="s">
        <v>102</v>
      </c>
      <c r="E43" s="85">
        <v>0</v>
      </c>
      <c r="F43" s="86">
        <f t="shared" si="2"/>
        <v>0</v>
      </c>
      <c r="G43" s="85">
        <v>0</v>
      </c>
      <c r="H43" s="288">
        <f t="shared" si="3"/>
        <v>0</v>
      </c>
      <c r="I43" s="300"/>
      <c r="J43" s="66"/>
    </row>
    <row r="44" spans="1:10" s="75" customFormat="1" ht="12">
      <c r="A44" s="99"/>
      <c r="B44" s="87" t="s">
        <v>178</v>
      </c>
      <c r="C44" s="83">
        <v>1</v>
      </c>
      <c r="D44" s="84" t="s">
        <v>102</v>
      </c>
      <c r="E44" s="85">
        <v>0</v>
      </c>
      <c r="F44" s="86">
        <f t="shared" si="2"/>
        <v>0</v>
      </c>
      <c r="G44" s="85">
        <v>0</v>
      </c>
      <c r="H44" s="288">
        <f t="shared" si="3"/>
        <v>0</v>
      </c>
      <c r="I44" s="300"/>
      <c r="J44" s="66"/>
    </row>
    <row r="45" spans="1:10" s="75" customFormat="1" ht="12">
      <c r="A45" s="99"/>
      <c r="B45" s="87" t="s">
        <v>179</v>
      </c>
      <c r="C45" s="83">
        <v>1</v>
      </c>
      <c r="D45" s="84" t="s">
        <v>102</v>
      </c>
      <c r="E45" s="85">
        <v>0</v>
      </c>
      <c r="F45" s="86">
        <f t="shared" si="2"/>
        <v>0</v>
      </c>
      <c r="G45" s="85">
        <v>0</v>
      </c>
      <c r="H45" s="288">
        <f t="shared" si="3"/>
        <v>0</v>
      </c>
      <c r="I45" s="300"/>
      <c r="J45" s="66"/>
    </row>
    <row r="46" spans="1:10" s="75" customFormat="1" ht="12" customHeight="1" thickBot="1">
      <c r="A46" s="99"/>
      <c r="B46" s="87" t="s">
        <v>180</v>
      </c>
      <c r="C46" s="100">
        <v>1</v>
      </c>
      <c r="D46" s="101" t="s">
        <v>102</v>
      </c>
      <c r="E46" s="85">
        <v>0</v>
      </c>
      <c r="F46" s="86">
        <f t="shared" si="2"/>
        <v>0</v>
      </c>
      <c r="G46" s="85">
        <v>0</v>
      </c>
      <c r="H46" s="288">
        <f t="shared" si="3"/>
        <v>0</v>
      </c>
      <c r="I46" s="301"/>
      <c r="J46" s="66"/>
    </row>
    <row r="47" spans="1:8" ht="12" customHeight="1" thickBot="1">
      <c r="A47" s="91" t="s">
        <v>24</v>
      </c>
      <c r="B47" s="92"/>
      <c r="C47" s="93"/>
      <c r="D47" s="93"/>
      <c r="E47" s="94"/>
      <c r="F47" s="97">
        <f>SUM(F34:F46)</f>
        <v>0</v>
      </c>
      <c r="G47" s="98"/>
      <c r="H47" s="96">
        <f>SUM(H34:H46)</f>
        <v>0</v>
      </c>
    </row>
    <row r="48" spans="1:8" ht="12" customHeight="1" thickBot="1">
      <c r="A48" s="91"/>
      <c r="B48" s="92"/>
      <c r="C48" s="93"/>
      <c r="D48" s="93"/>
      <c r="E48" s="94"/>
      <c r="F48" s="95"/>
      <c r="G48" s="67"/>
      <c r="H48" s="96"/>
    </row>
    <row r="49" spans="1:8" ht="13.5" thickBot="1">
      <c r="A49" s="376" t="s">
        <v>181</v>
      </c>
      <c r="B49" s="376"/>
      <c r="C49" s="154"/>
      <c r="D49" s="154"/>
      <c r="E49" s="155"/>
      <c r="F49" s="156">
        <f>F31+F47+F30</f>
        <v>0</v>
      </c>
      <c r="G49" s="157"/>
      <c r="H49" s="158">
        <f>H31+H47+H30</f>
        <v>0</v>
      </c>
    </row>
    <row r="50" spans="1:8" ht="13.5" thickBot="1">
      <c r="A50" s="376" t="s">
        <v>182</v>
      </c>
      <c r="B50" s="376"/>
      <c r="C50" s="154"/>
      <c r="D50" s="154"/>
      <c r="E50" s="155"/>
      <c r="F50" s="156"/>
      <c r="G50" s="377">
        <f>H49+F49</f>
        <v>0</v>
      </c>
      <c r="H50" s="377"/>
    </row>
    <row r="52" spans="1:2" ht="112.5">
      <c r="A52" s="341" t="s">
        <v>324</v>
      </c>
      <c r="B52" s="342" t="s">
        <v>325</v>
      </c>
    </row>
  </sheetData>
  <sheetProtection selectLockedCells="1" selectUnlockedCells="1"/>
  <mergeCells count="17">
    <mergeCell ref="A1:H1"/>
    <mergeCell ref="A2:A6"/>
    <mergeCell ref="B2:B6"/>
    <mergeCell ref="E2:F2"/>
    <mergeCell ref="G2:H2"/>
    <mergeCell ref="C3:C6"/>
    <mergeCell ref="D3:D6"/>
    <mergeCell ref="E3:E6"/>
    <mergeCell ref="F3:F6"/>
    <mergeCell ref="G3:G6"/>
    <mergeCell ref="H3:H6"/>
    <mergeCell ref="A7:B7"/>
    <mergeCell ref="A8:B8"/>
    <mergeCell ref="A33:B33"/>
    <mergeCell ref="A49:B49"/>
    <mergeCell ref="A50:B50"/>
    <mergeCell ref="G50:H50"/>
  </mergeCells>
  <printOptions horizontalCentered="1"/>
  <pageMargins left="0.4724409448818898" right="0.4724409448818898" top="0.7086614173228347" bottom="0.31496062992125984" header="0.5118110236220472" footer="0.5118110236220472"/>
  <pageSetup fitToHeight="3" fitToWidth="1" horizontalDpi="300" verticalDpi="300" orientation="portrait" paperSize="9" scale="82" r:id="rId1"/>
</worksheet>
</file>

<file path=xl/worksheets/sheet6.xml><?xml version="1.0" encoding="utf-8"?>
<worksheet xmlns="http://schemas.openxmlformats.org/spreadsheetml/2006/main" xmlns:r="http://schemas.openxmlformats.org/officeDocument/2006/relationships">
  <sheetPr>
    <pageSetUpPr fitToPage="1"/>
  </sheetPr>
  <dimension ref="A1:K26"/>
  <sheetViews>
    <sheetView view="pageBreakPreview" zoomScaleSheetLayoutView="100" zoomScalePageLayoutView="0" workbookViewId="0" topLeftCell="A1">
      <selection activeCell="H8" sqref="H8"/>
    </sheetView>
  </sheetViews>
  <sheetFormatPr defaultColWidth="7.625" defaultRowHeight="15.75"/>
  <cols>
    <col min="1" max="1" width="12.125" style="53" customWidth="1"/>
    <col min="2" max="2" width="61.50390625" style="53" customWidth="1"/>
    <col min="3" max="3" width="8.125" style="107" customWidth="1"/>
    <col min="4" max="4" width="5.50390625" style="107" customWidth="1"/>
    <col min="5" max="5" width="7.125" style="53" customWidth="1"/>
    <col min="6" max="6" width="13.50390625" style="53" customWidth="1"/>
    <col min="7" max="7" width="8.125" style="53" customWidth="1"/>
    <col min="8" max="8" width="9.625" style="53" customWidth="1"/>
    <col min="9" max="9" width="17.625" style="53" customWidth="1"/>
    <col min="10" max="16384" width="7.625" style="53" customWidth="1"/>
  </cols>
  <sheetData>
    <row r="1" spans="1:4" ht="26.25" customHeight="1" thickBot="1">
      <c r="A1" s="358" t="s">
        <v>183</v>
      </c>
      <c r="B1" s="358"/>
      <c r="C1" s="358"/>
      <c r="D1" s="358"/>
    </row>
    <row r="2" spans="1:8" ht="12.75" customHeight="1" thickBot="1">
      <c r="A2" s="359" t="s">
        <v>66</v>
      </c>
      <c r="B2" s="360" t="s">
        <v>67</v>
      </c>
      <c r="C2" s="54"/>
      <c r="D2" s="159"/>
      <c r="E2" s="361" t="s">
        <v>68</v>
      </c>
      <c r="F2" s="361"/>
      <c r="G2" s="361" t="s">
        <v>69</v>
      </c>
      <c r="H2" s="361"/>
    </row>
    <row r="3" spans="1:9" ht="12.75" customHeight="1" thickBot="1">
      <c r="A3" s="359"/>
      <c r="B3" s="360"/>
      <c r="C3" s="362" t="s">
        <v>70</v>
      </c>
      <c r="D3" s="363" t="s">
        <v>71</v>
      </c>
      <c r="E3" s="364" t="s">
        <v>72</v>
      </c>
      <c r="F3" s="365" t="s">
        <v>73</v>
      </c>
      <c r="G3" s="364" t="s">
        <v>72</v>
      </c>
      <c r="H3" s="353" t="s">
        <v>73</v>
      </c>
      <c r="I3" s="277"/>
    </row>
    <row r="4" spans="1:9" ht="9.75" customHeight="1" thickBot="1">
      <c r="A4" s="359"/>
      <c r="B4" s="360"/>
      <c r="C4" s="362"/>
      <c r="D4" s="363"/>
      <c r="E4" s="364"/>
      <c r="F4" s="365"/>
      <c r="G4" s="364"/>
      <c r="H4" s="353"/>
      <c r="I4" s="278"/>
    </row>
    <row r="5" spans="1:9" ht="58.5" thickBot="1">
      <c r="A5" s="359"/>
      <c r="B5" s="360"/>
      <c r="C5" s="362"/>
      <c r="D5" s="363"/>
      <c r="E5" s="364"/>
      <c r="F5" s="365"/>
      <c r="G5" s="364"/>
      <c r="H5" s="353"/>
      <c r="I5" s="306" t="s">
        <v>307</v>
      </c>
    </row>
    <row r="6" spans="1:9" ht="24.75" customHeight="1" thickBot="1">
      <c r="A6" s="359"/>
      <c r="B6" s="360"/>
      <c r="C6" s="362"/>
      <c r="D6" s="363"/>
      <c r="E6" s="364"/>
      <c r="F6" s="365"/>
      <c r="G6" s="364"/>
      <c r="H6" s="353"/>
      <c r="I6" s="278"/>
    </row>
    <row r="7" spans="1:9" s="66" customFormat="1" ht="19.5" customHeight="1" thickBot="1">
      <c r="A7" s="355" t="s">
        <v>184</v>
      </c>
      <c r="B7" s="355"/>
      <c r="C7" s="67"/>
      <c r="D7" s="160"/>
      <c r="E7" s="161"/>
      <c r="F7" s="162"/>
      <c r="G7" s="162"/>
      <c r="H7" s="162"/>
      <c r="I7" s="303"/>
    </row>
    <row r="8" spans="1:9" s="165" customFormat="1" ht="230.25">
      <c r="A8" s="321"/>
      <c r="B8" s="320" t="s">
        <v>185</v>
      </c>
      <c r="C8" s="163">
        <v>2</v>
      </c>
      <c r="D8" s="164" t="s">
        <v>2</v>
      </c>
      <c r="E8" s="85">
        <v>0</v>
      </c>
      <c r="F8" s="86">
        <f>(E8*C8)</f>
        <v>0</v>
      </c>
      <c r="G8" s="85">
        <v>0</v>
      </c>
      <c r="H8" s="288">
        <f>G8*C8</f>
        <v>0</v>
      </c>
      <c r="I8" s="313"/>
    </row>
    <row r="9" spans="1:9" s="165" customFormat="1" ht="20.25">
      <c r="A9" s="321"/>
      <c r="B9" s="320" t="s">
        <v>186</v>
      </c>
      <c r="C9" s="163">
        <v>2</v>
      </c>
      <c r="D9" s="164" t="s">
        <v>2</v>
      </c>
      <c r="E9" s="85">
        <v>0</v>
      </c>
      <c r="F9" s="86">
        <f>(E9*C9)</f>
        <v>0</v>
      </c>
      <c r="G9" s="85">
        <v>0</v>
      </c>
      <c r="H9" s="288">
        <f>G9*C9</f>
        <v>0</v>
      </c>
      <c r="I9" s="313"/>
    </row>
    <row r="10" spans="1:9" s="165" customFormat="1" ht="210" thickBot="1">
      <c r="A10" s="321"/>
      <c r="B10" s="322" t="s">
        <v>187</v>
      </c>
      <c r="C10" s="163">
        <v>1</v>
      </c>
      <c r="D10" s="164" t="s">
        <v>2</v>
      </c>
      <c r="E10" s="85">
        <v>0</v>
      </c>
      <c r="F10" s="86">
        <f aca="true" t="shared" si="0" ref="F10:F23">(E10*C10)</f>
        <v>0</v>
      </c>
      <c r="G10" s="85">
        <v>0</v>
      </c>
      <c r="H10" s="288">
        <f aca="true" t="shared" si="1" ref="H10:H23">G10*C10</f>
        <v>0</v>
      </c>
      <c r="I10" s="313"/>
    </row>
    <row r="11" spans="1:11" s="66" customFormat="1" ht="12.75" thickBot="1">
      <c r="A11" s="355" t="s">
        <v>188</v>
      </c>
      <c r="B11" s="355"/>
      <c r="C11" s="67"/>
      <c r="D11" s="160"/>
      <c r="E11" s="85">
        <v>0</v>
      </c>
      <c r="F11" s="86"/>
      <c r="G11" s="85">
        <v>0</v>
      </c>
      <c r="H11" s="288"/>
      <c r="I11" s="313"/>
      <c r="J11" s="165"/>
      <c r="K11" s="165"/>
    </row>
    <row r="12" spans="1:11" s="75" customFormat="1" ht="12">
      <c r="A12" s="81"/>
      <c r="B12" s="82" t="s">
        <v>189</v>
      </c>
      <c r="C12" s="83">
        <v>2</v>
      </c>
      <c r="D12" s="84" t="s">
        <v>2</v>
      </c>
      <c r="E12" s="85">
        <v>0</v>
      </c>
      <c r="F12" s="86">
        <f t="shared" si="0"/>
        <v>0</v>
      </c>
      <c r="G12" s="85">
        <v>0</v>
      </c>
      <c r="H12" s="288">
        <f t="shared" si="1"/>
        <v>0</v>
      </c>
      <c r="I12" s="313"/>
      <c r="J12" s="165"/>
      <c r="K12" s="165"/>
    </row>
    <row r="13" spans="1:11" s="75" customFormat="1" ht="12">
      <c r="A13" s="81"/>
      <c r="B13" s="82" t="s">
        <v>190</v>
      </c>
      <c r="C13" s="83">
        <v>1</v>
      </c>
      <c r="D13" s="84" t="s">
        <v>2</v>
      </c>
      <c r="E13" s="85">
        <v>0</v>
      </c>
      <c r="F13" s="86">
        <f t="shared" si="0"/>
        <v>0</v>
      </c>
      <c r="G13" s="85">
        <v>0</v>
      </c>
      <c r="H13" s="288">
        <f t="shared" si="1"/>
        <v>0</v>
      </c>
      <c r="I13" s="313"/>
      <c r="J13" s="165"/>
      <c r="K13" s="165"/>
    </row>
    <row r="14" spans="1:11" s="75" customFormat="1" ht="12.75" thickBot="1">
      <c r="A14" s="81"/>
      <c r="B14" s="82" t="s">
        <v>191</v>
      </c>
      <c r="C14" s="83">
        <v>1</v>
      </c>
      <c r="D14" s="84" t="s">
        <v>2</v>
      </c>
      <c r="E14" s="85">
        <v>0</v>
      </c>
      <c r="F14" s="86">
        <f t="shared" si="0"/>
        <v>0</v>
      </c>
      <c r="G14" s="85">
        <v>0</v>
      </c>
      <c r="H14" s="288">
        <f t="shared" si="1"/>
        <v>0</v>
      </c>
      <c r="I14" s="313"/>
      <c r="J14" s="165"/>
      <c r="K14" s="165"/>
    </row>
    <row r="15" spans="1:11" s="66" customFormat="1" ht="12.75" thickBot="1">
      <c r="A15" s="355" t="s">
        <v>98</v>
      </c>
      <c r="B15" s="355"/>
      <c r="C15" s="67"/>
      <c r="D15" s="160"/>
      <c r="E15" s="85">
        <v>0</v>
      </c>
      <c r="F15" s="86"/>
      <c r="G15" s="85">
        <v>0</v>
      </c>
      <c r="H15" s="288"/>
      <c r="I15" s="313"/>
      <c r="J15" s="165"/>
      <c r="K15" s="165"/>
    </row>
    <row r="16" spans="1:11" s="75" customFormat="1" ht="12">
      <c r="A16" s="99"/>
      <c r="B16" s="166" t="s">
        <v>101</v>
      </c>
      <c r="C16" s="167">
        <v>1</v>
      </c>
      <c r="D16" s="84" t="s">
        <v>102</v>
      </c>
      <c r="E16" s="85">
        <v>0</v>
      </c>
      <c r="F16" s="86">
        <f t="shared" si="0"/>
        <v>0</v>
      </c>
      <c r="G16" s="85">
        <v>0</v>
      </c>
      <c r="H16" s="288">
        <f t="shared" si="1"/>
        <v>0</v>
      </c>
      <c r="I16" s="313"/>
      <c r="J16" s="165"/>
      <c r="K16" s="165"/>
    </row>
    <row r="17" spans="1:11" s="75" customFormat="1" ht="12">
      <c r="A17" s="99"/>
      <c r="B17" s="166" t="s">
        <v>192</v>
      </c>
      <c r="C17" s="167">
        <v>1</v>
      </c>
      <c r="D17" s="84" t="s">
        <v>102</v>
      </c>
      <c r="E17" s="85">
        <v>0</v>
      </c>
      <c r="F17" s="86">
        <f t="shared" si="0"/>
        <v>0</v>
      </c>
      <c r="G17" s="85">
        <v>0</v>
      </c>
      <c r="H17" s="288">
        <f t="shared" si="1"/>
        <v>0</v>
      </c>
      <c r="I17" s="313"/>
      <c r="J17" s="165"/>
      <c r="K17" s="165"/>
    </row>
    <row r="18" spans="1:11" s="75" customFormat="1" ht="12">
      <c r="A18" s="99"/>
      <c r="B18" s="87" t="s">
        <v>169</v>
      </c>
      <c r="C18" s="167">
        <v>100</v>
      </c>
      <c r="D18" s="84" t="s">
        <v>170</v>
      </c>
      <c r="E18" s="85">
        <v>0</v>
      </c>
      <c r="F18" s="86">
        <f t="shared" si="0"/>
        <v>0</v>
      </c>
      <c r="G18" s="85">
        <v>0</v>
      </c>
      <c r="H18" s="305">
        <f t="shared" si="1"/>
        <v>0</v>
      </c>
      <c r="I18" s="313"/>
      <c r="J18" s="165"/>
      <c r="K18" s="165"/>
    </row>
    <row r="19" spans="1:11" s="75" customFormat="1" ht="12">
      <c r="A19" s="99"/>
      <c r="B19" s="87" t="s">
        <v>171</v>
      </c>
      <c r="C19" s="167">
        <v>6</v>
      </c>
      <c r="D19" s="84" t="s">
        <v>172</v>
      </c>
      <c r="E19" s="85">
        <v>0</v>
      </c>
      <c r="F19" s="86">
        <f t="shared" si="0"/>
        <v>0</v>
      </c>
      <c r="G19" s="85">
        <v>0</v>
      </c>
      <c r="H19" s="280">
        <f t="shared" si="1"/>
        <v>0</v>
      </c>
      <c r="I19" s="313"/>
      <c r="J19" s="165"/>
      <c r="K19" s="165"/>
    </row>
    <row r="20" spans="1:11" s="75" customFormat="1" ht="12">
      <c r="A20" s="99"/>
      <c r="B20" s="166" t="s">
        <v>193</v>
      </c>
      <c r="C20" s="167">
        <v>1</v>
      </c>
      <c r="D20" s="84" t="s">
        <v>102</v>
      </c>
      <c r="E20" s="85">
        <v>0</v>
      </c>
      <c r="F20" s="86">
        <f t="shared" si="0"/>
        <v>0</v>
      </c>
      <c r="G20" s="85">
        <v>0</v>
      </c>
      <c r="H20" s="280">
        <f t="shared" si="1"/>
        <v>0</v>
      </c>
      <c r="I20" s="313"/>
      <c r="J20" s="165"/>
      <c r="K20" s="165"/>
    </row>
    <row r="21" spans="1:11" s="75" customFormat="1" ht="12">
      <c r="A21" s="99"/>
      <c r="B21" s="166" t="s">
        <v>194</v>
      </c>
      <c r="C21" s="167">
        <v>1</v>
      </c>
      <c r="D21" s="84" t="s">
        <v>102</v>
      </c>
      <c r="E21" s="85">
        <v>0</v>
      </c>
      <c r="F21" s="86">
        <f t="shared" si="0"/>
        <v>0</v>
      </c>
      <c r="G21" s="85">
        <v>0</v>
      </c>
      <c r="H21" s="280">
        <f t="shared" si="1"/>
        <v>0</v>
      </c>
      <c r="I21" s="313"/>
      <c r="J21" s="165"/>
      <c r="K21" s="165"/>
    </row>
    <row r="22" spans="1:11" s="75" customFormat="1" ht="12">
      <c r="A22" s="99"/>
      <c r="B22" s="166" t="s">
        <v>105</v>
      </c>
      <c r="C22" s="167">
        <v>1</v>
      </c>
      <c r="D22" s="84" t="s">
        <v>102</v>
      </c>
      <c r="E22" s="85">
        <v>0</v>
      </c>
      <c r="F22" s="86">
        <f t="shared" si="0"/>
        <v>0</v>
      </c>
      <c r="G22" s="85">
        <v>0</v>
      </c>
      <c r="H22" s="280">
        <f t="shared" si="1"/>
        <v>0</v>
      </c>
      <c r="I22" s="313"/>
      <c r="J22" s="165"/>
      <c r="K22" s="165"/>
    </row>
    <row r="23" spans="1:11" s="75" customFormat="1" ht="12.75" thickBot="1">
      <c r="A23" s="168"/>
      <c r="B23" s="169" t="s">
        <v>20</v>
      </c>
      <c r="C23" s="170">
        <v>1</v>
      </c>
      <c r="D23" s="171" t="s">
        <v>102</v>
      </c>
      <c r="E23" s="85">
        <v>0</v>
      </c>
      <c r="F23" s="86">
        <f t="shared" si="0"/>
        <v>0</v>
      </c>
      <c r="G23" s="85">
        <v>0</v>
      </c>
      <c r="H23" s="280">
        <f t="shared" si="1"/>
        <v>0</v>
      </c>
      <c r="I23" s="314"/>
      <c r="J23" s="165"/>
      <c r="K23" s="165"/>
    </row>
    <row r="24" spans="1:8" s="75" customFormat="1" ht="12.75" thickBot="1">
      <c r="A24" s="91" t="s">
        <v>24</v>
      </c>
      <c r="B24" s="92"/>
      <c r="C24" s="93"/>
      <c r="D24" s="93"/>
      <c r="E24" s="94"/>
      <c r="F24" s="97">
        <f>SUM(F8:F23)</f>
        <v>0</v>
      </c>
      <c r="G24" s="98"/>
      <c r="H24" s="96">
        <f>SUM(H8:H23)</f>
        <v>0</v>
      </c>
    </row>
    <row r="25" spans="1:8" s="75" customFormat="1" ht="13.5" thickBot="1">
      <c r="A25" s="378"/>
      <c r="B25" s="378"/>
      <c r="C25" s="172"/>
      <c r="D25" s="172"/>
      <c r="E25" s="173"/>
      <c r="F25" s="174"/>
      <c r="G25" s="175"/>
      <c r="H25" s="176"/>
    </row>
    <row r="26" spans="1:8" s="75" customFormat="1" ht="13.5" thickBot="1">
      <c r="A26" s="378" t="s">
        <v>109</v>
      </c>
      <c r="B26" s="378"/>
      <c r="C26" s="172"/>
      <c r="D26" s="172"/>
      <c r="E26" s="173"/>
      <c r="F26" s="174"/>
      <c r="G26" s="379">
        <f>H24+F24</f>
        <v>0</v>
      </c>
      <c r="H26" s="379"/>
    </row>
  </sheetData>
  <sheetProtection selectLockedCells="1" selectUnlockedCells="1"/>
  <mergeCells count="17">
    <mergeCell ref="A1:D1"/>
    <mergeCell ref="A2:A6"/>
    <mergeCell ref="B2:B6"/>
    <mergeCell ref="E2:F2"/>
    <mergeCell ref="G2:H2"/>
    <mergeCell ref="C3:C6"/>
    <mergeCell ref="D3:D6"/>
    <mergeCell ref="E3:E6"/>
    <mergeCell ref="F3:F6"/>
    <mergeCell ref="G3:G6"/>
    <mergeCell ref="H3:H6"/>
    <mergeCell ref="A7:B7"/>
    <mergeCell ref="A15:B15"/>
    <mergeCell ref="A25:B25"/>
    <mergeCell ref="A26:B26"/>
    <mergeCell ref="G26:H26"/>
    <mergeCell ref="A11:B11"/>
  </mergeCells>
  <printOptions horizontalCentered="1"/>
  <pageMargins left="0.4724409448818898" right="0.4724409448818898" top="0.7086614173228347" bottom="0.31496062992125984" header="0.5118110236220472" footer="0.5118110236220472"/>
  <pageSetup fitToHeight="1" fitToWidth="1" horizontalDpi="300" verticalDpi="300" orientation="portrait" paperSize="9" scale="60" r:id="rId1"/>
</worksheet>
</file>

<file path=xl/worksheets/sheet7.xml><?xml version="1.0" encoding="utf-8"?>
<worksheet xmlns="http://schemas.openxmlformats.org/spreadsheetml/2006/main" xmlns:r="http://schemas.openxmlformats.org/officeDocument/2006/relationships">
  <sheetPr>
    <pageSetUpPr fitToPage="1"/>
  </sheetPr>
  <dimension ref="A1:I27"/>
  <sheetViews>
    <sheetView view="pageBreakPreview" zoomScaleSheetLayoutView="100" zoomScalePageLayoutView="0" workbookViewId="0" topLeftCell="A16">
      <selection activeCell="B31" sqref="B31:B32"/>
    </sheetView>
  </sheetViews>
  <sheetFormatPr defaultColWidth="7.625" defaultRowHeight="15.75"/>
  <cols>
    <col min="1" max="1" width="19.125" style="53" customWidth="1"/>
    <col min="2" max="2" width="62.125" style="53" customWidth="1"/>
    <col min="3" max="3" width="8.125" style="107" customWidth="1"/>
    <col min="4" max="4" width="5.50390625" style="107" customWidth="1"/>
    <col min="5" max="5" width="7.125" style="53" customWidth="1"/>
    <col min="6" max="6" width="13.50390625" style="53" customWidth="1"/>
    <col min="7" max="7" width="8.125" style="53" customWidth="1"/>
    <col min="8" max="8" width="9.625" style="53" customWidth="1"/>
    <col min="9" max="9" width="15.375" style="53" customWidth="1"/>
    <col min="10" max="16384" width="7.625" style="53" customWidth="1"/>
  </cols>
  <sheetData>
    <row r="1" spans="1:8" ht="26.25" customHeight="1" thickBot="1">
      <c r="A1" s="358" t="s">
        <v>195</v>
      </c>
      <c r="B1" s="358"/>
      <c r="C1" s="358"/>
      <c r="D1" s="358"/>
      <c r="E1" s="358"/>
      <c r="F1" s="358"/>
      <c r="G1" s="358"/>
      <c r="H1" s="358"/>
    </row>
    <row r="2" spans="1:8" ht="12.75" customHeight="1" thickBot="1">
      <c r="A2" s="359" t="s">
        <v>66</v>
      </c>
      <c r="B2" s="360" t="s">
        <v>67</v>
      </c>
      <c r="C2" s="54"/>
      <c r="D2" s="55"/>
      <c r="E2" s="361" t="s">
        <v>68</v>
      </c>
      <c r="F2" s="361"/>
      <c r="G2" s="361" t="s">
        <v>69</v>
      </c>
      <c r="H2" s="361"/>
    </row>
    <row r="3" spans="1:9" ht="12.75" customHeight="1" thickBot="1">
      <c r="A3" s="359"/>
      <c r="B3" s="360"/>
      <c r="C3" s="362" t="s">
        <v>70</v>
      </c>
      <c r="D3" s="363" t="s">
        <v>71</v>
      </c>
      <c r="E3" s="364" t="s">
        <v>72</v>
      </c>
      <c r="F3" s="365" t="s">
        <v>73</v>
      </c>
      <c r="G3" s="364" t="s">
        <v>72</v>
      </c>
      <c r="H3" s="353" t="s">
        <v>73</v>
      </c>
      <c r="I3" s="277"/>
    </row>
    <row r="4" spans="1:9" ht="9.75" customHeight="1" thickBot="1">
      <c r="A4" s="359"/>
      <c r="B4" s="360"/>
      <c r="C4" s="362"/>
      <c r="D4" s="363"/>
      <c r="E4" s="364"/>
      <c r="F4" s="365"/>
      <c r="G4" s="364"/>
      <c r="H4" s="353"/>
      <c r="I4" s="278"/>
    </row>
    <row r="5" spans="1:9" ht="72.75" thickBot="1">
      <c r="A5" s="359"/>
      <c r="B5" s="360"/>
      <c r="C5" s="362"/>
      <c r="D5" s="363"/>
      <c r="E5" s="364"/>
      <c r="F5" s="365"/>
      <c r="G5" s="364"/>
      <c r="H5" s="353"/>
      <c r="I5" s="306" t="s">
        <v>307</v>
      </c>
    </row>
    <row r="6" spans="1:9" ht="24.75" customHeight="1" thickBot="1">
      <c r="A6" s="359"/>
      <c r="B6" s="360"/>
      <c r="C6" s="362"/>
      <c r="D6" s="363"/>
      <c r="E6" s="364"/>
      <c r="F6" s="365"/>
      <c r="G6" s="364"/>
      <c r="H6" s="353"/>
      <c r="I6" s="278"/>
    </row>
    <row r="7" spans="1:9" s="66" customFormat="1" ht="12.75" thickBot="1">
      <c r="A7" s="177"/>
      <c r="B7" s="178"/>
      <c r="C7" s="179"/>
      <c r="D7" s="179"/>
      <c r="E7" s="180"/>
      <c r="F7" s="181"/>
      <c r="G7" s="181"/>
      <c r="H7" s="181"/>
      <c r="I7" s="303"/>
    </row>
    <row r="8" spans="1:9" s="66" customFormat="1" ht="12.75" thickBot="1">
      <c r="A8" s="380" t="s">
        <v>196</v>
      </c>
      <c r="B8" s="380"/>
      <c r="C8" s="67"/>
      <c r="D8" s="67"/>
      <c r="E8" s="68"/>
      <c r="F8" s="69"/>
      <c r="G8" s="69"/>
      <c r="H8" s="69"/>
      <c r="I8" s="300"/>
    </row>
    <row r="9" spans="1:9" s="75" customFormat="1" ht="260.25">
      <c r="A9" s="81"/>
      <c r="B9" s="287" t="s">
        <v>197</v>
      </c>
      <c r="C9" s="83">
        <v>2</v>
      </c>
      <c r="D9" s="84" t="s">
        <v>198</v>
      </c>
      <c r="E9" s="85">
        <v>0</v>
      </c>
      <c r="F9" s="86">
        <f>(E9*C9)</f>
        <v>0</v>
      </c>
      <c r="G9" s="85">
        <v>0</v>
      </c>
      <c r="H9" s="288">
        <f>G9*C9</f>
        <v>0</v>
      </c>
      <c r="I9" s="294"/>
    </row>
    <row r="10" spans="1:9" s="75" customFormat="1" ht="12">
      <c r="A10" s="81"/>
      <c r="B10" s="287" t="s">
        <v>199</v>
      </c>
      <c r="C10" s="83">
        <v>40</v>
      </c>
      <c r="D10" s="84" t="s">
        <v>200</v>
      </c>
      <c r="E10" s="85">
        <v>0</v>
      </c>
      <c r="F10" s="86">
        <f>(E10*C10)</f>
        <v>0</v>
      </c>
      <c r="G10" s="85">
        <v>0</v>
      </c>
      <c r="H10" s="288">
        <f>G10*C10</f>
        <v>0</v>
      </c>
      <c r="I10" s="294"/>
    </row>
    <row r="11" spans="1:9" s="75" customFormat="1" ht="12">
      <c r="A11" s="76"/>
      <c r="B11" s="286" t="s">
        <v>201</v>
      </c>
      <c r="C11" s="83">
        <v>16</v>
      </c>
      <c r="D11" s="84" t="s">
        <v>198</v>
      </c>
      <c r="E11" s="85">
        <v>0</v>
      </c>
      <c r="F11" s="86">
        <f>(E11*C11)</f>
        <v>0</v>
      </c>
      <c r="G11" s="85">
        <v>0</v>
      </c>
      <c r="H11" s="288">
        <f>G11*C11</f>
        <v>0</v>
      </c>
      <c r="I11" s="294"/>
    </row>
    <row r="12" spans="1:9" s="75" customFormat="1" ht="80.25">
      <c r="A12" s="76"/>
      <c r="B12" s="286" t="s">
        <v>202</v>
      </c>
      <c r="C12" s="83">
        <v>6</v>
      </c>
      <c r="D12" s="84" t="s">
        <v>198</v>
      </c>
      <c r="E12" s="85">
        <v>0</v>
      </c>
      <c r="F12" s="86">
        <f>(E12*C12)</f>
        <v>0</v>
      </c>
      <c r="G12" s="85">
        <v>0</v>
      </c>
      <c r="H12" s="288">
        <f>G12*C12</f>
        <v>0</v>
      </c>
      <c r="I12" s="294"/>
    </row>
    <row r="13" spans="1:9" s="75" customFormat="1" ht="12.75" thickBot="1">
      <c r="A13" s="76"/>
      <c r="B13" s="286" t="s">
        <v>203</v>
      </c>
      <c r="C13" s="77">
        <v>1</v>
      </c>
      <c r="D13" s="78" t="s">
        <v>198</v>
      </c>
      <c r="E13" s="85">
        <v>0</v>
      </c>
      <c r="F13" s="80">
        <f>(E13*C13)</f>
        <v>0</v>
      </c>
      <c r="G13" s="85">
        <v>0</v>
      </c>
      <c r="H13" s="280">
        <f>G13*C13</f>
        <v>0</v>
      </c>
      <c r="I13" s="294"/>
    </row>
    <row r="14" spans="1:9" s="75" customFormat="1" ht="12.75" thickBot="1">
      <c r="A14" s="381" t="s">
        <v>98</v>
      </c>
      <c r="B14" s="381"/>
      <c r="C14" s="182"/>
      <c r="D14" s="182"/>
      <c r="E14" s="161"/>
      <c r="F14" s="162"/>
      <c r="G14" s="162"/>
      <c r="H14" s="162"/>
      <c r="I14" s="294"/>
    </row>
    <row r="15" spans="1:9" s="75" customFormat="1" ht="12">
      <c r="A15" s="183"/>
      <c r="B15" s="150" t="s">
        <v>204</v>
      </c>
      <c r="C15" s="163">
        <v>1</v>
      </c>
      <c r="D15" s="164" t="s">
        <v>102</v>
      </c>
      <c r="E15" s="184">
        <v>0</v>
      </c>
      <c r="F15" s="185">
        <f aca="true" t="shared" si="0" ref="F15:F21">(E15*C15)</f>
        <v>0</v>
      </c>
      <c r="G15" s="184">
        <v>0</v>
      </c>
      <c r="H15" s="319">
        <f aca="true" t="shared" si="1" ref="H15:H21">G15*C15</f>
        <v>0</v>
      </c>
      <c r="I15" s="294"/>
    </row>
    <row r="16" spans="1:9" s="75" customFormat="1" ht="12">
      <c r="A16" s="183"/>
      <c r="B16" s="150" t="s">
        <v>192</v>
      </c>
      <c r="C16" s="163">
        <v>1</v>
      </c>
      <c r="D16" s="164" t="s">
        <v>170</v>
      </c>
      <c r="E16" s="184">
        <v>0</v>
      </c>
      <c r="F16" s="185">
        <f t="shared" si="0"/>
        <v>0</v>
      </c>
      <c r="G16" s="184">
        <v>0</v>
      </c>
      <c r="H16" s="319">
        <f t="shared" si="1"/>
        <v>0</v>
      </c>
      <c r="I16" s="294"/>
    </row>
    <row r="17" spans="1:9" s="75" customFormat="1" ht="12">
      <c r="A17" s="183"/>
      <c r="B17" s="150" t="s">
        <v>26</v>
      </c>
      <c r="C17" s="163">
        <v>1</v>
      </c>
      <c r="D17" s="164" t="s">
        <v>102</v>
      </c>
      <c r="E17" s="184">
        <v>0</v>
      </c>
      <c r="F17" s="185">
        <f t="shared" si="0"/>
        <v>0</v>
      </c>
      <c r="G17" s="184">
        <v>0</v>
      </c>
      <c r="H17" s="319">
        <f t="shared" si="1"/>
        <v>0</v>
      </c>
      <c r="I17" s="294"/>
    </row>
    <row r="18" spans="1:9" s="75" customFormat="1" ht="12">
      <c r="A18" s="183"/>
      <c r="B18" s="150" t="s">
        <v>105</v>
      </c>
      <c r="C18" s="163">
        <v>1</v>
      </c>
      <c r="D18" s="164" t="s">
        <v>102</v>
      </c>
      <c r="E18" s="184">
        <v>0</v>
      </c>
      <c r="F18" s="185">
        <f t="shared" si="0"/>
        <v>0</v>
      </c>
      <c r="G18" s="184">
        <v>0</v>
      </c>
      <c r="H18" s="319">
        <f t="shared" si="1"/>
        <v>0</v>
      </c>
      <c r="I18" s="294"/>
    </row>
    <row r="19" spans="1:9" s="75" customFormat="1" ht="12">
      <c r="A19" s="183"/>
      <c r="B19" s="150" t="s">
        <v>171</v>
      </c>
      <c r="C19" s="163">
        <v>3</v>
      </c>
      <c r="D19" s="164" t="s">
        <v>172</v>
      </c>
      <c r="E19" s="184">
        <v>0</v>
      </c>
      <c r="F19" s="185">
        <f t="shared" si="0"/>
        <v>0</v>
      </c>
      <c r="G19" s="184">
        <v>0</v>
      </c>
      <c r="H19" s="319">
        <f t="shared" si="1"/>
        <v>0</v>
      </c>
      <c r="I19" s="294"/>
    </row>
    <row r="20" spans="1:9" s="75" customFormat="1" ht="12">
      <c r="A20" s="183"/>
      <c r="B20" s="150" t="s">
        <v>205</v>
      </c>
      <c r="C20" s="163">
        <v>3</v>
      </c>
      <c r="D20" s="164" t="s">
        <v>172</v>
      </c>
      <c r="E20" s="184">
        <v>0</v>
      </c>
      <c r="F20" s="185">
        <f t="shared" si="0"/>
        <v>0</v>
      </c>
      <c r="G20" s="184">
        <v>0</v>
      </c>
      <c r="H20" s="319">
        <f t="shared" si="1"/>
        <v>0</v>
      </c>
      <c r="I20" s="294"/>
    </row>
    <row r="21" spans="1:9" s="75" customFormat="1" ht="12.75" thickBot="1">
      <c r="A21" s="183"/>
      <c r="B21" s="150" t="s">
        <v>206</v>
      </c>
      <c r="C21" s="163">
        <v>1</v>
      </c>
      <c r="D21" s="164" t="s">
        <v>102</v>
      </c>
      <c r="E21" s="184">
        <v>0</v>
      </c>
      <c r="F21" s="185">
        <f t="shared" si="0"/>
        <v>0</v>
      </c>
      <c r="G21" s="184">
        <v>0</v>
      </c>
      <c r="H21" s="319">
        <f t="shared" si="1"/>
        <v>0</v>
      </c>
      <c r="I21" s="295"/>
    </row>
    <row r="22" spans="1:8" s="75" customFormat="1" ht="12.75" thickBot="1">
      <c r="A22" s="91" t="s">
        <v>24</v>
      </c>
      <c r="B22" s="92"/>
      <c r="C22" s="93"/>
      <c r="D22" s="93"/>
      <c r="E22" s="94"/>
      <c r="F22" s="97">
        <f>SUM(F9:F21)</f>
        <v>0</v>
      </c>
      <c r="G22" s="98"/>
      <c r="H22" s="96">
        <f>SUM(H9:H21)</f>
        <v>0</v>
      </c>
    </row>
    <row r="23" spans="1:8" s="75" customFormat="1" ht="13.5" thickBot="1">
      <c r="A23" s="378" t="s">
        <v>207</v>
      </c>
      <c r="B23" s="378"/>
      <c r="C23" s="172"/>
      <c r="D23" s="172"/>
      <c r="E23" s="173"/>
      <c r="F23" s="174"/>
      <c r="G23" s="175"/>
      <c r="H23" s="176"/>
    </row>
    <row r="24" spans="1:8" s="75" customFormat="1" ht="13.5" thickBot="1">
      <c r="A24" s="378" t="s">
        <v>208</v>
      </c>
      <c r="B24" s="378"/>
      <c r="C24" s="172"/>
      <c r="D24" s="172"/>
      <c r="E24" s="173"/>
      <c r="F24" s="174"/>
      <c r="G24" s="379">
        <f>F22+H22</f>
        <v>0</v>
      </c>
      <c r="H24" s="379"/>
    </row>
    <row r="26" ht="12.75" thickBot="1"/>
    <row r="27" spans="1:2" ht="63" thickBot="1">
      <c r="A27" s="343" t="s">
        <v>324</v>
      </c>
      <c r="B27" s="344" t="s">
        <v>325</v>
      </c>
    </row>
  </sheetData>
  <sheetProtection selectLockedCells="1" selectUnlockedCells="1"/>
  <mergeCells count="16">
    <mergeCell ref="A1:H1"/>
    <mergeCell ref="A2:A6"/>
    <mergeCell ref="B2:B6"/>
    <mergeCell ref="E2:F2"/>
    <mergeCell ref="G2:H2"/>
    <mergeCell ref="C3:C6"/>
    <mergeCell ref="D3:D6"/>
    <mergeCell ref="E3:E6"/>
    <mergeCell ref="F3:F6"/>
    <mergeCell ref="G3:G6"/>
    <mergeCell ref="H3:H6"/>
    <mergeCell ref="A8:B8"/>
    <mergeCell ref="A14:B14"/>
    <mergeCell ref="A23:B23"/>
    <mergeCell ref="A24:B24"/>
    <mergeCell ref="G24:H24"/>
  </mergeCells>
  <printOptions horizontalCentered="1"/>
  <pageMargins left="0.4724409448818898" right="0.4724409448818898" top="0.7086614173228347" bottom="0.31496062992125984" header="0.5118110236220472" footer="0.5118110236220472"/>
  <pageSetup fitToHeight="3" fitToWidth="1" horizontalDpi="300" verticalDpi="300" orientation="portrait" paperSize="9" scale="57" r:id="rId1"/>
</worksheet>
</file>

<file path=xl/worksheets/sheet8.xml><?xml version="1.0" encoding="utf-8"?>
<worksheet xmlns="http://schemas.openxmlformats.org/spreadsheetml/2006/main" xmlns:r="http://schemas.openxmlformats.org/officeDocument/2006/relationships">
  <sheetPr>
    <pageSetUpPr fitToPage="1"/>
  </sheetPr>
  <dimension ref="A1:N35"/>
  <sheetViews>
    <sheetView view="pageBreakPreview" zoomScaleSheetLayoutView="100" zoomScalePageLayoutView="0" workbookViewId="0" topLeftCell="A19">
      <selection activeCell="A35" sqref="A35:B35"/>
    </sheetView>
  </sheetViews>
  <sheetFormatPr defaultColWidth="7.625" defaultRowHeight="15.75"/>
  <cols>
    <col min="1" max="1" width="19.125" style="53" customWidth="1"/>
    <col min="2" max="2" width="55.125" style="53" customWidth="1"/>
    <col min="3" max="3" width="8.125" style="107" customWidth="1"/>
    <col min="4" max="4" width="5.50390625" style="107" customWidth="1"/>
    <col min="5" max="5" width="0" style="53" hidden="1" customWidth="1"/>
    <col min="6" max="8" width="7.625" style="53" customWidth="1"/>
    <col min="9" max="9" width="11.125" style="53" bestFit="1" customWidth="1"/>
    <col min="10" max="10" width="23.50390625" style="53" customWidth="1"/>
    <col min="11" max="11" width="10.125" style="53" bestFit="1" customWidth="1"/>
    <col min="12" max="12" width="11.125" style="270" hidden="1" customWidth="1"/>
    <col min="13" max="13" width="10.375" style="270" hidden="1" customWidth="1"/>
    <col min="14" max="14" width="11.125" style="270" hidden="1" customWidth="1"/>
    <col min="15" max="16384" width="7.625" style="53" customWidth="1"/>
  </cols>
  <sheetData>
    <row r="1" spans="1:4" ht="21" customHeight="1" thickBot="1">
      <c r="A1" s="358" t="s">
        <v>209</v>
      </c>
      <c r="B1" s="358"/>
      <c r="C1" s="358"/>
      <c r="D1" s="358"/>
    </row>
    <row r="2" spans="1:9" ht="12.75" customHeight="1" thickBot="1">
      <c r="A2" s="359" t="s">
        <v>66</v>
      </c>
      <c r="B2" s="360" t="s">
        <v>67</v>
      </c>
      <c r="C2" s="54"/>
      <c r="D2" s="159"/>
      <c r="F2" s="361" t="s">
        <v>322</v>
      </c>
      <c r="G2" s="361"/>
      <c r="H2" s="361" t="s">
        <v>323</v>
      </c>
      <c r="I2" s="361"/>
    </row>
    <row r="3" spans="1:10" ht="12.75" customHeight="1" thickBot="1">
      <c r="A3" s="359"/>
      <c r="B3" s="360"/>
      <c r="C3" s="362" t="s">
        <v>70</v>
      </c>
      <c r="D3" s="363" t="s">
        <v>71</v>
      </c>
      <c r="F3" s="364" t="s">
        <v>210</v>
      </c>
      <c r="G3" s="365" t="s">
        <v>73</v>
      </c>
      <c r="H3" s="364" t="s">
        <v>72</v>
      </c>
      <c r="I3" s="365" t="s">
        <v>73</v>
      </c>
      <c r="J3" s="277"/>
    </row>
    <row r="4" spans="1:10" ht="9.75" customHeight="1" thickBot="1">
      <c r="A4" s="359"/>
      <c r="B4" s="360"/>
      <c r="C4" s="362"/>
      <c r="D4" s="363"/>
      <c r="F4" s="364"/>
      <c r="G4" s="365"/>
      <c r="H4" s="364"/>
      <c r="I4" s="365"/>
      <c r="J4" s="278"/>
    </row>
    <row r="5" spans="1:10" ht="9.75" customHeight="1" thickBot="1">
      <c r="A5" s="359"/>
      <c r="B5" s="360"/>
      <c r="C5" s="362"/>
      <c r="D5" s="363"/>
      <c r="F5" s="364"/>
      <c r="G5" s="365"/>
      <c r="H5" s="364"/>
      <c r="I5" s="365"/>
      <c r="J5" s="278"/>
    </row>
    <row r="6" spans="1:10" ht="43.5" thickBot="1">
      <c r="A6" s="359"/>
      <c r="B6" s="360"/>
      <c r="C6" s="362"/>
      <c r="D6" s="363"/>
      <c r="F6" s="382"/>
      <c r="G6" s="383"/>
      <c r="H6" s="382"/>
      <c r="I6" s="383"/>
      <c r="J6" s="306" t="s">
        <v>307</v>
      </c>
    </row>
    <row r="7" spans="1:10" ht="24.75" customHeight="1" thickBot="1">
      <c r="A7" s="186"/>
      <c r="B7" s="186"/>
      <c r="C7" s="187"/>
      <c r="D7" s="188"/>
      <c r="F7" s="317"/>
      <c r="G7" s="317"/>
      <c r="H7" s="317"/>
      <c r="I7" s="317"/>
      <c r="J7" s="325"/>
    </row>
    <row r="8" spans="1:14" s="66" customFormat="1" ht="19.5" customHeight="1" thickBot="1">
      <c r="A8" s="380"/>
      <c r="B8" s="380"/>
      <c r="C8" s="67"/>
      <c r="D8" s="67"/>
      <c r="J8" s="300"/>
      <c r="L8" s="271"/>
      <c r="M8" s="271"/>
      <c r="N8" s="271"/>
    </row>
    <row r="9" spans="1:14" s="75" customFormat="1" ht="12">
      <c r="A9" s="189" t="s">
        <v>211</v>
      </c>
      <c r="B9" s="190" t="s">
        <v>212</v>
      </c>
      <c r="C9" s="191">
        <v>12</v>
      </c>
      <c r="D9" s="84" t="s">
        <v>2</v>
      </c>
      <c r="F9" s="192">
        <v>0</v>
      </c>
      <c r="G9" s="192">
        <f>C9*F9</f>
        <v>0</v>
      </c>
      <c r="H9" s="192">
        <v>0</v>
      </c>
      <c r="I9" s="318">
        <f>C9*H9</f>
        <v>0</v>
      </c>
      <c r="J9" s="294"/>
      <c r="L9" s="272">
        <f>C9*F9</f>
        <v>0</v>
      </c>
      <c r="M9" s="272">
        <f>C9*G9</f>
        <v>0</v>
      </c>
      <c r="N9" s="272">
        <f>L9+M9</f>
        <v>0</v>
      </c>
    </row>
    <row r="10" spans="1:14" s="75" customFormat="1" ht="12">
      <c r="A10" s="189" t="s">
        <v>211</v>
      </c>
      <c r="B10" s="190" t="s">
        <v>213</v>
      </c>
      <c r="C10" s="193">
        <v>12</v>
      </c>
      <c r="D10" s="84" t="s">
        <v>2</v>
      </c>
      <c r="F10" s="192">
        <v>0</v>
      </c>
      <c r="G10" s="192">
        <f aca="true" t="shared" si="0" ref="G10:G33">C10*F10</f>
        <v>0</v>
      </c>
      <c r="H10" s="192">
        <v>0</v>
      </c>
      <c r="I10" s="318">
        <f aca="true" t="shared" si="1" ref="I10:I33">C10*H10</f>
        <v>0</v>
      </c>
      <c r="J10" s="294"/>
      <c r="L10" s="272">
        <f aca="true" t="shared" si="2" ref="L10:L33">C10*F10</f>
        <v>0</v>
      </c>
      <c r="M10" s="272">
        <f aca="true" t="shared" si="3" ref="M10:M33">C10*G10</f>
        <v>0</v>
      </c>
      <c r="N10" s="272">
        <f aca="true" t="shared" si="4" ref="N10:N33">L10+M10</f>
        <v>0</v>
      </c>
    </row>
    <row r="11" spans="1:14" s="75" customFormat="1" ht="60">
      <c r="A11" s="189" t="s">
        <v>211</v>
      </c>
      <c r="B11" s="194" t="s">
        <v>214</v>
      </c>
      <c r="C11" s="193">
        <v>12</v>
      </c>
      <c r="D11" s="84" t="s">
        <v>2</v>
      </c>
      <c r="F11" s="192">
        <v>0</v>
      </c>
      <c r="G11" s="192">
        <f t="shared" si="0"/>
        <v>0</v>
      </c>
      <c r="H11" s="192">
        <v>0</v>
      </c>
      <c r="I11" s="318">
        <f t="shared" si="1"/>
        <v>0</v>
      </c>
      <c r="J11" s="294"/>
      <c r="L11" s="272">
        <f t="shared" si="2"/>
        <v>0</v>
      </c>
      <c r="M11" s="272">
        <f t="shared" si="3"/>
        <v>0</v>
      </c>
      <c r="N11" s="272">
        <f t="shared" si="4"/>
        <v>0</v>
      </c>
    </row>
    <row r="12" spans="1:14" s="75" customFormat="1" ht="49.5">
      <c r="A12" s="189" t="s">
        <v>211</v>
      </c>
      <c r="B12" s="190" t="s">
        <v>215</v>
      </c>
      <c r="C12" s="193">
        <v>12</v>
      </c>
      <c r="D12" s="84" t="s">
        <v>2</v>
      </c>
      <c r="F12" s="192">
        <v>0</v>
      </c>
      <c r="G12" s="192">
        <f t="shared" si="0"/>
        <v>0</v>
      </c>
      <c r="H12" s="192">
        <v>0</v>
      </c>
      <c r="I12" s="318">
        <f t="shared" si="1"/>
        <v>0</v>
      </c>
      <c r="J12" s="294"/>
      <c r="L12" s="272">
        <f t="shared" si="2"/>
        <v>0</v>
      </c>
      <c r="M12" s="272">
        <f t="shared" si="3"/>
        <v>0</v>
      </c>
      <c r="N12" s="272">
        <f t="shared" si="4"/>
        <v>0</v>
      </c>
    </row>
    <row r="13" spans="1:14" s="75" customFormat="1" ht="19.5">
      <c r="A13" s="189" t="s">
        <v>211</v>
      </c>
      <c r="B13" s="190" t="s">
        <v>216</v>
      </c>
      <c r="C13" s="193">
        <v>12</v>
      </c>
      <c r="D13" s="84" t="s">
        <v>2</v>
      </c>
      <c r="F13" s="192">
        <v>0</v>
      </c>
      <c r="G13" s="192">
        <f t="shared" si="0"/>
        <v>0</v>
      </c>
      <c r="H13" s="192">
        <v>0</v>
      </c>
      <c r="I13" s="318">
        <f t="shared" si="1"/>
        <v>0</v>
      </c>
      <c r="J13" s="294"/>
      <c r="L13" s="272">
        <f t="shared" si="2"/>
        <v>0</v>
      </c>
      <c r="M13" s="272">
        <f t="shared" si="3"/>
        <v>0</v>
      </c>
      <c r="N13" s="272">
        <f t="shared" si="4"/>
        <v>0</v>
      </c>
    </row>
    <row r="14" spans="1:14" s="75" customFormat="1" ht="12">
      <c r="A14" s="189" t="s">
        <v>211</v>
      </c>
      <c r="B14" s="190" t="s">
        <v>217</v>
      </c>
      <c r="C14" s="193">
        <v>12</v>
      </c>
      <c r="D14" s="84" t="s">
        <v>2</v>
      </c>
      <c r="F14" s="192">
        <v>0</v>
      </c>
      <c r="G14" s="192">
        <f t="shared" si="0"/>
        <v>0</v>
      </c>
      <c r="H14" s="192">
        <v>0</v>
      </c>
      <c r="I14" s="318">
        <f t="shared" si="1"/>
        <v>0</v>
      </c>
      <c r="J14" s="294"/>
      <c r="L14" s="272">
        <f t="shared" si="2"/>
        <v>0</v>
      </c>
      <c r="M14" s="272">
        <f t="shared" si="3"/>
        <v>0</v>
      </c>
      <c r="N14" s="272">
        <f t="shared" si="4"/>
        <v>0</v>
      </c>
    </row>
    <row r="15" spans="1:14" s="75" customFormat="1" ht="12">
      <c r="A15" s="189" t="s">
        <v>211</v>
      </c>
      <c r="B15" s="190" t="s">
        <v>218</v>
      </c>
      <c r="C15" s="193">
        <v>12</v>
      </c>
      <c r="D15" s="84" t="s">
        <v>2</v>
      </c>
      <c r="F15" s="192">
        <v>0</v>
      </c>
      <c r="G15" s="192">
        <f t="shared" si="0"/>
        <v>0</v>
      </c>
      <c r="H15" s="192">
        <v>0</v>
      </c>
      <c r="I15" s="318">
        <f t="shared" si="1"/>
        <v>0</v>
      </c>
      <c r="J15" s="294"/>
      <c r="L15" s="272">
        <f t="shared" si="2"/>
        <v>0</v>
      </c>
      <c r="M15" s="272">
        <f t="shared" si="3"/>
        <v>0</v>
      </c>
      <c r="N15" s="272">
        <f t="shared" si="4"/>
        <v>0</v>
      </c>
    </row>
    <row r="16" spans="1:14" s="75" customFormat="1" ht="19.5">
      <c r="A16" s="189" t="s">
        <v>211</v>
      </c>
      <c r="B16" s="190" t="s">
        <v>219</v>
      </c>
      <c r="C16" s="193">
        <v>12</v>
      </c>
      <c r="D16" s="84" t="s">
        <v>2</v>
      </c>
      <c r="F16" s="192">
        <v>0</v>
      </c>
      <c r="G16" s="192">
        <f t="shared" si="0"/>
        <v>0</v>
      </c>
      <c r="H16" s="192">
        <v>0</v>
      </c>
      <c r="I16" s="318">
        <f t="shared" si="1"/>
        <v>0</v>
      </c>
      <c r="J16" s="294"/>
      <c r="L16" s="272">
        <f t="shared" si="2"/>
        <v>0</v>
      </c>
      <c r="M16" s="272">
        <f t="shared" si="3"/>
        <v>0</v>
      </c>
      <c r="N16" s="272">
        <f t="shared" si="4"/>
        <v>0</v>
      </c>
    </row>
    <row r="17" spans="1:14" s="75" customFormat="1" ht="12">
      <c r="A17" s="189" t="s">
        <v>211</v>
      </c>
      <c r="B17" s="190" t="s">
        <v>220</v>
      </c>
      <c r="C17" s="195">
        <v>12</v>
      </c>
      <c r="D17" s="84" t="s">
        <v>2</v>
      </c>
      <c r="F17" s="192">
        <v>0</v>
      </c>
      <c r="G17" s="192">
        <f t="shared" si="0"/>
        <v>0</v>
      </c>
      <c r="H17" s="192">
        <v>0</v>
      </c>
      <c r="I17" s="318">
        <f t="shared" si="1"/>
        <v>0</v>
      </c>
      <c r="J17" s="294"/>
      <c r="L17" s="272">
        <f t="shared" si="2"/>
        <v>0</v>
      </c>
      <c r="M17" s="272">
        <f t="shared" si="3"/>
        <v>0</v>
      </c>
      <c r="N17" s="272">
        <f t="shared" si="4"/>
        <v>0</v>
      </c>
    </row>
    <row r="18" spans="1:14" s="75" customFormat="1" ht="52.5" customHeight="1">
      <c r="A18" s="99" t="s">
        <v>221</v>
      </c>
      <c r="B18" s="196" t="s">
        <v>222</v>
      </c>
      <c r="C18" s="197">
        <v>6</v>
      </c>
      <c r="D18" s="198" t="s">
        <v>2</v>
      </c>
      <c r="F18" s="192">
        <v>0</v>
      </c>
      <c r="G18" s="192">
        <f t="shared" si="0"/>
        <v>0</v>
      </c>
      <c r="H18" s="192">
        <v>0</v>
      </c>
      <c r="I18" s="318">
        <f t="shared" si="1"/>
        <v>0</v>
      </c>
      <c r="J18" s="294"/>
      <c r="L18" s="272">
        <f t="shared" si="2"/>
        <v>0</v>
      </c>
      <c r="M18" s="272">
        <f t="shared" si="3"/>
        <v>0</v>
      </c>
      <c r="N18" s="272">
        <f t="shared" si="4"/>
        <v>0</v>
      </c>
    </row>
    <row r="19" spans="1:14" s="75" customFormat="1" ht="17.25" customHeight="1">
      <c r="A19" s="99" t="s">
        <v>221</v>
      </c>
      <c r="B19" s="196" t="s">
        <v>223</v>
      </c>
      <c r="C19" s="197">
        <v>12</v>
      </c>
      <c r="D19" s="198" t="s">
        <v>2</v>
      </c>
      <c r="F19" s="192">
        <v>0</v>
      </c>
      <c r="G19" s="192">
        <f t="shared" si="0"/>
        <v>0</v>
      </c>
      <c r="H19" s="192">
        <v>0</v>
      </c>
      <c r="I19" s="318">
        <f t="shared" si="1"/>
        <v>0</v>
      </c>
      <c r="J19" s="294"/>
      <c r="L19" s="272">
        <f t="shared" si="2"/>
        <v>0</v>
      </c>
      <c r="M19" s="272">
        <f t="shared" si="3"/>
        <v>0</v>
      </c>
      <c r="N19" s="272">
        <f t="shared" si="4"/>
        <v>0</v>
      </c>
    </row>
    <row r="20" spans="1:14" s="75" customFormat="1" ht="17.25" customHeight="1">
      <c r="A20" s="99" t="s">
        <v>221</v>
      </c>
      <c r="B20" s="196" t="s">
        <v>224</v>
      </c>
      <c r="C20" s="197">
        <v>6</v>
      </c>
      <c r="D20" s="198" t="s">
        <v>2</v>
      </c>
      <c r="F20" s="192">
        <v>0</v>
      </c>
      <c r="G20" s="192">
        <f t="shared" si="0"/>
        <v>0</v>
      </c>
      <c r="H20" s="192">
        <v>0</v>
      </c>
      <c r="I20" s="318">
        <f t="shared" si="1"/>
        <v>0</v>
      </c>
      <c r="J20" s="294"/>
      <c r="L20" s="272">
        <f t="shared" si="2"/>
        <v>0</v>
      </c>
      <c r="M20" s="272">
        <f t="shared" si="3"/>
        <v>0</v>
      </c>
      <c r="N20" s="272">
        <f t="shared" si="4"/>
        <v>0</v>
      </c>
    </row>
    <row r="21" spans="1:14" s="75" customFormat="1" ht="30">
      <c r="A21" s="99" t="s">
        <v>319</v>
      </c>
      <c r="B21" s="196" t="s">
        <v>320</v>
      </c>
      <c r="C21" s="197">
        <v>32</v>
      </c>
      <c r="D21" s="198" t="s">
        <v>2</v>
      </c>
      <c r="F21" s="192">
        <v>0</v>
      </c>
      <c r="G21" s="192">
        <f>C21*F21</f>
        <v>0</v>
      </c>
      <c r="H21" s="192">
        <v>0</v>
      </c>
      <c r="I21" s="318">
        <f>C21*H21</f>
        <v>0</v>
      </c>
      <c r="J21" s="294"/>
      <c r="L21" s="272"/>
      <c r="M21" s="272"/>
      <c r="N21" s="272"/>
    </row>
    <row r="22" spans="1:14" s="75" customFormat="1" ht="12.75" thickBot="1">
      <c r="A22" s="99" t="s">
        <v>319</v>
      </c>
      <c r="B22" s="196" t="s">
        <v>321</v>
      </c>
      <c r="C22" s="197">
        <v>32</v>
      </c>
      <c r="D22" s="198" t="s">
        <v>2</v>
      </c>
      <c r="F22" s="192">
        <v>0</v>
      </c>
      <c r="G22" s="192">
        <f>C22*F22</f>
        <v>0</v>
      </c>
      <c r="H22" s="192">
        <v>0</v>
      </c>
      <c r="I22" s="318">
        <f>C22*H22</f>
        <v>0</v>
      </c>
      <c r="J22" s="294"/>
      <c r="L22" s="272"/>
      <c r="M22" s="272"/>
      <c r="N22" s="272"/>
    </row>
    <row r="23" spans="1:14" s="75" customFormat="1" ht="12.75" thickBot="1">
      <c r="A23" s="91"/>
      <c r="B23" s="92"/>
      <c r="C23" s="93"/>
      <c r="D23" s="93"/>
      <c r="F23" s="192">
        <v>0</v>
      </c>
      <c r="G23" s="192">
        <f t="shared" si="0"/>
        <v>0</v>
      </c>
      <c r="H23" s="192">
        <v>0</v>
      </c>
      <c r="I23" s="318">
        <f t="shared" si="1"/>
        <v>0</v>
      </c>
      <c r="J23" s="294"/>
      <c r="L23" s="272">
        <f t="shared" si="2"/>
        <v>0</v>
      </c>
      <c r="M23" s="272">
        <f t="shared" si="3"/>
        <v>0</v>
      </c>
      <c r="N23" s="272">
        <f t="shared" si="4"/>
        <v>0</v>
      </c>
    </row>
    <row r="24" spans="1:14" ht="12.75" thickBot="1">
      <c r="A24" s="355" t="s">
        <v>98</v>
      </c>
      <c r="B24" s="355"/>
      <c r="C24" s="67"/>
      <c r="D24" s="67"/>
      <c r="F24" s="192">
        <v>0</v>
      </c>
      <c r="G24" s="192">
        <f t="shared" si="0"/>
        <v>0</v>
      </c>
      <c r="H24" s="192">
        <v>0</v>
      </c>
      <c r="I24" s="318">
        <f t="shared" si="1"/>
        <v>0</v>
      </c>
      <c r="J24" s="294"/>
      <c r="K24" s="75"/>
      <c r="L24" s="272">
        <f t="shared" si="2"/>
        <v>0</v>
      </c>
      <c r="M24" s="272">
        <f t="shared" si="3"/>
        <v>0</v>
      </c>
      <c r="N24" s="272">
        <f t="shared" si="4"/>
        <v>0</v>
      </c>
    </row>
    <row r="25" spans="1:14" ht="12">
      <c r="A25" s="99"/>
      <c r="B25" s="82" t="s">
        <v>225</v>
      </c>
      <c r="C25" s="83">
        <v>12</v>
      </c>
      <c r="D25" s="84" t="s">
        <v>102</v>
      </c>
      <c r="F25" s="192">
        <v>0</v>
      </c>
      <c r="G25" s="192">
        <f t="shared" si="0"/>
        <v>0</v>
      </c>
      <c r="H25" s="192">
        <v>0</v>
      </c>
      <c r="I25" s="318">
        <f t="shared" si="1"/>
        <v>0</v>
      </c>
      <c r="J25" s="294"/>
      <c r="K25" s="75"/>
      <c r="L25" s="272">
        <f t="shared" si="2"/>
        <v>0</v>
      </c>
      <c r="M25" s="272">
        <f t="shared" si="3"/>
        <v>0</v>
      </c>
      <c r="N25" s="272">
        <f t="shared" si="4"/>
        <v>0</v>
      </c>
    </row>
    <row r="26" spans="1:14" ht="12">
      <c r="A26" s="99"/>
      <c r="B26" s="82" t="s">
        <v>226</v>
      </c>
      <c r="C26" s="83">
        <v>12</v>
      </c>
      <c r="D26" s="84" t="s">
        <v>2</v>
      </c>
      <c r="F26" s="192">
        <v>0</v>
      </c>
      <c r="G26" s="192">
        <f t="shared" si="0"/>
        <v>0</v>
      </c>
      <c r="H26" s="192">
        <v>0</v>
      </c>
      <c r="I26" s="318">
        <f t="shared" si="1"/>
        <v>0</v>
      </c>
      <c r="J26" s="294"/>
      <c r="K26" s="75"/>
      <c r="L26" s="272">
        <f t="shared" si="2"/>
        <v>0</v>
      </c>
      <c r="M26" s="272">
        <f t="shared" si="3"/>
        <v>0</v>
      </c>
      <c r="N26" s="272">
        <f t="shared" si="4"/>
        <v>0</v>
      </c>
    </row>
    <row r="27" spans="1:14" ht="12">
      <c r="A27" s="99"/>
      <c r="B27" s="82" t="s">
        <v>227</v>
      </c>
      <c r="C27" s="83">
        <v>1</v>
      </c>
      <c r="D27" s="84" t="s">
        <v>102</v>
      </c>
      <c r="F27" s="192">
        <v>0</v>
      </c>
      <c r="G27" s="192">
        <f t="shared" si="0"/>
        <v>0</v>
      </c>
      <c r="H27" s="192">
        <v>0</v>
      </c>
      <c r="I27" s="318">
        <f t="shared" si="1"/>
        <v>0</v>
      </c>
      <c r="J27" s="294"/>
      <c r="K27" s="75"/>
      <c r="L27" s="272">
        <f t="shared" si="2"/>
        <v>0</v>
      </c>
      <c r="M27" s="272">
        <f t="shared" si="3"/>
        <v>0</v>
      </c>
      <c r="N27" s="272">
        <f t="shared" si="4"/>
        <v>0</v>
      </c>
    </row>
    <row r="28" spans="1:14" ht="12">
      <c r="A28" s="99"/>
      <c r="B28" s="82" t="s">
        <v>101</v>
      </c>
      <c r="C28" s="83">
        <v>1</v>
      </c>
      <c r="D28" s="84" t="s">
        <v>102</v>
      </c>
      <c r="F28" s="192">
        <v>0</v>
      </c>
      <c r="G28" s="192">
        <f t="shared" si="0"/>
        <v>0</v>
      </c>
      <c r="H28" s="192">
        <v>0</v>
      </c>
      <c r="I28" s="318">
        <f t="shared" si="1"/>
        <v>0</v>
      </c>
      <c r="J28" s="294"/>
      <c r="K28" s="75"/>
      <c r="L28" s="272">
        <f t="shared" si="2"/>
        <v>0</v>
      </c>
      <c r="M28" s="272">
        <f t="shared" si="3"/>
        <v>0</v>
      </c>
      <c r="N28" s="272">
        <f t="shared" si="4"/>
        <v>0</v>
      </c>
    </row>
    <row r="29" spans="1:14" ht="12">
      <c r="A29" s="99"/>
      <c r="B29" s="82" t="s">
        <v>26</v>
      </c>
      <c r="C29" s="83">
        <v>1</v>
      </c>
      <c r="D29" s="84" t="s">
        <v>102</v>
      </c>
      <c r="F29" s="192">
        <v>0</v>
      </c>
      <c r="G29" s="192">
        <f t="shared" si="0"/>
        <v>0</v>
      </c>
      <c r="H29" s="192">
        <v>0</v>
      </c>
      <c r="I29" s="318">
        <f t="shared" si="1"/>
        <v>0</v>
      </c>
      <c r="J29" s="294"/>
      <c r="K29" s="75"/>
      <c r="L29" s="272">
        <f t="shared" si="2"/>
        <v>0</v>
      </c>
      <c r="M29" s="272">
        <f t="shared" si="3"/>
        <v>0</v>
      </c>
      <c r="N29" s="272">
        <f t="shared" si="4"/>
        <v>0</v>
      </c>
    </row>
    <row r="30" spans="1:14" ht="12">
      <c r="A30" s="99"/>
      <c r="B30" s="82" t="s">
        <v>228</v>
      </c>
      <c r="C30" s="83">
        <v>1</v>
      </c>
      <c r="D30" s="84" t="s">
        <v>102</v>
      </c>
      <c r="F30" s="192">
        <v>0</v>
      </c>
      <c r="G30" s="192">
        <f t="shared" si="0"/>
        <v>0</v>
      </c>
      <c r="H30" s="192">
        <v>0</v>
      </c>
      <c r="I30" s="318">
        <f t="shared" si="1"/>
        <v>0</v>
      </c>
      <c r="J30" s="294"/>
      <c r="K30" s="75"/>
      <c r="L30" s="272">
        <f t="shared" si="2"/>
        <v>0</v>
      </c>
      <c r="M30" s="272">
        <f t="shared" si="3"/>
        <v>0</v>
      </c>
      <c r="N30" s="272">
        <f t="shared" si="4"/>
        <v>0</v>
      </c>
    </row>
    <row r="31" spans="1:14" ht="12">
      <c r="A31" s="99"/>
      <c r="B31" s="82" t="s">
        <v>105</v>
      </c>
      <c r="C31" s="83">
        <v>1</v>
      </c>
      <c r="D31" s="84" t="s">
        <v>102</v>
      </c>
      <c r="F31" s="192">
        <v>0</v>
      </c>
      <c r="G31" s="192">
        <f t="shared" si="0"/>
        <v>0</v>
      </c>
      <c r="H31" s="192">
        <v>0</v>
      </c>
      <c r="I31" s="318">
        <f t="shared" si="1"/>
        <v>0</v>
      </c>
      <c r="J31" s="294"/>
      <c r="K31" s="75"/>
      <c r="L31" s="272">
        <f t="shared" si="2"/>
        <v>0</v>
      </c>
      <c r="M31" s="272">
        <f t="shared" si="3"/>
        <v>0</v>
      </c>
      <c r="N31" s="272">
        <f t="shared" si="4"/>
        <v>0</v>
      </c>
    </row>
    <row r="32" spans="1:14" ht="12">
      <c r="A32" s="99"/>
      <c r="B32" s="82" t="s">
        <v>106</v>
      </c>
      <c r="C32" s="83">
        <v>1</v>
      </c>
      <c r="D32" s="84" t="s">
        <v>102</v>
      </c>
      <c r="F32" s="192">
        <v>0</v>
      </c>
      <c r="G32" s="192">
        <f t="shared" si="0"/>
        <v>0</v>
      </c>
      <c r="H32" s="192">
        <v>0</v>
      </c>
      <c r="I32" s="318">
        <f t="shared" si="1"/>
        <v>0</v>
      </c>
      <c r="J32" s="316"/>
      <c r="K32" s="267"/>
      <c r="L32" s="272">
        <f t="shared" si="2"/>
        <v>0</v>
      </c>
      <c r="M32" s="272">
        <f t="shared" si="3"/>
        <v>0</v>
      </c>
      <c r="N32" s="272">
        <f t="shared" si="4"/>
        <v>0</v>
      </c>
    </row>
    <row r="33" spans="1:14" ht="12.75" thickBot="1">
      <c r="A33" s="168"/>
      <c r="B33" s="199" t="s">
        <v>229</v>
      </c>
      <c r="C33" s="200">
        <v>1</v>
      </c>
      <c r="D33" s="201" t="s">
        <v>102</v>
      </c>
      <c r="F33" s="192">
        <v>0</v>
      </c>
      <c r="G33" s="192">
        <f t="shared" si="0"/>
        <v>0</v>
      </c>
      <c r="H33" s="192">
        <v>0</v>
      </c>
      <c r="I33" s="318">
        <f t="shared" si="1"/>
        <v>0</v>
      </c>
      <c r="J33" s="315"/>
      <c r="K33" s="267"/>
      <c r="L33" s="272">
        <f t="shared" si="2"/>
        <v>0</v>
      </c>
      <c r="M33" s="272">
        <f t="shared" si="3"/>
        <v>0</v>
      </c>
      <c r="N33" s="272">
        <f t="shared" si="4"/>
        <v>0</v>
      </c>
    </row>
    <row r="34" spans="1:14" ht="12.75" thickBot="1">
      <c r="A34" s="329"/>
      <c r="B34" s="328"/>
      <c r="C34" s="323"/>
      <c r="D34" s="323"/>
      <c r="F34" s="202"/>
      <c r="G34" s="327">
        <f>SUM(G9:G33)</f>
        <v>0</v>
      </c>
      <c r="H34" s="327"/>
      <c r="I34" s="326">
        <f>SUM(I9:I33)</f>
        <v>0</v>
      </c>
      <c r="J34" s="266"/>
      <c r="K34" s="267"/>
      <c r="L34" s="272"/>
      <c r="M34" s="272"/>
      <c r="N34" s="272"/>
    </row>
    <row r="35" spans="1:14" ht="75.75" thickBot="1">
      <c r="A35" s="343" t="s">
        <v>324</v>
      </c>
      <c r="B35" s="344" t="s">
        <v>325</v>
      </c>
      <c r="F35" s="202"/>
      <c r="G35" s="202"/>
      <c r="H35" s="202"/>
      <c r="I35" s="265">
        <f>G34+I34</f>
        <v>0</v>
      </c>
      <c r="J35" s="268"/>
      <c r="K35" s="269"/>
      <c r="L35" s="270">
        <f>SUM(L9:L33)</f>
        <v>0</v>
      </c>
      <c r="M35" s="270">
        <f>SUM(M9:M33)</f>
        <v>0</v>
      </c>
      <c r="N35" s="270">
        <f>SUM(N9:N33)</f>
        <v>0</v>
      </c>
    </row>
  </sheetData>
  <sheetProtection selectLockedCells="1" selectUnlockedCells="1"/>
  <mergeCells count="13">
    <mergeCell ref="A1:D1"/>
    <mergeCell ref="A2:A6"/>
    <mergeCell ref="B2:B6"/>
    <mergeCell ref="F2:G2"/>
    <mergeCell ref="H2:I2"/>
    <mergeCell ref="C3:C6"/>
    <mergeCell ref="D3:D6"/>
    <mergeCell ref="F3:F6"/>
    <mergeCell ref="G3:G6"/>
    <mergeCell ref="H3:H6"/>
    <mergeCell ref="I3:I6"/>
    <mergeCell ref="A8:B8"/>
    <mergeCell ref="A24:B24"/>
  </mergeCells>
  <printOptions horizontalCentered="1"/>
  <pageMargins left="0.4722222222222222" right="0.4722222222222222" top="0.3298611111111111" bottom="0.31527777777777777" header="0.5118055555555555" footer="0.5118055555555555"/>
  <pageSetup fitToHeight="1" fitToWidth="1" horizontalDpi="300" verticalDpi="300" orientation="portrait" paperSize="9" scale="55" r:id="rId1"/>
</worksheet>
</file>

<file path=xl/worksheets/sheet9.xml><?xml version="1.0" encoding="utf-8"?>
<worksheet xmlns="http://schemas.openxmlformats.org/spreadsheetml/2006/main" xmlns:r="http://schemas.openxmlformats.org/officeDocument/2006/relationships">
  <sheetPr>
    <pageSetUpPr fitToPage="1"/>
  </sheetPr>
  <dimension ref="A1:R63"/>
  <sheetViews>
    <sheetView view="pageBreakPreview" zoomScaleSheetLayoutView="100" zoomScalePageLayoutView="0" workbookViewId="0" topLeftCell="A40">
      <selection activeCell="K6" sqref="K6"/>
    </sheetView>
  </sheetViews>
  <sheetFormatPr defaultColWidth="7.625" defaultRowHeight="15.75"/>
  <cols>
    <col min="1" max="1" width="19.125" style="53" customWidth="1"/>
    <col min="2" max="2" width="64.125" style="53" customWidth="1"/>
    <col min="3" max="3" width="8.125" style="107" customWidth="1"/>
    <col min="4" max="4" width="5.50390625" style="107" customWidth="1"/>
    <col min="5" max="5" width="7.125" style="53" customWidth="1"/>
    <col min="6" max="6" width="13.50390625" style="53" customWidth="1"/>
    <col min="7" max="7" width="8.125" style="53" customWidth="1"/>
    <col min="8" max="8" width="9.625" style="53" customWidth="1"/>
    <col min="9" max="9" width="20.125" style="53" customWidth="1"/>
    <col min="10" max="10" width="11.625" style="53" customWidth="1"/>
    <col min="11" max="16384" width="7.625" style="53" customWidth="1"/>
  </cols>
  <sheetData>
    <row r="1" spans="1:8" ht="26.25" customHeight="1" thickBot="1">
      <c r="A1" s="386" t="s">
        <v>230</v>
      </c>
      <c r="B1" s="387"/>
      <c r="C1" s="387"/>
      <c r="D1" s="387"/>
      <c r="E1" s="387"/>
      <c r="F1" s="387"/>
      <c r="G1" s="387"/>
      <c r="H1" s="388"/>
    </row>
    <row r="2" spans="1:8" ht="12.75" customHeight="1" thickBot="1">
      <c r="A2" s="359" t="s">
        <v>66</v>
      </c>
      <c r="B2" s="360" t="s">
        <v>67</v>
      </c>
      <c r="C2" s="54"/>
      <c r="D2" s="55"/>
      <c r="E2" s="361" t="s">
        <v>68</v>
      </c>
      <c r="F2" s="361"/>
      <c r="G2" s="361" t="s">
        <v>69</v>
      </c>
      <c r="H2" s="361"/>
    </row>
    <row r="3" spans="1:9" ht="12.75" customHeight="1" thickBot="1">
      <c r="A3" s="359"/>
      <c r="B3" s="360"/>
      <c r="C3" s="362" t="s">
        <v>70</v>
      </c>
      <c r="D3" s="363" t="s">
        <v>71</v>
      </c>
      <c r="E3" s="364" t="s">
        <v>72</v>
      </c>
      <c r="F3" s="365" t="s">
        <v>73</v>
      </c>
      <c r="G3" s="364" t="s">
        <v>72</v>
      </c>
      <c r="H3" s="353" t="s">
        <v>73</v>
      </c>
      <c r="I3" s="277"/>
    </row>
    <row r="4" spans="1:9" ht="9.75" customHeight="1" thickBot="1">
      <c r="A4" s="359"/>
      <c r="B4" s="360"/>
      <c r="C4" s="362"/>
      <c r="D4" s="363"/>
      <c r="E4" s="364"/>
      <c r="F4" s="365"/>
      <c r="G4" s="364"/>
      <c r="H4" s="353"/>
      <c r="I4" s="278"/>
    </row>
    <row r="5" spans="1:9" ht="9.75" customHeight="1" thickBot="1">
      <c r="A5" s="359"/>
      <c r="B5" s="360"/>
      <c r="C5" s="362"/>
      <c r="D5" s="363"/>
      <c r="E5" s="364"/>
      <c r="F5" s="365"/>
      <c r="G5" s="364"/>
      <c r="H5" s="353"/>
      <c r="I5" s="278"/>
    </row>
    <row r="6" spans="1:9" ht="43.5" thickBot="1">
      <c r="A6" s="359"/>
      <c r="B6" s="360"/>
      <c r="C6" s="362"/>
      <c r="D6" s="363"/>
      <c r="E6" s="364"/>
      <c r="F6" s="365"/>
      <c r="G6" s="364"/>
      <c r="H6" s="353"/>
      <c r="I6" s="306" t="s">
        <v>307</v>
      </c>
    </row>
    <row r="7" spans="1:9" s="66" customFormat="1" ht="12.75" thickBot="1">
      <c r="A7" s="375"/>
      <c r="B7" s="375"/>
      <c r="C7" s="136"/>
      <c r="D7" s="136"/>
      <c r="E7" s="137"/>
      <c r="F7" s="138"/>
      <c r="G7" s="138"/>
      <c r="H7" s="338"/>
      <c r="I7" s="303"/>
    </row>
    <row r="8" spans="1:12" s="75" customFormat="1" ht="12">
      <c r="A8" s="81"/>
      <c r="B8" s="82" t="s">
        <v>231</v>
      </c>
      <c r="C8" s="83">
        <v>1</v>
      </c>
      <c r="D8" s="84" t="s">
        <v>2</v>
      </c>
      <c r="E8" s="85">
        <v>0</v>
      </c>
      <c r="F8" s="80">
        <f aca="true" t="shared" si="0" ref="F8:F16">(E8*C8)</f>
        <v>0</v>
      </c>
      <c r="G8" s="79">
        <v>0</v>
      </c>
      <c r="H8" s="280">
        <f aca="true" t="shared" si="1" ref="H8:H16">G8*C8</f>
        <v>0</v>
      </c>
      <c r="I8" s="294"/>
      <c r="L8" s="153"/>
    </row>
    <row r="9" spans="1:12" s="75" customFormat="1" ht="12">
      <c r="A9" s="81"/>
      <c r="B9" s="82" t="s">
        <v>232</v>
      </c>
      <c r="C9" s="83">
        <v>6</v>
      </c>
      <c r="D9" s="84" t="s">
        <v>2</v>
      </c>
      <c r="E9" s="85">
        <v>0</v>
      </c>
      <c r="F9" s="80">
        <f>(E9*C9)</f>
        <v>0</v>
      </c>
      <c r="G9" s="79">
        <v>0</v>
      </c>
      <c r="H9" s="280">
        <f>G9*C9</f>
        <v>0</v>
      </c>
      <c r="I9" s="294"/>
      <c r="L9" s="153"/>
    </row>
    <row r="10" spans="1:11" s="203" customFormat="1" ht="12">
      <c r="A10" s="81"/>
      <c r="B10" s="82" t="s">
        <v>233</v>
      </c>
      <c r="C10" s="83">
        <v>2</v>
      </c>
      <c r="D10" s="84" t="s">
        <v>2</v>
      </c>
      <c r="E10" s="85">
        <v>0</v>
      </c>
      <c r="F10" s="86">
        <f>(E10*C10)</f>
        <v>0</v>
      </c>
      <c r="G10" s="79">
        <v>0</v>
      </c>
      <c r="H10" s="288">
        <f>G10*C10</f>
        <v>0</v>
      </c>
      <c r="I10" s="294"/>
      <c r="J10" s="75"/>
      <c r="K10" s="75"/>
    </row>
    <row r="11" spans="1:12" s="75" customFormat="1" ht="12">
      <c r="A11" s="183"/>
      <c r="B11" s="150" t="s">
        <v>234</v>
      </c>
      <c r="C11" s="83">
        <v>8</v>
      </c>
      <c r="D11" s="84" t="s">
        <v>2</v>
      </c>
      <c r="E11" s="85">
        <v>0</v>
      </c>
      <c r="F11" s="80">
        <f t="shared" si="0"/>
        <v>0</v>
      </c>
      <c r="G11" s="79">
        <v>0</v>
      </c>
      <c r="H11" s="280">
        <f t="shared" si="1"/>
        <v>0</v>
      </c>
      <c r="I11" s="294"/>
      <c r="L11" s="153"/>
    </row>
    <row r="12" spans="1:12" s="75" customFormat="1" ht="12">
      <c r="A12" s="183"/>
      <c r="B12" s="150" t="s">
        <v>235</v>
      </c>
      <c r="C12" s="83">
        <v>4</v>
      </c>
      <c r="D12" s="84" t="s">
        <v>2</v>
      </c>
      <c r="E12" s="85">
        <v>0</v>
      </c>
      <c r="F12" s="80">
        <f t="shared" si="0"/>
        <v>0</v>
      </c>
      <c r="G12" s="79">
        <v>0</v>
      </c>
      <c r="H12" s="280">
        <f t="shared" si="1"/>
        <v>0</v>
      </c>
      <c r="I12" s="294"/>
      <c r="L12" s="153"/>
    </row>
    <row r="13" spans="1:12" s="75" customFormat="1" ht="12">
      <c r="A13" s="183"/>
      <c r="B13" s="150" t="s">
        <v>236</v>
      </c>
      <c r="C13" s="83">
        <v>192</v>
      </c>
      <c r="D13" s="84" t="s">
        <v>2</v>
      </c>
      <c r="E13" s="85">
        <v>0</v>
      </c>
      <c r="F13" s="80">
        <f t="shared" si="0"/>
        <v>0</v>
      </c>
      <c r="G13" s="79">
        <v>0</v>
      </c>
      <c r="H13" s="280">
        <f t="shared" si="1"/>
        <v>0</v>
      </c>
      <c r="I13" s="294"/>
      <c r="L13" s="153"/>
    </row>
    <row r="14" spans="1:12" s="75" customFormat="1" ht="12">
      <c r="A14" s="81"/>
      <c r="B14" s="82" t="s">
        <v>237</v>
      </c>
      <c r="C14" s="83">
        <v>192</v>
      </c>
      <c r="D14" s="84" t="s">
        <v>2</v>
      </c>
      <c r="E14" s="85">
        <v>0</v>
      </c>
      <c r="F14" s="80">
        <f t="shared" si="0"/>
        <v>0</v>
      </c>
      <c r="G14" s="79">
        <v>0</v>
      </c>
      <c r="H14" s="280">
        <f t="shared" si="1"/>
        <v>0</v>
      </c>
      <c r="I14" s="294"/>
      <c r="L14" s="153"/>
    </row>
    <row r="15" spans="1:12" s="75" customFormat="1" ht="12">
      <c r="A15" s="81"/>
      <c r="B15" s="82" t="s">
        <v>238</v>
      </c>
      <c r="C15" s="83">
        <v>192</v>
      </c>
      <c r="D15" s="84" t="s">
        <v>2</v>
      </c>
      <c r="E15" s="85">
        <v>0</v>
      </c>
      <c r="F15" s="80">
        <f>(E15*C15)</f>
        <v>0</v>
      </c>
      <c r="G15" s="79">
        <v>0</v>
      </c>
      <c r="H15" s="280">
        <f>G15*C15</f>
        <v>0</v>
      </c>
      <c r="I15" s="294"/>
      <c r="L15" s="153"/>
    </row>
    <row r="16" spans="1:12" s="75" customFormat="1" ht="12.75" thickBot="1">
      <c r="A16" s="81"/>
      <c r="B16" s="82" t="s">
        <v>239</v>
      </c>
      <c r="C16" s="83">
        <v>1</v>
      </c>
      <c r="D16" s="84" t="s">
        <v>2</v>
      </c>
      <c r="E16" s="85">
        <v>0</v>
      </c>
      <c r="F16" s="80">
        <f t="shared" si="0"/>
        <v>0</v>
      </c>
      <c r="G16" s="79">
        <v>0</v>
      </c>
      <c r="H16" s="280">
        <f t="shared" si="1"/>
        <v>0</v>
      </c>
      <c r="I16" s="294"/>
      <c r="L16" s="153"/>
    </row>
    <row r="17" spans="1:11" s="165" customFormat="1" ht="12">
      <c r="A17" s="204" t="s">
        <v>240</v>
      </c>
      <c r="B17" s="205"/>
      <c r="C17" s="206"/>
      <c r="D17" s="207"/>
      <c r="E17" s="208"/>
      <c r="F17" s="209"/>
      <c r="G17" s="208"/>
      <c r="H17" s="324"/>
      <c r="I17" s="294"/>
      <c r="J17" s="75"/>
      <c r="K17" s="75"/>
    </row>
    <row r="18" spans="1:11" s="203" customFormat="1" ht="12">
      <c r="A18" s="99"/>
      <c r="B18" s="82" t="s">
        <v>241</v>
      </c>
      <c r="C18" s="83">
        <v>4500</v>
      </c>
      <c r="D18" s="84" t="s">
        <v>242</v>
      </c>
      <c r="E18" s="85">
        <v>0</v>
      </c>
      <c r="F18" s="86">
        <f aca="true" t="shared" si="2" ref="F18:F27">(E18*C18)</f>
        <v>0</v>
      </c>
      <c r="G18" s="85">
        <v>0</v>
      </c>
      <c r="H18" s="288">
        <f aca="true" t="shared" si="3" ref="H18:H27">G18*C18</f>
        <v>0</v>
      </c>
      <c r="I18" s="294"/>
      <c r="J18" s="75"/>
      <c r="K18" s="75"/>
    </row>
    <row r="19" spans="1:11" s="165" customFormat="1" ht="12">
      <c r="A19" s="183"/>
      <c r="B19" s="150" t="s">
        <v>243</v>
      </c>
      <c r="C19" s="163">
        <v>200</v>
      </c>
      <c r="D19" s="164" t="s">
        <v>242</v>
      </c>
      <c r="E19" s="85">
        <v>0</v>
      </c>
      <c r="F19" s="210">
        <f t="shared" si="2"/>
        <v>0</v>
      </c>
      <c r="G19" s="85">
        <v>0</v>
      </c>
      <c r="H19" s="331">
        <f t="shared" si="3"/>
        <v>0</v>
      </c>
      <c r="I19" s="294"/>
      <c r="J19" s="75"/>
      <c r="K19" s="75"/>
    </row>
    <row r="20" spans="1:11" s="165" customFormat="1" ht="12">
      <c r="A20" s="183"/>
      <c r="B20" s="150" t="s">
        <v>244</v>
      </c>
      <c r="C20" s="163">
        <v>800</v>
      </c>
      <c r="D20" s="164" t="s">
        <v>242</v>
      </c>
      <c r="E20" s="85">
        <v>0</v>
      </c>
      <c r="F20" s="210">
        <f t="shared" si="2"/>
        <v>0</v>
      </c>
      <c r="G20" s="85">
        <v>0</v>
      </c>
      <c r="H20" s="331">
        <f t="shared" si="3"/>
        <v>0</v>
      </c>
      <c r="I20" s="294"/>
      <c r="J20" s="75"/>
      <c r="K20" s="75"/>
    </row>
    <row r="21" spans="1:11" s="165" customFormat="1" ht="12">
      <c r="A21" s="183"/>
      <c r="B21" s="150" t="s">
        <v>245</v>
      </c>
      <c r="C21" s="163">
        <v>1</v>
      </c>
      <c r="D21" s="164" t="s">
        <v>2</v>
      </c>
      <c r="E21" s="85">
        <v>0</v>
      </c>
      <c r="F21" s="210">
        <f t="shared" si="2"/>
        <v>0</v>
      </c>
      <c r="G21" s="85">
        <v>0</v>
      </c>
      <c r="H21" s="331">
        <f t="shared" si="3"/>
        <v>0</v>
      </c>
      <c r="I21" s="294"/>
      <c r="J21" s="75"/>
      <c r="K21" s="75"/>
    </row>
    <row r="22" spans="1:11" s="165" customFormat="1" ht="12">
      <c r="A22" s="183"/>
      <c r="B22" s="150" t="s">
        <v>246</v>
      </c>
      <c r="C22" s="163">
        <v>3</v>
      </c>
      <c r="D22" s="164" t="s">
        <v>2</v>
      </c>
      <c r="E22" s="85">
        <v>0</v>
      </c>
      <c r="F22" s="210">
        <f t="shared" si="2"/>
        <v>0</v>
      </c>
      <c r="G22" s="85">
        <v>0</v>
      </c>
      <c r="H22" s="331">
        <f t="shared" si="3"/>
        <v>0</v>
      </c>
      <c r="I22" s="294"/>
      <c r="J22" s="75"/>
      <c r="K22" s="75"/>
    </row>
    <row r="23" spans="1:11" s="165" customFormat="1" ht="12">
      <c r="A23" s="183"/>
      <c r="B23" s="150" t="s">
        <v>247</v>
      </c>
      <c r="C23" s="163">
        <v>4</v>
      </c>
      <c r="D23" s="164" t="s">
        <v>2</v>
      </c>
      <c r="E23" s="85">
        <v>0</v>
      </c>
      <c r="F23" s="210">
        <f t="shared" si="2"/>
        <v>0</v>
      </c>
      <c r="G23" s="85">
        <v>0</v>
      </c>
      <c r="H23" s="331">
        <f t="shared" si="3"/>
        <v>0</v>
      </c>
      <c r="I23" s="294"/>
      <c r="J23" s="75"/>
      <c r="K23" s="75"/>
    </row>
    <row r="24" spans="1:11" s="165" customFormat="1" ht="12">
      <c r="A24" s="183"/>
      <c r="B24" s="150" t="s">
        <v>248</v>
      </c>
      <c r="C24" s="163">
        <v>1</v>
      </c>
      <c r="D24" s="164" t="s">
        <v>2</v>
      </c>
      <c r="E24" s="85">
        <v>0</v>
      </c>
      <c r="F24" s="210">
        <f t="shared" si="2"/>
        <v>0</v>
      </c>
      <c r="G24" s="85">
        <v>0</v>
      </c>
      <c r="H24" s="331">
        <f t="shared" si="3"/>
        <v>0</v>
      </c>
      <c r="I24" s="294"/>
      <c r="J24" s="75"/>
      <c r="K24" s="75"/>
    </row>
    <row r="25" spans="1:11" s="165" customFormat="1" ht="12">
      <c r="A25" s="183"/>
      <c r="B25" s="150" t="s">
        <v>249</v>
      </c>
      <c r="C25" s="163">
        <v>4</v>
      </c>
      <c r="D25" s="164" t="s">
        <v>2</v>
      </c>
      <c r="E25" s="85">
        <v>0</v>
      </c>
      <c r="F25" s="210">
        <f t="shared" si="2"/>
        <v>0</v>
      </c>
      <c r="G25" s="85">
        <v>0</v>
      </c>
      <c r="H25" s="331">
        <f t="shared" si="3"/>
        <v>0</v>
      </c>
      <c r="I25" s="294"/>
      <c r="J25" s="75"/>
      <c r="K25" s="75"/>
    </row>
    <row r="26" spans="1:11" s="165" customFormat="1" ht="12">
      <c r="A26" s="183"/>
      <c r="B26" s="150" t="s">
        <v>250</v>
      </c>
      <c r="C26" s="163">
        <v>4</v>
      </c>
      <c r="D26" s="164" t="s">
        <v>2</v>
      </c>
      <c r="E26" s="85">
        <v>0</v>
      </c>
      <c r="F26" s="210">
        <f t="shared" si="2"/>
        <v>0</v>
      </c>
      <c r="G26" s="85">
        <v>0</v>
      </c>
      <c r="H26" s="331">
        <f t="shared" si="3"/>
        <v>0</v>
      </c>
      <c r="I26" s="294"/>
      <c r="J26" s="75"/>
      <c r="K26" s="75"/>
    </row>
    <row r="27" spans="1:11" s="165" customFormat="1" ht="12.75" thickBot="1">
      <c r="A27" s="183"/>
      <c r="B27" s="150" t="s">
        <v>248</v>
      </c>
      <c r="C27" s="163">
        <v>1</v>
      </c>
      <c r="D27" s="164" t="s">
        <v>2</v>
      </c>
      <c r="E27" s="85">
        <v>0</v>
      </c>
      <c r="F27" s="210">
        <f t="shared" si="2"/>
        <v>0</v>
      </c>
      <c r="G27" s="85">
        <v>0</v>
      </c>
      <c r="H27" s="331">
        <f t="shared" si="3"/>
        <v>0</v>
      </c>
      <c r="I27" s="294"/>
      <c r="J27" s="75"/>
      <c r="K27" s="75"/>
    </row>
    <row r="28" spans="1:11" s="217" customFormat="1" ht="12" customHeight="1" thickBot="1">
      <c r="A28" s="211" t="s">
        <v>24</v>
      </c>
      <c r="B28" s="212"/>
      <c r="C28" s="213"/>
      <c r="D28" s="213"/>
      <c r="E28" s="214"/>
      <c r="F28" s="215">
        <f>SUM(F8:F27)</f>
        <v>0</v>
      </c>
      <c r="G28" s="216"/>
      <c r="H28" s="330">
        <f>SUM(H8:H27)</f>
        <v>0</v>
      </c>
      <c r="I28" s="294"/>
      <c r="J28" s="75"/>
      <c r="K28" s="75"/>
    </row>
    <row r="29" spans="1:12" s="75" customFormat="1" ht="12.75" thickBot="1">
      <c r="A29" s="355" t="s">
        <v>188</v>
      </c>
      <c r="B29" s="355"/>
      <c r="C29" s="67"/>
      <c r="D29" s="67"/>
      <c r="E29" s="68"/>
      <c r="F29" s="69"/>
      <c r="G29" s="69"/>
      <c r="H29" s="69"/>
      <c r="I29" s="294"/>
      <c r="L29" s="153"/>
    </row>
    <row r="30" spans="1:18" s="75" customFormat="1" ht="12">
      <c r="A30" s="81"/>
      <c r="B30" s="82" t="s">
        <v>251</v>
      </c>
      <c r="C30" s="83">
        <v>200</v>
      </c>
      <c r="D30" s="84" t="s">
        <v>242</v>
      </c>
      <c r="E30" s="85">
        <v>0</v>
      </c>
      <c r="F30" s="86">
        <f>(E30*C30)</f>
        <v>0</v>
      </c>
      <c r="G30" s="85">
        <v>0</v>
      </c>
      <c r="H30" s="288">
        <f>G30*C30</f>
        <v>0</v>
      </c>
      <c r="I30" s="294"/>
      <c r="L30" s="153"/>
      <c r="N30" s="153"/>
      <c r="R30" s="153"/>
    </row>
    <row r="31" spans="1:18" s="75" customFormat="1" ht="12">
      <c r="A31" s="81"/>
      <c r="B31" s="82" t="s">
        <v>252</v>
      </c>
      <c r="C31" s="83">
        <v>2000</v>
      </c>
      <c r="D31" s="84" t="s">
        <v>242</v>
      </c>
      <c r="E31" s="85">
        <v>0</v>
      </c>
      <c r="F31" s="86">
        <f>(E31*C31)</f>
        <v>0</v>
      </c>
      <c r="G31" s="85">
        <v>0</v>
      </c>
      <c r="H31" s="288">
        <f>G31*C31</f>
        <v>0</v>
      </c>
      <c r="I31" s="294"/>
      <c r="L31" s="153"/>
      <c r="N31" s="153"/>
      <c r="R31" s="153"/>
    </row>
    <row r="32" spans="1:18" s="75" customFormat="1" ht="12">
      <c r="A32" s="81"/>
      <c r="B32" s="82" t="s">
        <v>253</v>
      </c>
      <c r="C32" s="83">
        <v>40</v>
      </c>
      <c r="D32" s="84" t="s">
        <v>242</v>
      </c>
      <c r="E32" s="85">
        <v>0</v>
      </c>
      <c r="F32" s="86">
        <f>(E32*C32)</f>
        <v>0</v>
      </c>
      <c r="G32" s="85">
        <v>0</v>
      </c>
      <c r="H32" s="288">
        <f>G32*C32</f>
        <v>0</v>
      </c>
      <c r="I32" s="294"/>
      <c r="L32" s="153"/>
      <c r="N32" s="153"/>
      <c r="R32" s="153"/>
    </row>
    <row r="33" spans="1:18" s="75" customFormat="1" ht="12">
      <c r="A33" s="81" t="s">
        <v>254</v>
      </c>
      <c r="B33" s="82" t="s">
        <v>255</v>
      </c>
      <c r="C33" s="83">
        <v>30</v>
      </c>
      <c r="D33" s="84" t="s">
        <v>242</v>
      </c>
      <c r="E33" s="85">
        <v>0</v>
      </c>
      <c r="F33" s="86">
        <f aca="true" t="shared" si="4" ref="F33:F47">(E33*C33)</f>
        <v>0</v>
      </c>
      <c r="G33" s="85">
        <v>0</v>
      </c>
      <c r="H33" s="288">
        <f aca="true" t="shared" si="5" ref="H33:H47">G33*C33</f>
        <v>0</v>
      </c>
      <c r="I33" s="294"/>
      <c r="L33" s="153"/>
      <c r="N33" s="153"/>
      <c r="R33" s="153"/>
    </row>
    <row r="34" spans="1:18" s="75" customFormat="1" ht="12">
      <c r="A34" s="218" t="s">
        <v>256</v>
      </c>
      <c r="B34" s="332" t="s">
        <v>257</v>
      </c>
      <c r="C34" s="219">
        <v>500</v>
      </c>
      <c r="D34" s="220" t="s">
        <v>242</v>
      </c>
      <c r="E34" s="85">
        <v>0</v>
      </c>
      <c r="F34" s="86">
        <f t="shared" si="4"/>
        <v>0</v>
      </c>
      <c r="G34" s="85">
        <v>0</v>
      </c>
      <c r="H34" s="288">
        <f t="shared" si="5"/>
        <v>0</v>
      </c>
      <c r="I34" s="294"/>
      <c r="L34" s="153"/>
      <c r="N34" s="153"/>
      <c r="R34" s="153"/>
    </row>
    <row r="35" spans="1:18" s="75" customFormat="1" ht="12">
      <c r="A35" s="218" t="s">
        <v>258</v>
      </c>
      <c r="B35" s="332" t="s">
        <v>259</v>
      </c>
      <c r="C35" s="219">
        <v>1500</v>
      </c>
      <c r="D35" s="220" t="s">
        <v>242</v>
      </c>
      <c r="E35" s="85">
        <v>0</v>
      </c>
      <c r="F35" s="86">
        <f t="shared" si="4"/>
        <v>0</v>
      </c>
      <c r="G35" s="85">
        <v>0</v>
      </c>
      <c r="H35" s="288">
        <f t="shared" si="5"/>
        <v>0</v>
      </c>
      <c r="I35" s="294"/>
      <c r="L35" s="153"/>
      <c r="N35" s="153"/>
      <c r="R35" s="153"/>
    </row>
    <row r="36" spans="1:18" s="75" customFormat="1" ht="12">
      <c r="A36" s="221" t="s">
        <v>260</v>
      </c>
      <c r="B36" s="333" t="s">
        <v>261</v>
      </c>
      <c r="C36" s="219">
        <v>500</v>
      </c>
      <c r="D36" s="220" t="s">
        <v>2</v>
      </c>
      <c r="E36" s="85">
        <v>0</v>
      </c>
      <c r="F36" s="86">
        <f t="shared" si="4"/>
        <v>0</v>
      </c>
      <c r="G36" s="85">
        <v>0</v>
      </c>
      <c r="H36" s="288">
        <f t="shared" si="5"/>
        <v>0</v>
      </c>
      <c r="I36" s="294"/>
      <c r="L36" s="153"/>
      <c r="N36" s="153"/>
      <c r="R36" s="153"/>
    </row>
    <row r="37" spans="1:18" s="75" customFormat="1" ht="12">
      <c r="A37" s="99" t="s">
        <v>262</v>
      </c>
      <c r="B37" s="82" t="s">
        <v>261</v>
      </c>
      <c r="C37" s="83">
        <v>1500</v>
      </c>
      <c r="D37" s="84" t="s">
        <v>2</v>
      </c>
      <c r="E37" s="85">
        <v>0</v>
      </c>
      <c r="F37" s="86">
        <f t="shared" si="4"/>
        <v>0</v>
      </c>
      <c r="G37" s="85">
        <v>0</v>
      </c>
      <c r="H37" s="288">
        <f t="shared" si="5"/>
        <v>0</v>
      </c>
      <c r="I37" s="294"/>
      <c r="L37" s="153"/>
      <c r="N37" s="153"/>
      <c r="R37" s="153"/>
    </row>
    <row r="38" spans="1:18" s="75" customFormat="1" ht="12">
      <c r="A38" s="99"/>
      <c r="B38" s="287" t="s">
        <v>263</v>
      </c>
      <c r="C38" s="83">
        <v>100</v>
      </c>
      <c r="D38" s="84" t="s">
        <v>242</v>
      </c>
      <c r="E38" s="85">
        <v>0</v>
      </c>
      <c r="F38" s="86">
        <f t="shared" si="4"/>
        <v>0</v>
      </c>
      <c r="G38" s="85">
        <v>0</v>
      </c>
      <c r="H38" s="288">
        <f t="shared" si="5"/>
        <v>0</v>
      </c>
      <c r="I38" s="294"/>
      <c r="L38" s="153"/>
      <c r="N38" s="153"/>
      <c r="R38" s="153"/>
    </row>
    <row r="39" spans="1:18" s="75" customFormat="1" ht="12">
      <c r="A39" s="99"/>
      <c r="B39" s="287" t="s">
        <v>264</v>
      </c>
      <c r="C39" s="83">
        <v>100</v>
      </c>
      <c r="D39" s="84" t="s">
        <v>242</v>
      </c>
      <c r="E39" s="85">
        <v>0</v>
      </c>
      <c r="F39" s="86">
        <f t="shared" si="4"/>
        <v>0</v>
      </c>
      <c r="G39" s="85">
        <v>0</v>
      </c>
      <c r="H39" s="288">
        <f t="shared" si="5"/>
        <v>0</v>
      </c>
      <c r="I39" s="294"/>
      <c r="L39" s="153"/>
      <c r="N39" s="153"/>
      <c r="R39" s="153"/>
    </row>
    <row r="40" spans="1:18" s="75" customFormat="1" ht="12">
      <c r="A40" s="99"/>
      <c r="B40" s="287" t="s">
        <v>265</v>
      </c>
      <c r="C40" s="83">
        <v>10</v>
      </c>
      <c r="D40" s="84" t="s">
        <v>2</v>
      </c>
      <c r="E40" s="85">
        <v>0</v>
      </c>
      <c r="F40" s="86">
        <f t="shared" si="4"/>
        <v>0</v>
      </c>
      <c r="G40" s="85">
        <v>0</v>
      </c>
      <c r="H40" s="288">
        <f t="shared" si="5"/>
        <v>0</v>
      </c>
      <c r="I40" s="294"/>
      <c r="L40" s="153"/>
      <c r="N40" s="153"/>
      <c r="R40" s="153"/>
    </row>
    <row r="41" spans="1:18" s="75" customFormat="1" ht="12">
      <c r="A41" s="222"/>
      <c r="B41" s="334" t="s">
        <v>266</v>
      </c>
      <c r="C41" s="83">
        <v>200</v>
      </c>
      <c r="D41" s="84" t="s">
        <v>2</v>
      </c>
      <c r="E41" s="85">
        <v>0</v>
      </c>
      <c r="F41" s="86">
        <f t="shared" si="4"/>
        <v>0</v>
      </c>
      <c r="G41" s="85">
        <v>0</v>
      </c>
      <c r="H41" s="288">
        <f t="shared" si="5"/>
        <v>0</v>
      </c>
      <c r="I41" s="294"/>
      <c r="L41" s="153"/>
      <c r="N41" s="153"/>
      <c r="R41" s="153"/>
    </row>
    <row r="42" spans="1:18" s="75" customFormat="1" ht="12">
      <c r="A42" s="223"/>
      <c r="B42" s="334" t="s">
        <v>267</v>
      </c>
      <c r="C42" s="83">
        <v>2</v>
      </c>
      <c r="D42" s="84" t="s">
        <v>2</v>
      </c>
      <c r="E42" s="85">
        <v>0</v>
      </c>
      <c r="F42" s="86">
        <f t="shared" si="4"/>
        <v>0</v>
      </c>
      <c r="G42" s="85">
        <v>0</v>
      </c>
      <c r="H42" s="288">
        <f t="shared" si="5"/>
        <v>0</v>
      </c>
      <c r="I42" s="294"/>
      <c r="L42" s="153"/>
      <c r="N42" s="153"/>
      <c r="R42" s="153"/>
    </row>
    <row r="43" spans="1:18" s="75" customFormat="1" ht="12">
      <c r="A43" s="224"/>
      <c r="B43" s="335" t="s">
        <v>268</v>
      </c>
      <c r="C43" s="219">
        <v>1</v>
      </c>
      <c r="D43" s="225" t="s">
        <v>2</v>
      </c>
      <c r="E43" s="85">
        <v>0</v>
      </c>
      <c r="F43" s="86">
        <f t="shared" si="4"/>
        <v>0</v>
      </c>
      <c r="G43" s="85">
        <v>0</v>
      </c>
      <c r="H43" s="288">
        <f t="shared" si="5"/>
        <v>0</v>
      </c>
      <c r="I43" s="294"/>
      <c r="L43" s="153"/>
      <c r="N43" s="153"/>
      <c r="R43" s="153"/>
    </row>
    <row r="44" spans="1:18" s="75" customFormat="1" ht="12">
      <c r="A44" s="226"/>
      <c r="B44" s="336" t="s">
        <v>269</v>
      </c>
      <c r="C44" s="100">
        <v>1</v>
      </c>
      <c r="D44" s="101" t="s">
        <v>2</v>
      </c>
      <c r="E44" s="85">
        <v>0</v>
      </c>
      <c r="F44" s="86">
        <f t="shared" si="4"/>
        <v>0</v>
      </c>
      <c r="G44" s="85">
        <v>0</v>
      </c>
      <c r="H44" s="288">
        <f t="shared" si="5"/>
        <v>0</v>
      </c>
      <c r="I44" s="294"/>
      <c r="L44" s="153"/>
      <c r="N44" s="153"/>
      <c r="R44" s="153"/>
    </row>
    <row r="45" spans="1:18" s="75" customFormat="1" ht="12">
      <c r="A45" s="224"/>
      <c r="B45" s="335" t="s">
        <v>270</v>
      </c>
      <c r="C45" s="219">
        <v>1</v>
      </c>
      <c r="D45" s="225" t="s">
        <v>102</v>
      </c>
      <c r="E45" s="85">
        <v>0</v>
      </c>
      <c r="F45" s="86">
        <f t="shared" si="4"/>
        <v>0</v>
      </c>
      <c r="G45" s="85">
        <v>0</v>
      </c>
      <c r="H45" s="288">
        <f t="shared" si="5"/>
        <v>0</v>
      </c>
      <c r="I45" s="294"/>
      <c r="L45" s="153"/>
      <c r="N45" s="153"/>
      <c r="R45" s="153"/>
    </row>
    <row r="46" spans="1:18" s="75" customFormat="1" ht="12">
      <c r="A46" s="227"/>
      <c r="B46" s="337" t="s">
        <v>271</v>
      </c>
      <c r="C46" s="219">
        <v>1</v>
      </c>
      <c r="D46" s="84" t="s">
        <v>2</v>
      </c>
      <c r="E46" s="85">
        <v>0</v>
      </c>
      <c r="F46" s="86">
        <f>(E46*C46)</f>
        <v>0</v>
      </c>
      <c r="G46" s="85">
        <v>0</v>
      </c>
      <c r="H46" s="288">
        <f>G46*C46</f>
        <v>0</v>
      </c>
      <c r="I46" s="294"/>
      <c r="L46" s="153"/>
      <c r="N46" s="153"/>
      <c r="R46" s="153"/>
    </row>
    <row r="47" spans="1:18" s="75" customFormat="1" ht="12.75" thickBot="1">
      <c r="A47" s="227"/>
      <c r="B47" s="337" t="s">
        <v>272</v>
      </c>
      <c r="C47" s="219">
        <v>1</v>
      </c>
      <c r="D47" s="84" t="s">
        <v>273</v>
      </c>
      <c r="E47" s="85">
        <v>0</v>
      </c>
      <c r="F47" s="86">
        <f t="shared" si="4"/>
        <v>0</v>
      </c>
      <c r="G47" s="85">
        <v>0</v>
      </c>
      <c r="H47" s="288">
        <f t="shared" si="5"/>
        <v>0</v>
      </c>
      <c r="I47" s="294"/>
      <c r="L47" s="153"/>
      <c r="N47" s="153"/>
      <c r="R47" s="153"/>
    </row>
    <row r="48" spans="1:18" s="75" customFormat="1" ht="12.75" thickBot="1">
      <c r="A48" s="91" t="s">
        <v>24</v>
      </c>
      <c r="B48" s="92"/>
      <c r="C48" s="93"/>
      <c r="D48" s="93"/>
      <c r="E48" s="94"/>
      <c r="F48" s="97">
        <f>SUM(F30:F47)</f>
        <v>0</v>
      </c>
      <c r="G48" s="98"/>
      <c r="H48" s="95">
        <f>SUM(H30:H47)</f>
        <v>0</v>
      </c>
      <c r="I48" s="294"/>
      <c r="L48" s="153"/>
      <c r="N48" s="153"/>
      <c r="R48" s="153"/>
    </row>
    <row r="49" spans="1:18" s="75" customFormat="1" ht="12.75" thickBot="1">
      <c r="A49" s="355" t="s">
        <v>98</v>
      </c>
      <c r="B49" s="355"/>
      <c r="C49" s="67"/>
      <c r="D49" s="67"/>
      <c r="E49" s="68"/>
      <c r="F49" s="69"/>
      <c r="G49" s="69"/>
      <c r="H49" s="69"/>
      <c r="I49" s="294"/>
      <c r="L49" s="153"/>
      <c r="N49" s="153"/>
      <c r="R49" s="153"/>
    </row>
    <row r="50" spans="1:18" s="75" customFormat="1" ht="12">
      <c r="A50" s="99"/>
      <c r="B50" s="87" t="s">
        <v>101</v>
      </c>
      <c r="C50" s="83">
        <v>1</v>
      </c>
      <c r="D50" s="84" t="s">
        <v>102</v>
      </c>
      <c r="E50" s="85">
        <v>0</v>
      </c>
      <c r="F50" s="86">
        <f>(E50*C50)</f>
        <v>0</v>
      </c>
      <c r="G50" s="85">
        <v>0</v>
      </c>
      <c r="H50" s="288">
        <f>G50*C50</f>
        <v>0</v>
      </c>
      <c r="I50" s="294"/>
      <c r="L50" s="153"/>
      <c r="N50" s="153"/>
      <c r="R50" s="153"/>
    </row>
    <row r="51" spans="1:18" s="75" customFormat="1" ht="12">
      <c r="A51" s="99"/>
      <c r="B51" s="87" t="s">
        <v>192</v>
      </c>
      <c r="C51" s="83">
        <v>1</v>
      </c>
      <c r="D51" s="84" t="s">
        <v>102</v>
      </c>
      <c r="E51" s="85">
        <v>0</v>
      </c>
      <c r="F51" s="86">
        <f aca="true" t="shared" si="6" ref="F51:F59">(E51*C51)</f>
        <v>0</v>
      </c>
      <c r="G51" s="85">
        <v>0</v>
      </c>
      <c r="H51" s="288">
        <f>G51*C51</f>
        <v>0</v>
      </c>
      <c r="I51" s="294"/>
      <c r="L51" s="153"/>
      <c r="N51" s="153"/>
      <c r="R51" s="153"/>
    </row>
    <row r="52" spans="1:18" s="75" customFormat="1" ht="12">
      <c r="A52" s="99"/>
      <c r="B52" s="87" t="s">
        <v>274</v>
      </c>
      <c r="C52" s="83">
        <v>152</v>
      </c>
      <c r="D52" s="84" t="s">
        <v>2</v>
      </c>
      <c r="E52" s="85">
        <v>0</v>
      </c>
      <c r="F52" s="86">
        <f t="shared" si="6"/>
        <v>0</v>
      </c>
      <c r="G52" s="85">
        <v>0</v>
      </c>
      <c r="H52" s="288">
        <f>G52*C52</f>
        <v>0</v>
      </c>
      <c r="I52" s="294"/>
      <c r="L52" s="153"/>
      <c r="N52" s="153"/>
      <c r="R52" s="153"/>
    </row>
    <row r="53" spans="1:18" s="75" customFormat="1" ht="12">
      <c r="A53" s="99"/>
      <c r="B53" s="87" t="s">
        <v>169</v>
      </c>
      <c r="C53" s="83">
        <v>5</v>
      </c>
      <c r="D53" s="84" t="s">
        <v>170</v>
      </c>
      <c r="E53" s="85">
        <v>0</v>
      </c>
      <c r="F53" s="86">
        <f t="shared" si="6"/>
        <v>0</v>
      </c>
      <c r="G53" s="85">
        <v>0</v>
      </c>
      <c r="H53" s="288">
        <f aca="true" t="shared" si="7" ref="H53:H59">G53*C53</f>
        <v>0</v>
      </c>
      <c r="I53" s="294"/>
      <c r="L53" s="153"/>
      <c r="N53" s="153"/>
      <c r="R53" s="153"/>
    </row>
    <row r="54" spans="1:18" s="75" customFormat="1" ht="12">
      <c r="A54" s="99"/>
      <c r="B54" s="87" t="s">
        <v>171</v>
      </c>
      <c r="C54" s="83">
        <v>3</v>
      </c>
      <c r="D54" s="84" t="s">
        <v>172</v>
      </c>
      <c r="E54" s="85">
        <v>0</v>
      </c>
      <c r="F54" s="86">
        <f t="shared" si="6"/>
        <v>0</v>
      </c>
      <c r="G54" s="85">
        <v>0</v>
      </c>
      <c r="H54" s="288">
        <f t="shared" si="7"/>
        <v>0</v>
      </c>
      <c r="I54" s="294"/>
      <c r="L54" s="153"/>
      <c r="N54" s="153"/>
      <c r="R54" s="153"/>
    </row>
    <row r="55" spans="1:18" s="75" customFormat="1" ht="12">
      <c r="A55" s="99"/>
      <c r="B55" s="87" t="s">
        <v>205</v>
      </c>
      <c r="C55" s="83">
        <v>10</v>
      </c>
      <c r="D55" s="84" t="s">
        <v>172</v>
      </c>
      <c r="E55" s="85">
        <v>0</v>
      </c>
      <c r="F55" s="86">
        <f t="shared" si="6"/>
        <v>0</v>
      </c>
      <c r="G55" s="85">
        <v>0</v>
      </c>
      <c r="H55" s="288">
        <f t="shared" si="7"/>
        <v>0</v>
      </c>
      <c r="I55" s="294"/>
      <c r="L55" s="153"/>
      <c r="N55" s="153"/>
      <c r="R55" s="153"/>
    </row>
    <row r="56" spans="1:18" s="75" customFormat="1" ht="12">
      <c r="A56" s="99"/>
      <c r="B56" s="87" t="s">
        <v>176</v>
      </c>
      <c r="C56" s="83">
        <v>1</v>
      </c>
      <c r="D56" s="84" t="s">
        <v>102</v>
      </c>
      <c r="E56" s="85">
        <v>0</v>
      </c>
      <c r="F56" s="86">
        <f t="shared" si="6"/>
        <v>0</v>
      </c>
      <c r="G56" s="85">
        <v>0</v>
      </c>
      <c r="H56" s="288">
        <f t="shared" si="7"/>
        <v>0</v>
      </c>
      <c r="I56" s="294"/>
      <c r="L56" s="153"/>
      <c r="N56" s="153"/>
      <c r="R56" s="153"/>
    </row>
    <row r="57" spans="1:18" s="75" customFormat="1" ht="12">
      <c r="A57" s="99"/>
      <c r="B57" s="87" t="s">
        <v>26</v>
      </c>
      <c r="C57" s="83">
        <v>1</v>
      </c>
      <c r="D57" s="84" t="s">
        <v>102</v>
      </c>
      <c r="E57" s="85">
        <v>0</v>
      </c>
      <c r="F57" s="86">
        <f t="shared" si="6"/>
        <v>0</v>
      </c>
      <c r="G57" s="85">
        <v>0</v>
      </c>
      <c r="H57" s="288">
        <f t="shared" si="7"/>
        <v>0</v>
      </c>
      <c r="I57" s="294"/>
      <c r="L57" s="153"/>
      <c r="N57" s="153"/>
      <c r="R57" s="153"/>
    </row>
    <row r="58" spans="1:18" s="75" customFormat="1" ht="12">
      <c r="A58" s="99"/>
      <c r="B58" s="87" t="s">
        <v>105</v>
      </c>
      <c r="C58" s="83">
        <v>1</v>
      </c>
      <c r="D58" s="84" t="s">
        <v>102</v>
      </c>
      <c r="E58" s="85">
        <v>0</v>
      </c>
      <c r="F58" s="86">
        <f t="shared" si="6"/>
        <v>0</v>
      </c>
      <c r="G58" s="85">
        <v>0</v>
      </c>
      <c r="H58" s="288">
        <f t="shared" si="7"/>
        <v>0</v>
      </c>
      <c r="I58" s="294"/>
      <c r="L58" s="153"/>
      <c r="N58" s="153"/>
      <c r="R58" s="153"/>
    </row>
    <row r="59" spans="1:18" s="75" customFormat="1" ht="12.75" thickBot="1">
      <c r="A59" s="99"/>
      <c r="B59" s="87" t="s">
        <v>107</v>
      </c>
      <c r="C59" s="83">
        <v>1</v>
      </c>
      <c r="D59" s="84" t="s">
        <v>102</v>
      </c>
      <c r="E59" s="85">
        <v>0</v>
      </c>
      <c r="F59" s="86">
        <f t="shared" si="6"/>
        <v>0</v>
      </c>
      <c r="G59" s="85">
        <v>0</v>
      </c>
      <c r="H59" s="288">
        <f t="shared" si="7"/>
        <v>0</v>
      </c>
      <c r="I59" s="294"/>
      <c r="L59" s="153"/>
      <c r="N59" s="153"/>
      <c r="R59" s="153"/>
    </row>
    <row r="60" spans="1:12" s="75" customFormat="1" ht="12.75" thickBot="1">
      <c r="A60" s="91" t="s">
        <v>24</v>
      </c>
      <c r="B60" s="92"/>
      <c r="C60" s="93"/>
      <c r="D60" s="93"/>
      <c r="E60" s="94"/>
      <c r="F60" s="97">
        <f>SUM(F50:F59)</f>
        <v>0</v>
      </c>
      <c r="G60" s="98"/>
      <c r="H60" s="95">
        <f>SUM(H50:H59)</f>
        <v>0</v>
      </c>
      <c r="I60" s="295"/>
      <c r="L60" s="153"/>
    </row>
    <row r="61" spans="1:12" s="75" customFormat="1" ht="13.5" thickBot="1">
      <c r="A61" s="378" t="s">
        <v>275</v>
      </c>
      <c r="B61" s="384"/>
      <c r="C61" s="172"/>
      <c r="D61" s="172"/>
      <c r="E61" s="173"/>
      <c r="F61" s="174">
        <f>F28+F48+F60</f>
        <v>0</v>
      </c>
      <c r="G61" s="175"/>
      <c r="H61" s="174">
        <f>H28+H48+H60</f>
        <v>0</v>
      </c>
      <c r="L61" s="153"/>
    </row>
    <row r="62" spans="1:12" s="75" customFormat="1" ht="13.5" thickBot="1">
      <c r="A62" s="378" t="s">
        <v>208</v>
      </c>
      <c r="B62" s="384"/>
      <c r="C62" s="172"/>
      <c r="D62" s="172"/>
      <c r="E62" s="173"/>
      <c r="F62" s="174"/>
      <c r="G62" s="385">
        <f>H61+F61</f>
        <v>0</v>
      </c>
      <c r="H62" s="379"/>
      <c r="L62" s="153"/>
    </row>
    <row r="63" spans="1:8" ht="12">
      <c r="A63" s="228"/>
      <c r="B63" s="229"/>
      <c r="C63" s="230"/>
      <c r="D63" s="230"/>
      <c r="E63" s="229"/>
      <c r="F63" s="229"/>
      <c r="G63" s="229"/>
      <c r="H63" s="231"/>
    </row>
  </sheetData>
  <sheetProtection selectLockedCells="1" selectUnlockedCells="1"/>
  <mergeCells count="17">
    <mergeCell ref="A1:H1"/>
    <mergeCell ref="A2:A6"/>
    <mergeCell ref="B2:B6"/>
    <mergeCell ref="E2:F2"/>
    <mergeCell ref="G2:H2"/>
    <mergeCell ref="C3:C6"/>
    <mergeCell ref="D3:D6"/>
    <mergeCell ref="E3:E6"/>
    <mergeCell ref="F3:F6"/>
    <mergeCell ref="G3:G6"/>
    <mergeCell ref="H3:H6"/>
    <mergeCell ref="A7:B7"/>
    <mergeCell ref="A29:B29"/>
    <mergeCell ref="A49:B49"/>
    <mergeCell ref="A61:B61"/>
    <mergeCell ref="A62:B62"/>
    <mergeCell ref="G62:H62"/>
  </mergeCells>
  <printOptions horizontalCentered="1"/>
  <pageMargins left="0.4724409448818898" right="0.4724409448818898" top="0.7086614173228347" bottom="0.31496062992125984" header="0.5118110236220472" footer="0.5118110236220472"/>
  <pageSetup fitToHeight="2" fitToWidth="1" horizontalDpi="300" verticalDpi="3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MKTech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Kukumberg</dc:creator>
  <cp:keywords/>
  <dc:description/>
  <cp:lastModifiedBy>Lucia Cencerova</cp:lastModifiedBy>
  <cp:lastPrinted>2016-06-06T21:39:39Z</cp:lastPrinted>
  <dcterms:created xsi:type="dcterms:W3CDTF">2013-01-13T12:25:01Z</dcterms:created>
  <dcterms:modified xsi:type="dcterms:W3CDTF">2023-07-17T10:26:22Z</dcterms:modified>
  <cp:category/>
  <cp:version/>
  <cp:contentType/>
  <cp:contentStatus/>
</cp:coreProperties>
</file>