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1_A opakovaná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L26" i="1" l="1"/>
  <c r="G19" i="1" l="1"/>
  <c r="G20" i="1"/>
  <c r="G22" i="1"/>
  <c r="G12" i="1" l="1"/>
  <c r="G13" i="1"/>
  <c r="G14" i="1"/>
  <c r="G15" i="1"/>
  <c r="G16" i="1"/>
  <c r="G17" i="1"/>
  <c r="G18" i="1"/>
  <c r="G23" i="1"/>
  <c r="G24" i="1"/>
  <c r="I4" i="4" l="1"/>
  <c r="F4" i="4"/>
  <c r="C4" i="4"/>
  <c r="B7" i="4" l="1"/>
  <c r="G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<sst xmlns="http://schemas.openxmlformats.org/spreadsheetml/2006/main" count="130" uniqueCount="89">
  <si>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</si>
  <si>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</si>
  <si>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</si>
  <si>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</si>
  <si>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</si>
  <si>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</si>
  <si>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</si>
  <si>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</si>
  <si>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</si>
  <si>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</si>
  <si>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</si>
  <si>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</si>
  <si>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</si>
  <si>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</si>
  <si>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</si>
  <si>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</si>
  <si>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</si>
  <si>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</si>
  <si>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</si>
  <si>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</si>
  <si>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</si>
  <si>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</si>
  <si>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</si>
  <si>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</si>
  <si>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</si>
  <si>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</si>
  <si>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</si>
  <si>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</si>
  <si>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</si>
  <si>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</si>
  <si>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</si>
  <si>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</si>
  <si>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</si>
  <si>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</si>
  <si>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</si>
  <si>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</si>
  <si>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</si>
  <si>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</si>
  <si>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</si>
  <si>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</si>
  <si>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</si>
  <si>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</si>
  <si>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</si>
  <si>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</si>
  <si>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</si>
  <si>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</si>
  <si>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</si>
  <si>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</si>
  <si>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</si>
  <si>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</si>
  <si>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</si>
  <si>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</si>
  <si>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</si>
  <si>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</si>
  <si>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</si>
  <si>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</si>
  <si>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</si>
  <si>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</si>
  <si>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</si>
  <si>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</si>
  <si>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</si>
  <si>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</si>
  <si>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</si>
  <si>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</si>
  <si>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</si>
  <si>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</si>
  <si>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</si>
  <si>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</si>
  <si>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</si>
  <si>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</si>
  <si>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</si>
  <si>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Lesnícke služby v ťažbovom procese - viacoperačné technológie na OZ Podunajsko, LS Plášťovce</t>
  </si>
  <si>
    <t>Lesy SR š.p. OZ Podunajsko</t>
  </si>
  <si>
    <t>Ing. Kanta Bernadett</t>
  </si>
  <si>
    <t>LO5 Cerovo</t>
  </si>
  <si>
    <t>LO8 Medovarce</t>
  </si>
  <si>
    <t>LO2 Šahy</t>
  </si>
  <si>
    <t>865A0</t>
  </si>
  <si>
    <t>867A0</t>
  </si>
  <si>
    <t>866A0</t>
  </si>
  <si>
    <t>LO9 Plášťovce</t>
  </si>
  <si>
    <t xml:space="preserve"> 640B0</t>
  </si>
  <si>
    <t xml:space="preserve"> 149B</t>
  </si>
  <si>
    <t xml:space="preserve"> 144B</t>
  </si>
  <si>
    <t xml:space="preserve"> 148A</t>
  </si>
  <si>
    <t>1184b</t>
  </si>
  <si>
    <t>1182b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</si>
  <si>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</si>
  <si>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júl 2023 až august 2023. Zo SP je požadovaná technológia z bodu 3. Predmet zákazky - (bližšie vymedzenie predmetu zákazky) : časť A - Ťažba a výroba sortimentov harvestermi a ich vývoz forwardermi z porastu z lokality peň na vývozné miesto / odvozné miesto. Vývoz štiepky.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Ing.Steinemann Tomáš 0918 33 44 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</si>
</sst>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10" fillId="3" borderId="26" xfId="0" applyNumberFormat="1" applyFont="1" applyFill="1" applyBorder="1" applyAlignment="1" applyProtection="1">
      <alignment horizontal="right" vertical="center"/>
    </xf>
    <xf numFmtId="2" fontId="10" fillId="3" borderId="2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3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Border="1" applyProtection="1"/>
    <xf numFmtId="1" fontId="10" fillId="3" borderId="32" xfId="0" applyNumberFormat="1" applyFont="1" applyFill="1" applyBorder="1" applyAlignment="1" applyProtection="1">
      <alignment horizontal="right" vertical="center" wrapText="1"/>
    </xf>
    <xf numFmtId="1" fontId="10" fillId="3" borderId="23" xfId="0" applyNumberFormat="1" applyFont="1" applyFill="1" applyBorder="1" applyAlignment="1" applyProtection="1">
      <alignment horizontal="right" vertical="center" wrapText="1"/>
    </xf>
    <xf numFmtId="1" fontId="10" fillId="3" borderId="38" xfId="0" applyNumberFormat="1" applyFont="1" applyFill="1" applyBorder="1" applyAlignment="1" applyProtection="1">
      <alignment horizontal="right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F49" sqref="F4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6" t="s">
        <v>87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89" t="s">
        <v>71</v>
      </c>
      <c r="D3" s="89"/>
      <c r="E3" s="89"/>
      <c r="F3" s="89"/>
      <c r="G3" s="89"/>
      <c r="H3" s="89"/>
      <c r="I3" s="89"/>
      <c r="J3" s="89"/>
      <c r="K3" s="89"/>
      <c r="L3" s="89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93"/>
      <c r="F5" s="93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94" t="s">
        <v>72</v>
      </c>
      <c r="C6" s="94"/>
      <c r="D6" s="94"/>
      <c r="E6" s="94"/>
      <c r="F6" s="94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95"/>
      <c r="C7" s="95"/>
      <c r="D7" s="95"/>
      <c r="E7" s="95"/>
      <c r="F7" s="95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91" t="s">
        <v>66</v>
      </c>
      <c r="B8" s="92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70" t="s">
        <v>2</v>
      </c>
      <c r="C9" s="84" t="s">
        <v>53</v>
      </c>
      <c r="D9" s="85"/>
      <c r="E9" s="86" t="s">
        <v>3</v>
      </c>
      <c r="F9" s="87"/>
      <c r="G9" s="88"/>
      <c r="H9" s="76" t="s">
        <v>4</v>
      </c>
      <c r="I9" s="73" t="s">
        <v>5</v>
      </c>
      <c r="J9" s="79" t="s">
        <v>6</v>
      </c>
      <c r="K9" s="82" t="s">
        <v>7</v>
      </c>
      <c r="L9" s="73" t="s">
        <v>54</v>
      </c>
      <c r="M9" s="73" t="s">
        <v>60</v>
      </c>
      <c r="N9" s="96" t="s">
        <v>58</v>
      </c>
      <c r="O9" s="98" t="s">
        <v>59</v>
      </c>
    </row>
    <row r="10" spans="1:17" ht="21.75" customHeight="1" x14ac:dyDescent="0.25">
      <c r="A10" s="25"/>
      <c r="B10" s="71"/>
      <c r="C10" s="100" t="s">
        <v>67</v>
      </c>
      <c r="D10" s="101"/>
      <c r="E10" s="100" t="s">
        <v>9</v>
      </c>
      <c r="F10" s="102" t="s">
        <v>10</v>
      </c>
      <c r="G10" s="104" t="s">
        <v>11</v>
      </c>
      <c r="H10" s="77"/>
      <c r="I10" s="74"/>
      <c r="J10" s="80"/>
      <c r="K10" s="83"/>
      <c r="L10" s="74"/>
      <c r="M10" s="74"/>
      <c r="N10" s="97"/>
      <c r="O10" s="99"/>
    </row>
    <row r="11" spans="1:17" ht="50.25" customHeight="1" thickBot="1" x14ac:dyDescent="0.3">
      <c r="A11" s="26"/>
      <c r="B11" s="72"/>
      <c r="C11" s="100"/>
      <c r="D11" s="101"/>
      <c r="E11" s="100"/>
      <c r="F11" s="103"/>
      <c r="G11" s="105"/>
      <c r="H11" s="78"/>
      <c r="I11" s="74"/>
      <c r="J11" s="81"/>
      <c r="K11" s="83"/>
      <c r="L11" s="75"/>
      <c r="M11" s="75"/>
      <c r="N11" s="97"/>
      <c r="O11" s="99"/>
    </row>
    <row r="12" spans="1:17" x14ac:dyDescent="0.25">
      <c r="A12" s="27" t="s">
        <v>74</v>
      </c>
      <c r="B12" s="57" t="s">
        <v>84</v>
      </c>
      <c r="C12" s="66"/>
      <c r="D12" s="67"/>
      <c r="E12" s="62">
        <v>0</v>
      </c>
      <c r="F12" s="63">
        <v>100</v>
      </c>
      <c r="G12" s="64">
        <f t="shared" ref="G12:G24" si="0">E12+F12</f>
        <v>100</v>
      </c>
      <c r="H12" s="58" t="s">
        <v>33</v>
      </c>
      <c r="I12" s="29">
        <v>30</v>
      </c>
      <c r="J12" s="29">
        <v>0.24</v>
      </c>
      <c r="K12" s="49">
        <v>500</v>
      </c>
      <c r="L12" s="52">
        <v>2299.1</v>
      </c>
      <c r="M12" s="28" t="s">
        <v>61</v>
      </c>
      <c r="N12" s="59"/>
      <c r="O12" s="60"/>
      <c r="P12" s="12"/>
      <c r="Q12" s="56"/>
    </row>
    <row r="13" spans="1:17" x14ac:dyDescent="0.25">
      <c r="A13" s="27" t="s">
        <v>74</v>
      </c>
      <c r="B13" s="57" t="s">
        <v>83</v>
      </c>
      <c r="C13" s="66"/>
      <c r="D13" s="67"/>
      <c r="E13" s="62">
        <v>0</v>
      </c>
      <c r="F13" s="63">
        <v>50</v>
      </c>
      <c r="G13" s="64">
        <f t="shared" si="0"/>
        <v>50</v>
      </c>
      <c r="H13" s="58" t="s">
        <v>37</v>
      </c>
      <c r="I13" s="29">
        <v>35</v>
      </c>
      <c r="J13" s="29">
        <v>0.25</v>
      </c>
      <c r="K13" s="49">
        <v>300</v>
      </c>
      <c r="L13" s="52">
        <v>1026.6199999999999</v>
      </c>
      <c r="M13" s="28" t="s">
        <v>61</v>
      </c>
      <c r="N13" s="59"/>
      <c r="O13" s="60"/>
      <c r="P13" s="12"/>
      <c r="Q13" s="56"/>
    </row>
    <row r="14" spans="1:17" x14ac:dyDescent="0.25">
      <c r="A14" s="27" t="s">
        <v>74</v>
      </c>
      <c r="B14" s="57" t="s">
        <v>82</v>
      </c>
      <c r="C14" s="66"/>
      <c r="D14" s="67"/>
      <c r="E14" s="62">
        <v>0</v>
      </c>
      <c r="F14" s="63">
        <v>100</v>
      </c>
      <c r="G14" s="64">
        <f t="shared" si="0"/>
        <v>100</v>
      </c>
      <c r="H14" s="58" t="s">
        <v>37</v>
      </c>
      <c r="I14" s="29">
        <v>45</v>
      </c>
      <c r="J14" s="29">
        <v>0.3</v>
      </c>
      <c r="K14" s="49">
        <v>800</v>
      </c>
      <c r="L14" s="52">
        <v>2156.3200000000002</v>
      </c>
      <c r="M14" s="28" t="s">
        <v>61</v>
      </c>
      <c r="N14" s="59"/>
      <c r="O14" s="60"/>
      <c r="P14" s="12"/>
      <c r="Q14" s="56"/>
    </row>
    <row r="15" spans="1:17" x14ac:dyDescent="0.25">
      <c r="A15" s="27" t="s">
        <v>75</v>
      </c>
      <c r="B15" s="57" t="s">
        <v>81</v>
      </c>
      <c r="C15" s="66"/>
      <c r="D15" s="67"/>
      <c r="E15" s="62">
        <v>0</v>
      </c>
      <c r="F15" s="63">
        <v>256</v>
      </c>
      <c r="G15" s="64">
        <f t="shared" si="0"/>
        <v>256</v>
      </c>
      <c r="H15" s="58" t="s">
        <v>33</v>
      </c>
      <c r="I15" s="29">
        <v>25</v>
      </c>
      <c r="J15" s="29">
        <v>0.21</v>
      </c>
      <c r="K15" s="49">
        <v>2500</v>
      </c>
      <c r="L15" s="52">
        <v>7478.01</v>
      </c>
      <c r="M15" s="28" t="s">
        <v>61</v>
      </c>
      <c r="N15" s="59"/>
      <c r="O15" s="60"/>
      <c r="P15" s="12"/>
      <c r="Q15" s="56"/>
    </row>
    <row r="16" spans="1:17" x14ac:dyDescent="0.25">
      <c r="A16" s="27" t="s">
        <v>75</v>
      </c>
      <c r="B16" s="57">
        <v>700</v>
      </c>
      <c r="C16" s="66"/>
      <c r="D16" s="67"/>
      <c r="E16" s="62">
        <v>0</v>
      </c>
      <c r="F16" s="63">
        <v>76</v>
      </c>
      <c r="G16" s="64">
        <f t="shared" si="0"/>
        <v>76</v>
      </c>
      <c r="H16" s="58" t="s">
        <v>35</v>
      </c>
      <c r="I16" s="29">
        <v>35</v>
      </c>
      <c r="J16" s="29">
        <v>0.35</v>
      </c>
      <c r="K16" s="49">
        <v>4000</v>
      </c>
      <c r="L16" s="52">
        <v>2174.34</v>
      </c>
      <c r="M16" s="28" t="s">
        <v>61</v>
      </c>
      <c r="N16" s="59"/>
      <c r="O16" s="60"/>
      <c r="P16" s="12"/>
      <c r="Q16" s="56"/>
    </row>
    <row r="17" spans="1:17" x14ac:dyDescent="0.25">
      <c r="A17" s="27" t="s">
        <v>75</v>
      </c>
      <c r="B17" s="57">
        <v>752</v>
      </c>
      <c r="C17" s="66"/>
      <c r="D17" s="67"/>
      <c r="E17" s="62">
        <v>0</v>
      </c>
      <c r="F17" s="63">
        <v>220</v>
      </c>
      <c r="G17" s="64">
        <f t="shared" si="0"/>
        <v>220</v>
      </c>
      <c r="H17" s="58" t="s">
        <v>35</v>
      </c>
      <c r="I17" s="29">
        <v>40</v>
      </c>
      <c r="J17" s="29">
        <v>0.44</v>
      </c>
      <c r="K17" s="49">
        <v>2700</v>
      </c>
      <c r="L17" s="52">
        <v>5266.61</v>
      </c>
      <c r="M17" s="28" t="s">
        <v>61</v>
      </c>
      <c r="N17" s="59"/>
      <c r="O17" s="60"/>
      <c r="P17" s="12"/>
      <c r="Q17" s="56"/>
    </row>
    <row r="18" spans="1:17" x14ac:dyDescent="0.25">
      <c r="A18" s="27" t="s">
        <v>75</v>
      </c>
      <c r="B18" s="57">
        <v>753</v>
      </c>
      <c r="C18" s="66"/>
      <c r="D18" s="67"/>
      <c r="E18" s="62">
        <v>0</v>
      </c>
      <c r="F18" s="63">
        <v>142</v>
      </c>
      <c r="G18" s="64">
        <f t="shared" si="0"/>
        <v>142</v>
      </c>
      <c r="H18" s="58" t="s">
        <v>35</v>
      </c>
      <c r="I18" s="29">
        <v>40</v>
      </c>
      <c r="J18" s="55">
        <v>0.5</v>
      </c>
      <c r="K18" s="49">
        <v>3000</v>
      </c>
      <c r="L18" s="52">
        <v>3489.9</v>
      </c>
      <c r="M18" s="28" t="s">
        <v>61</v>
      </c>
      <c r="N18" s="59"/>
      <c r="O18" s="60"/>
      <c r="P18" s="12"/>
      <c r="Q18" s="56"/>
    </row>
    <row r="19" spans="1:17" x14ac:dyDescent="0.25">
      <c r="A19" s="27" t="s">
        <v>76</v>
      </c>
      <c r="B19" s="57">
        <v>1179</v>
      </c>
      <c r="C19" s="66"/>
      <c r="D19" s="67"/>
      <c r="E19" s="62">
        <v>0</v>
      </c>
      <c r="F19" s="63">
        <v>240</v>
      </c>
      <c r="G19" s="64">
        <f t="shared" si="0"/>
        <v>240</v>
      </c>
      <c r="H19" s="58" t="s">
        <v>33</v>
      </c>
      <c r="I19" s="29">
        <v>25</v>
      </c>
      <c r="J19" s="29">
        <v>0.11</v>
      </c>
      <c r="K19" s="49">
        <v>1000</v>
      </c>
      <c r="L19" s="52">
        <v>9564.58</v>
      </c>
      <c r="M19" s="28" t="s">
        <v>61</v>
      </c>
      <c r="N19" s="59"/>
      <c r="O19" s="60"/>
      <c r="P19" s="12"/>
      <c r="Q19" s="56"/>
    </row>
    <row r="20" spans="1:17" x14ac:dyDescent="0.25">
      <c r="A20" s="27" t="s">
        <v>76</v>
      </c>
      <c r="B20" s="57" t="s">
        <v>86</v>
      </c>
      <c r="C20" s="66"/>
      <c r="D20" s="67"/>
      <c r="E20" s="62">
        <v>0</v>
      </c>
      <c r="F20" s="63">
        <v>50</v>
      </c>
      <c r="G20" s="64">
        <f t="shared" si="0"/>
        <v>50</v>
      </c>
      <c r="H20" s="58" t="s">
        <v>33</v>
      </c>
      <c r="I20" s="29">
        <v>20</v>
      </c>
      <c r="J20" s="29">
        <v>0.08</v>
      </c>
      <c r="K20" s="49">
        <v>1400</v>
      </c>
      <c r="L20" s="52">
        <v>2367.64</v>
      </c>
      <c r="M20" s="28" t="s">
        <v>61</v>
      </c>
      <c r="N20" s="59"/>
      <c r="O20" s="60"/>
      <c r="P20" s="12"/>
      <c r="Q20" s="56"/>
    </row>
    <row r="21" spans="1:17" x14ac:dyDescent="0.25">
      <c r="A21" s="27" t="s">
        <v>76</v>
      </c>
      <c r="B21" s="57" t="s">
        <v>85</v>
      </c>
      <c r="C21" s="66"/>
      <c r="D21" s="67"/>
      <c r="E21" s="62">
        <v>0</v>
      </c>
      <c r="F21" s="63">
        <v>228</v>
      </c>
      <c r="G21" s="64">
        <v>228</v>
      </c>
      <c r="H21" s="65" t="s">
        <v>12</v>
      </c>
      <c r="I21" s="29">
        <v>10</v>
      </c>
      <c r="J21" s="29">
        <v>0.28000000000000003</v>
      </c>
      <c r="K21" s="49">
        <v>300</v>
      </c>
      <c r="L21" s="52">
        <v>4199.01</v>
      </c>
      <c r="M21" s="28" t="s">
        <v>61</v>
      </c>
      <c r="N21" s="59"/>
      <c r="O21" s="60"/>
      <c r="P21" s="12"/>
      <c r="Q21" s="56"/>
    </row>
    <row r="22" spans="1:17" x14ac:dyDescent="0.25">
      <c r="A22" s="27" t="s">
        <v>80</v>
      </c>
      <c r="B22" s="57" t="s">
        <v>77</v>
      </c>
      <c r="C22" s="66"/>
      <c r="D22" s="67"/>
      <c r="E22" s="62">
        <v>0</v>
      </c>
      <c r="F22" s="63">
        <v>289</v>
      </c>
      <c r="G22" s="64">
        <f t="shared" si="0"/>
        <v>289</v>
      </c>
      <c r="H22" s="58" t="s">
        <v>33</v>
      </c>
      <c r="I22" s="29">
        <v>20</v>
      </c>
      <c r="J22" s="55">
        <v>0.2</v>
      </c>
      <c r="K22" s="49">
        <v>400</v>
      </c>
      <c r="L22" s="52">
        <v>7477.7</v>
      </c>
      <c r="M22" s="28" t="s">
        <v>61</v>
      </c>
      <c r="N22" s="59"/>
      <c r="O22" s="60"/>
      <c r="P22" s="12"/>
      <c r="Q22" s="56"/>
    </row>
    <row r="23" spans="1:17" x14ac:dyDescent="0.25">
      <c r="A23" s="27" t="s">
        <v>80</v>
      </c>
      <c r="B23" s="57" t="s">
        <v>78</v>
      </c>
      <c r="C23" s="66"/>
      <c r="D23" s="67"/>
      <c r="E23" s="62">
        <v>0</v>
      </c>
      <c r="F23" s="63">
        <v>120</v>
      </c>
      <c r="G23" s="64">
        <f t="shared" si="0"/>
        <v>120</v>
      </c>
      <c r="H23" s="58" t="s">
        <v>33</v>
      </c>
      <c r="I23" s="29">
        <v>20</v>
      </c>
      <c r="J23" s="29">
        <v>0.72</v>
      </c>
      <c r="K23" s="49">
        <v>500</v>
      </c>
      <c r="L23" s="52">
        <v>2077</v>
      </c>
      <c r="M23" s="28" t="s">
        <v>61</v>
      </c>
      <c r="N23" s="59"/>
      <c r="O23" s="60"/>
      <c r="P23" s="12"/>
      <c r="Q23" s="56"/>
    </row>
    <row r="24" spans="1:17" ht="15.75" thickBot="1" x14ac:dyDescent="0.3">
      <c r="A24" s="27" t="s">
        <v>80</v>
      </c>
      <c r="B24" s="57" t="s">
        <v>79</v>
      </c>
      <c r="C24" s="68"/>
      <c r="D24" s="69"/>
      <c r="E24" s="62">
        <v>0</v>
      </c>
      <c r="F24" s="63">
        <v>111</v>
      </c>
      <c r="G24" s="64">
        <f t="shared" si="0"/>
        <v>111</v>
      </c>
      <c r="H24" s="58" t="s">
        <v>33</v>
      </c>
      <c r="I24" s="29">
        <v>25</v>
      </c>
      <c r="J24" s="29">
        <v>0.43</v>
      </c>
      <c r="K24" s="49">
        <v>500</v>
      </c>
      <c r="L24" s="52">
        <v>2604.5</v>
      </c>
      <c r="M24" s="28" t="s">
        <v>61</v>
      </c>
      <c r="N24" s="59"/>
      <c r="O24" s="60"/>
      <c r="P24" s="12"/>
      <c r="Q24" s="56"/>
    </row>
    <row r="25" spans="1:17" ht="15.75" thickBot="1" x14ac:dyDescent="0.3">
      <c r="A25" s="30"/>
      <c r="B25" s="31"/>
      <c r="C25" s="32"/>
      <c r="D25" s="33"/>
      <c r="E25" s="34"/>
      <c r="F25" s="34"/>
      <c r="G25" s="54">
        <f>SUM(G12:G24)</f>
        <v>1982</v>
      </c>
      <c r="H25" s="35"/>
      <c r="I25" s="31"/>
      <c r="J25" s="31"/>
      <c r="K25" s="32"/>
      <c r="L25" s="36"/>
      <c r="M25" s="37"/>
      <c r="N25" s="40"/>
      <c r="O25" s="41"/>
      <c r="P25" s="12"/>
      <c r="Q25" s="56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106" t="s">
        <v>13</v>
      </c>
      <c r="K26" s="106"/>
      <c r="L26" s="41">
        <f>SUM(L12:L25)</f>
        <v>52181.33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107" t="s">
        <v>15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  <c r="O27" s="36">
        <f>O28-O26</f>
        <v>0</v>
      </c>
    </row>
    <row r="28" spans="1:17" ht="15.75" thickBot="1" x14ac:dyDescent="0.3">
      <c r="A28" s="107" t="s">
        <v>16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  <c r="O28" s="36">
        <f>IF("nie"=MID(I36,1,3),O26,(O26*1.2))</f>
        <v>0</v>
      </c>
    </row>
    <row r="29" spans="1:17" x14ac:dyDescent="0.25">
      <c r="A29" s="121" t="s">
        <v>17</v>
      </c>
      <c r="B29" s="121"/>
      <c r="C29" s="121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110" t="s">
        <v>65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115" t="s">
        <v>88</v>
      </c>
      <c r="B32" s="115"/>
      <c r="C32" s="115"/>
      <c r="D32" s="115"/>
      <c r="E32" s="115"/>
      <c r="F32" s="122" t="s">
        <v>56</v>
      </c>
      <c r="G32" s="47" t="s">
        <v>18</v>
      </c>
      <c r="H32" s="112"/>
      <c r="I32" s="113"/>
      <c r="J32" s="113"/>
      <c r="K32" s="113"/>
      <c r="L32" s="113"/>
      <c r="M32" s="113"/>
      <c r="N32" s="113"/>
      <c r="O32" s="114"/>
    </row>
    <row r="33" spans="1:15" x14ac:dyDescent="0.25">
      <c r="A33" s="116"/>
      <c r="B33" s="116"/>
      <c r="C33" s="116"/>
      <c r="D33" s="116"/>
      <c r="E33" s="116"/>
      <c r="F33" s="122"/>
      <c r="G33" s="47" t="s">
        <v>19</v>
      </c>
      <c r="H33" s="112"/>
      <c r="I33" s="113"/>
      <c r="J33" s="113"/>
      <c r="K33" s="113"/>
      <c r="L33" s="113"/>
      <c r="M33" s="113"/>
      <c r="N33" s="113"/>
      <c r="O33" s="114"/>
    </row>
    <row r="34" spans="1:15" ht="18" customHeight="1" x14ac:dyDescent="0.25">
      <c r="A34" s="116"/>
      <c r="B34" s="116"/>
      <c r="C34" s="116"/>
      <c r="D34" s="116"/>
      <c r="E34" s="116"/>
      <c r="F34" s="122"/>
      <c r="G34" s="47" t="s">
        <v>20</v>
      </c>
      <c r="H34" s="112"/>
      <c r="I34" s="113"/>
      <c r="J34" s="113"/>
      <c r="K34" s="113"/>
      <c r="L34" s="113"/>
      <c r="M34" s="113"/>
      <c r="N34" s="113"/>
      <c r="O34" s="114"/>
    </row>
    <row r="35" spans="1:15" x14ac:dyDescent="0.25">
      <c r="A35" s="116"/>
      <c r="B35" s="116"/>
      <c r="C35" s="116"/>
      <c r="D35" s="116"/>
      <c r="E35" s="116"/>
      <c r="F35" s="122"/>
      <c r="G35" s="47" t="s">
        <v>21</v>
      </c>
      <c r="H35" s="112"/>
      <c r="I35" s="113"/>
      <c r="J35" s="113"/>
      <c r="K35" s="113"/>
      <c r="L35" s="113"/>
      <c r="M35" s="113"/>
      <c r="N35" s="113"/>
      <c r="O35" s="114"/>
    </row>
    <row r="36" spans="1:15" x14ac:dyDescent="0.25">
      <c r="A36" s="116"/>
      <c r="B36" s="116"/>
      <c r="C36" s="116"/>
      <c r="D36" s="116"/>
      <c r="E36" s="116"/>
      <c r="F36" s="122"/>
      <c r="G36" s="47" t="s">
        <v>22</v>
      </c>
      <c r="H36" s="112"/>
      <c r="I36" s="113"/>
      <c r="J36" s="113"/>
      <c r="K36" s="113"/>
      <c r="L36" s="113"/>
      <c r="M36" s="113"/>
      <c r="N36" s="113"/>
      <c r="O36" s="114"/>
    </row>
    <row r="37" spans="1:15" x14ac:dyDescent="0.25">
      <c r="A37" s="116"/>
      <c r="B37" s="116"/>
      <c r="C37" s="116"/>
      <c r="D37" s="116"/>
      <c r="E37" s="116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16"/>
      <c r="B38" s="116"/>
      <c r="C38" s="116"/>
      <c r="D38" s="116"/>
      <c r="E38" s="116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16"/>
      <c r="B39" s="116"/>
      <c r="C39" s="116"/>
      <c r="D39" s="116"/>
      <c r="E39" s="116"/>
      <c r="F39" s="46"/>
      <c r="G39" s="24"/>
      <c r="H39" s="18"/>
      <c r="I39" s="24"/>
      <c r="J39" s="24" t="s">
        <v>23</v>
      </c>
      <c r="K39" s="24"/>
      <c r="L39" s="118"/>
      <c r="M39" s="119"/>
      <c r="N39" s="120"/>
      <c r="O39" s="24"/>
    </row>
    <row r="40" spans="1:15" x14ac:dyDescent="0.25">
      <c r="A40" s="117"/>
      <c r="B40" s="117"/>
      <c r="C40" s="117"/>
      <c r="D40" s="117"/>
      <c r="E40" s="117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61">
        <v>45103</v>
      </c>
      <c r="B41" s="21" t="s">
        <v>73</v>
      </c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4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horizontalDpi="4294967294" verticalDpi="4294967294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3" t="s">
        <v>61</v>
      </c>
      <c r="B3" s="53" t="s">
        <v>70</v>
      </c>
      <c r="C3" s="53"/>
      <c r="D3" s="53" t="s">
        <v>61</v>
      </c>
      <c r="E3" s="53" t="s">
        <v>70</v>
      </c>
      <c r="F3" s="53"/>
      <c r="G3" s="53" t="s">
        <v>61</v>
      </c>
      <c r="H3" s="53" t="s">
        <v>70</v>
      </c>
    </row>
    <row r="4" spans="1:9" x14ac:dyDescent="0.25">
      <c r="A4" s="53">
        <v>13.4</v>
      </c>
      <c r="B4" s="53">
        <v>25.19</v>
      </c>
      <c r="C4" s="53">
        <f>A4*B4</f>
        <v>337.54600000000005</v>
      </c>
      <c r="D4" s="53">
        <v>83</v>
      </c>
      <c r="E4" s="53">
        <v>26.05</v>
      </c>
      <c r="F4" s="53">
        <f>D4*E4</f>
        <v>2162.15</v>
      </c>
      <c r="G4" s="53">
        <v>13</v>
      </c>
      <c r="H4" s="53">
        <v>17.32</v>
      </c>
      <c r="I4" s="53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7" t="s">
        <v>51</v>
      </c>
      <c r="M2" s="127"/>
    </row>
    <row r="3" spans="1:14" x14ac:dyDescent="0.25">
      <c r="A3" s="5" t="s">
        <v>25</v>
      </c>
      <c r="B3" s="124" t="s">
        <v>26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5" t="s">
        <v>27</v>
      </c>
      <c r="B4" s="124" t="s">
        <v>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5" t="s">
        <v>8</v>
      </c>
      <c r="B5" s="124" t="s">
        <v>29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5" t="s">
        <v>2</v>
      </c>
      <c r="B6" s="124" t="s">
        <v>30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6" t="s">
        <v>31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</row>
    <row r="8" spans="1:14" x14ac:dyDescent="0.25">
      <c r="A8" s="5" t="s">
        <v>12</v>
      </c>
      <c r="B8" s="124" t="s">
        <v>32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7" t="s">
        <v>33</v>
      </c>
      <c r="B9" s="124" t="s">
        <v>34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7" t="s">
        <v>35</v>
      </c>
      <c r="B10" s="124" t="s">
        <v>36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x14ac:dyDescent="0.25">
      <c r="A11" s="8" t="s">
        <v>37</v>
      </c>
      <c r="B11" s="124" t="s">
        <v>38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25">
      <c r="A12" s="9" t="s">
        <v>39</v>
      </c>
      <c r="B12" s="124" t="s">
        <v>40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24" customHeight="1" x14ac:dyDescent="0.25">
      <c r="A13" s="8" t="s">
        <v>41</v>
      </c>
      <c r="B13" s="124" t="s">
        <v>42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ht="16.5" customHeight="1" x14ac:dyDescent="0.25">
      <c r="A14" s="8" t="s">
        <v>5</v>
      </c>
      <c r="B14" s="124" t="s">
        <v>52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8" t="s">
        <v>43</v>
      </c>
      <c r="B15" s="124" t="s">
        <v>44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38.25" x14ac:dyDescent="0.25">
      <c r="A16" s="10" t="s">
        <v>45</v>
      </c>
      <c r="B16" s="124" t="s">
        <v>46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28.5" customHeight="1" x14ac:dyDescent="0.25">
      <c r="A17" s="10" t="s">
        <v>47</v>
      </c>
      <c r="B17" s="124" t="s">
        <v>48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27" customHeight="1" x14ac:dyDescent="0.25">
      <c r="A18" s="11" t="s">
        <v>49</v>
      </c>
      <c r="B18" s="124" t="s">
        <v>50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ht="75" customHeight="1" x14ac:dyDescent="0.25">
      <c r="A19" s="48" t="s">
        <v>62</v>
      </c>
      <c r="B19" s="123" t="s">
        <v>63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2023-06-26T10:24:56Z</cp:lastPrinted>
  <dcterms:created xsi:type="dcterms:W3CDTF">2012-08-13T12:29:09Z</dcterms:created>
  <dcterms:modified xsi:type="dcterms:W3CDTF">2023-07-03T08:30:43Z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