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ica.golejova\Desktop\VO\VO\Podlimitky\FONDOVÁ\2019-ÁTRIUM pod Mestskou vežou\Átrium dokumentácia-aktuálna\2.časť-drobná architektúra\"/>
    </mc:Choice>
  </mc:AlternateContent>
  <xr:revisionPtr revIDLastSave="0" documentId="8_{CF869DD6-C24D-4475-9F0E-50D0D183B44C}" xr6:coauthVersionLast="43" xr6:coauthVersionMax="43" xr10:uidLastSave="{00000000-0000-0000-0000-000000000000}"/>
  <bookViews>
    <workbookView xWindow="28680" yWindow="-120" windowWidth="29040" windowHeight="15840" xr2:uid="{4E1FA2B3-9A67-4AF6-A831-F980C22A7CD0}"/>
  </bookViews>
  <sheets>
    <sheet name="10 - SO 10 - Drobná archi..." sheetId="2" r:id="rId1"/>
    <sheet name="Hárok1" sheetId="1" r:id="rId2"/>
  </sheets>
  <externalReferences>
    <externalReference r:id="rId3"/>
  </externalReferences>
  <definedNames>
    <definedName name="_xlnm._FilterDatabase" localSheetId="0" hidden="1">'10 - SO 10 - Drobná archi...'!$C$117:$K$143</definedName>
    <definedName name="_xlnm.Print_Titles" localSheetId="0">'10 - SO 10 - Drobná archi...'!$117:$117</definedName>
    <definedName name="_xlnm.Print_Area" localSheetId="0">'10 - SO 10 - Drobná archi...'!$C$4:$J$76,'10 - SO 10 - Drobná archi...'!$C$82:$J$99,'10 - SO 10 - Drobná archi...'!$C$105:$K$143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2" l="1"/>
  <c r="J12" i="2"/>
  <c r="J17" i="2"/>
  <c r="E18" i="2"/>
  <c r="F115" i="2" s="1"/>
  <c r="J18" i="2"/>
  <c r="J35" i="2"/>
  <c r="J36" i="2"/>
  <c r="J37" i="2"/>
  <c r="E85" i="2"/>
  <c r="E87" i="2"/>
  <c r="F89" i="2"/>
  <c r="J89" i="2"/>
  <c r="F91" i="2"/>
  <c r="J91" i="2"/>
  <c r="F92" i="2"/>
  <c r="J92" i="2"/>
  <c r="E108" i="2"/>
  <c r="E110" i="2"/>
  <c r="F112" i="2"/>
  <c r="J112" i="2"/>
  <c r="F114" i="2"/>
  <c r="J114" i="2"/>
  <c r="J115" i="2"/>
  <c r="P120" i="2"/>
  <c r="P119" i="2" s="1"/>
  <c r="P118" i="2" s="1"/>
  <c r="J121" i="2"/>
  <c r="BF121" i="2" s="1"/>
  <c r="P121" i="2"/>
  <c r="R121" i="2"/>
  <c r="T121" i="2"/>
  <c r="T120" i="2" s="1"/>
  <c r="T119" i="2" s="1"/>
  <c r="T118" i="2" s="1"/>
  <c r="BE121" i="2"/>
  <c r="J33" i="2" s="1"/>
  <c r="BG121" i="2"/>
  <c r="BH121" i="2"/>
  <c r="F36" i="2" s="1"/>
  <c r="BI121" i="2"/>
  <c r="F37" i="2" s="1"/>
  <c r="BK121" i="2"/>
  <c r="J122" i="2"/>
  <c r="P122" i="2"/>
  <c r="R122" i="2"/>
  <c r="R120" i="2" s="1"/>
  <c r="R119" i="2" s="1"/>
  <c r="R118" i="2" s="1"/>
  <c r="T122" i="2"/>
  <c r="BE122" i="2"/>
  <c r="BF122" i="2"/>
  <c r="BG122" i="2"/>
  <c r="F35" i="2" s="1"/>
  <c r="BH122" i="2"/>
  <c r="BI122" i="2"/>
  <c r="BK122" i="2"/>
  <c r="BK120" i="2" s="1"/>
  <c r="J123" i="2"/>
  <c r="BF123" i="2" s="1"/>
  <c r="P123" i="2"/>
  <c r="R123" i="2"/>
  <c r="T123" i="2"/>
  <c r="BE123" i="2"/>
  <c r="BG123" i="2"/>
  <c r="BH123" i="2"/>
  <c r="BI123" i="2"/>
  <c r="BK123" i="2"/>
  <c r="J124" i="2"/>
  <c r="P124" i="2"/>
  <c r="R124" i="2"/>
  <c r="T124" i="2"/>
  <c r="BE124" i="2"/>
  <c r="BF124" i="2"/>
  <c r="BG124" i="2"/>
  <c r="BH124" i="2"/>
  <c r="BI124" i="2"/>
  <c r="BK124" i="2"/>
  <c r="J125" i="2"/>
  <c r="BF125" i="2" s="1"/>
  <c r="P125" i="2"/>
  <c r="R125" i="2"/>
  <c r="T125" i="2"/>
  <c r="BE125" i="2"/>
  <c r="BG125" i="2"/>
  <c r="BH125" i="2"/>
  <c r="BI125" i="2"/>
  <c r="BK125" i="2"/>
  <c r="J126" i="2"/>
  <c r="P126" i="2"/>
  <c r="R126" i="2"/>
  <c r="T126" i="2"/>
  <c r="BE126" i="2"/>
  <c r="BF126" i="2"/>
  <c r="BG126" i="2"/>
  <c r="BH126" i="2"/>
  <c r="BI126" i="2"/>
  <c r="BK126" i="2"/>
  <c r="J127" i="2"/>
  <c r="BF127" i="2" s="1"/>
  <c r="P127" i="2"/>
  <c r="R127" i="2"/>
  <c r="T127" i="2"/>
  <c r="BE127" i="2"/>
  <c r="BG127" i="2"/>
  <c r="BH127" i="2"/>
  <c r="BI127" i="2"/>
  <c r="BK127" i="2"/>
  <c r="J128" i="2"/>
  <c r="P128" i="2"/>
  <c r="R128" i="2"/>
  <c r="T128" i="2"/>
  <c r="BE128" i="2"/>
  <c r="BF128" i="2"/>
  <c r="BG128" i="2"/>
  <c r="BH128" i="2"/>
  <c r="BI128" i="2"/>
  <c r="BK128" i="2"/>
  <c r="J129" i="2"/>
  <c r="BF129" i="2" s="1"/>
  <c r="P129" i="2"/>
  <c r="R129" i="2"/>
  <c r="T129" i="2"/>
  <c r="BE129" i="2"/>
  <c r="BG129" i="2"/>
  <c r="BH129" i="2"/>
  <c r="BI129" i="2"/>
  <c r="BK129" i="2"/>
  <c r="J130" i="2"/>
  <c r="P130" i="2"/>
  <c r="R130" i="2"/>
  <c r="T130" i="2"/>
  <c r="BE130" i="2"/>
  <c r="BF130" i="2"/>
  <c r="BG130" i="2"/>
  <c r="BH130" i="2"/>
  <c r="BI130" i="2"/>
  <c r="BK130" i="2"/>
  <c r="J131" i="2"/>
  <c r="BF131" i="2" s="1"/>
  <c r="P131" i="2"/>
  <c r="R131" i="2"/>
  <c r="T131" i="2"/>
  <c r="BE131" i="2"/>
  <c r="BG131" i="2"/>
  <c r="BH131" i="2"/>
  <c r="BI131" i="2"/>
  <c r="BK131" i="2"/>
  <c r="J132" i="2"/>
  <c r="P132" i="2"/>
  <c r="R132" i="2"/>
  <c r="T132" i="2"/>
  <c r="BE132" i="2"/>
  <c r="BF132" i="2"/>
  <c r="BG132" i="2"/>
  <c r="BH132" i="2"/>
  <c r="BI132" i="2"/>
  <c r="BK132" i="2"/>
  <c r="J133" i="2"/>
  <c r="BF133" i="2" s="1"/>
  <c r="P133" i="2"/>
  <c r="R133" i="2"/>
  <c r="T133" i="2"/>
  <c r="BE133" i="2"/>
  <c r="BG133" i="2"/>
  <c r="BH133" i="2"/>
  <c r="BI133" i="2"/>
  <c r="BK133" i="2"/>
  <c r="J134" i="2"/>
  <c r="P134" i="2"/>
  <c r="R134" i="2"/>
  <c r="T134" i="2"/>
  <c r="BE134" i="2"/>
  <c r="BF134" i="2"/>
  <c r="BG134" i="2"/>
  <c r="BH134" i="2"/>
  <c r="BI134" i="2"/>
  <c r="BK134" i="2"/>
  <c r="J135" i="2"/>
  <c r="BF135" i="2" s="1"/>
  <c r="P135" i="2"/>
  <c r="R135" i="2"/>
  <c r="T135" i="2"/>
  <c r="BE135" i="2"/>
  <c r="BG135" i="2"/>
  <c r="BH135" i="2"/>
  <c r="BI135" i="2"/>
  <c r="BK135" i="2"/>
  <c r="J136" i="2"/>
  <c r="P136" i="2"/>
  <c r="R136" i="2"/>
  <c r="T136" i="2"/>
  <c r="BE136" i="2"/>
  <c r="BF136" i="2"/>
  <c r="BG136" i="2"/>
  <c r="BH136" i="2"/>
  <c r="BI136" i="2"/>
  <c r="BK136" i="2"/>
  <c r="J137" i="2"/>
  <c r="BF137" i="2" s="1"/>
  <c r="P137" i="2"/>
  <c r="R137" i="2"/>
  <c r="T137" i="2"/>
  <c r="BE137" i="2"/>
  <c r="BG137" i="2"/>
  <c r="BH137" i="2"/>
  <c r="BI137" i="2"/>
  <c r="BK137" i="2"/>
  <c r="J138" i="2"/>
  <c r="P138" i="2"/>
  <c r="R138" i="2"/>
  <c r="T138" i="2"/>
  <c r="BE138" i="2"/>
  <c r="BF138" i="2"/>
  <c r="BG138" i="2"/>
  <c r="BH138" i="2"/>
  <c r="BI138" i="2"/>
  <c r="BK138" i="2"/>
  <c r="J139" i="2"/>
  <c r="BF139" i="2" s="1"/>
  <c r="P139" i="2"/>
  <c r="R139" i="2"/>
  <c r="T139" i="2"/>
  <c r="BE139" i="2"/>
  <c r="BG139" i="2"/>
  <c r="BH139" i="2"/>
  <c r="BI139" i="2"/>
  <c r="BK139" i="2"/>
  <c r="J140" i="2"/>
  <c r="P140" i="2"/>
  <c r="R140" i="2"/>
  <c r="T140" i="2"/>
  <c r="BE140" i="2"/>
  <c r="BF140" i="2"/>
  <c r="BG140" i="2"/>
  <c r="BH140" i="2"/>
  <c r="BI140" i="2"/>
  <c r="BK140" i="2"/>
  <c r="J141" i="2"/>
  <c r="BF141" i="2" s="1"/>
  <c r="P141" i="2"/>
  <c r="R141" i="2"/>
  <c r="T141" i="2"/>
  <c r="BE141" i="2"/>
  <c r="BG141" i="2"/>
  <c r="BH141" i="2"/>
  <c r="BI141" i="2"/>
  <c r="BK141" i="2"/>
  <c r="J142" i="2"/>
  <c r="P142" i="2"/>
  <c r="R142" i="2"/>
  <c r="T142" i="2"/>
  <c r="BE142" i="2"/>
  <c r="BF142" i="2"/>
  <c r="BG142" i="2"/>
  <c r="BH142" i="2"/>
  <c r="BI142" i="2"/>
  <c r="BK142" i="2"/>
  <c r="J143" i="2"/>
  <c r="BF143" i="2" s="1"/>
  <c r="P143" i="2"/>
  <c r="R143" i="2"/>
  <c r="T143" i="2"/>
  <c r="BE143" i="2"/>
  <c r="BG143" i="2"/>
  <c r="BH143" i="2"/>
  <c r="BI143" i="2"/>
  <c r="BK143" i="2"/>
  <c r="BK119" i="2" l="1"/>
  <c r="J120" i="2"/>
  <c r="J98" i="2" s="1"/>
  <c r="F34" i="2"/>
  <c r="J34" i="2"/>
  <c r="F33" i="2"/>
  <c r="BK118" i="2" l="1"/>
  <c r="J118" i="2" s="1"/>
  <c r="J119" i="2"/>
  <c r="J97" i="2" s="1"/>
  <c r="J30" i="2" l="1"/>
  <c r="J39" i="2" s="1"/>
  <c r="J96" i="2"/>
</calcChain>
</file>

<file path=xl/sharedStrings.xml><?xml version="1.0" encoding="utf-8"?>
<sst xmlns="http://schemas.openxmlformats.org/spreadsheetml/2006/main" count="467" uniqueCount="167">
  <si>
    <t>2055255677</t>
  </si>
  <si>
    <t>4</t>
  </si>
  <si>
    <t>2</t>
  </si>
  <si>
    <t>ROZPOCET</t>
  </si>
  <si>
    <t>K</t>
  </si>
  <si>
    <t>znížená</t>
  </si>
  <si>
    <t/>
  </si>
  <si>
    <t>kpl</t>
  </si>
  <si>
    <t>Doprava</t>
  </si>
  <si>
    <t>Pol200</t>
  </si>
  <si>
    <t>23</t>
  </si>
  <si>
    <t>-350451109</t>
  </si>
  <si>
    <t>Montáž</t>
  </si>
  <si>
    <t>Pol199</t>
  </si>
  <si>
    <t>22</t>
  </si>
  <si>
    <t>-113591262</t>
  </si>
  <si>
    <t>ks</t>
  </si>
  <si>
    <t>Hudobná socha</t>
  </si>
  <si>
    <t>Pol174</t>
  </si>
  <si>
    <t>21</t>
  </si>
  <si>
    <t>-1634509246</t>
  </si>
  <si>
    <t>Vodné kaskády</t>
  </si>
  <si>
    <t>Pol173</t>
  </si>
  <si>
    <t>20</t>
  </si>
  <si>
    <t>-857536116</t>
  </si>
  <si>
    <t>Ručná pumpa</t>
  </si>
  <si>
    <t>Pol172</t>
  </si>
  <si>
    <t>19</t>
  </si>
  <si>
    <t>-1378357835</t>
  </si>
  <si>
    <t>Osviežovač vzduchu- vodná hmla 2,7 m</t>
  </si>
  <si>
    <t>Pol171</t>
  </si>
  <si>
    <t>18</t>
  </si>
  <si>
    <t>1611065996</t>
  </si>
  <si>
    <t xml:space="preserve"> Šmýkalka , prevýšenie 5 m , dl. 12 m</t>
  </si>
  <si>
    <t>Pol170</t>
  </si>
  <si>
    <t>17</t>
  </si>
  <si>
    <t>2126764489</t>
  </si>
  <si>
    <t>Šmýkalka , prevýšenie 2,5 m , dl. 5,1 m</t>
  </si>
  <si>
    <t>Pol169</t>
  </si>
  <si>
    <t>16</t>
  </si>
  <si>
    <t>-685499021</t>
  </si>
  <si>
    <t>Parková lavička -  dĺžka 0,6 m, konštrukcia z hliníkovej zliatiny, sedadlo i operadlo z drevených lamiel z tropického dreva ,s bočnými opierkami</t>
  </si>
  <si>
    <t>Pol168</t>
  </si>
  <si>
    <t>15</t>
  </si>
  <si>
    <t>-787792049</t>
  </si>
  <si>
    <t>Stojan na bicykle -  oceľová konštrukcia, s madlom, 6 bicyklov 1035 x 2700 mm</t>
  </si>
  <si>
    <t>Pol166</t>
  </si>
  <si>
    <t>14</t>
  </si>
  <si>
    <t>1931244592</t>
  </si>
  <si>
    <t xml:space="preserve"> ATYP Nádoba na  rastliny -   2 x 1m, oceľová konštrukcia, opláštenie drevenými doskami z tropického dreva, voľne stojace </t>
  </si>
  <si>
    <t>Pol164</t>
  </si>
  <si>
    <t>13</t>
  </si>
  <si>
    <t>-1179733798</t>
  </si>
  <si>
    <t xml:space="preserve"> Nádoba na  rastliny -  oceľová konštrukcia, opláštenie drevenými doskami z tropického dreva, objem 2500l, voľne stojace </t>
  </si>
  <si>
    <t>Pol161</t>
  </si>
  <si>
    <t>12</t>
  </si>
  <si>
    <t>2058829212</t>
  </si>
  <si>
    <t xml:space="preserve"> Stôl -  oceľová konštrukcia, doska z HPL (čiernej alebo bielej farbe) v tvare kruhu, antikorové prvky </t>
  </si>
  <si>
    <t>Pol159</t>
  </si>
  <si>
    <t>11</t>
  </si>
  <si>
    <t>941017698</t>
  </si>
  <si>
    <t xml:space="preserve"> Parková lavička -  dĺžka 1,85m, konštrukcia z hliníkovej zliatiny, sedadlo i operadlo z drevených lamiel z tropického dreva </t>
  </si>
  <si>
    <t>Pol157</t>
  </si>
  <si>
    <t>10</t>
  </si>
  <si>
    <t>1560742695</t>
  </si>
  <si>
    <t xml:space="preserve"> Lehátko -  oceľová konštrukcia, sedadlo z drevených lamiel z tropického dreva jatoba, antikorové nožičky </t>
  </si>
  <si>
    <t>Pol153</t>
  </si>
  <si>
    <t>9</t>
  </si>
  <si>
    <t>-2067055498</t>
  </si>
  <si>
    <t xml:space="preserve"> Mreže ku stromom -  kruhový, strana 1600mm, nosnosť 3,5 tony, bez ochrany kmeňa stromu </t>
  </si>
  <si>
    <t>Pol149</t>
  </si>
  <si>
    <t>8</t>
  </si>
  <si>
    <t>1144252931</t>
  </si>
  <si>
    <t xml:space="preserve"> Parková lavička -   stavebnica, priebežná noha pre stavebnicu do oblúku - pre lavičky s drevenou výplňou </t>
  </si>
  <si>
    <t>Pol147</t>
  </si>
  <si>
    <t>7</t>
  </si>
  <si>
    <t>1912918532</t>
  </si>
  <si>
    <t xml:space="preserve"> Parková lavička -  stavebnica, krajná noha pre stavebnicu do oblúku - pre lavičky s drevenou výplňou </t>
  </si>
  <si>
    <t>Pol143</t>
  </si>
  <si>
    <t>6</t>
  </si>
  <si>
    <t>-857791345</t>
  </si>
  <si>
    <t xml:space="preserve"> Parková lavička -  stavebnica, sedadlo z tropického dreva bez povrchovej úpravy, uhol 45° </t>
  </si>
  <si>
    <t>Pol139</t>
  </si>
  <si>
    <t>5</t>
  </si>
  <si>
    <t>-1159954173</t>
  </si>
  <si>
    <t xml:space="preserve"> Parková lavička -  dĺžka 0,6 m, konštrukcia z hliníkovej zliatiny, sedadlo i operadlo z drevených lamiel z  tropického dreva </t>
  </si>
  <si>
    <t>Pol135</t>
  </si>
  <si>
    <t>799828222</t>
  </si>
  <si>
    <t xml:space="preserve"> Picia fontána -  fontánka na pitie kužeľovitého tvaru, antikorová konštrukcia, kotvenie do trativodového štvorca </t>
  </si>
  <si>
    <t>Pol131</t>
  </si>
  <si>
    <t>3</t>
  </si>
  <si>
    <t>1926492392</t>
  </si>
  <si>
    <t xml:space="preserve">Odpadkový kôš -  120l, oceľové telo, uzamykateľné dvierka z tropického dreva bez povrchovej úpravy, rám pre plastové vrece, so strieškou, s popisom </t>
  </si>
  <si>
    <t>Pol127</t>
  </si>
  <si>
    <t>-1963763729</t>
  </si>
  <si>
    <t xml:space="preserve"> Informačný nosič ,  LED osvetlenie, samostatný CL na centrálnej nohe, obojstranná reklamná vitrína umiestnená zvislo, noha z lamelami z tropického dreva </t>
  </si>
  <si>
    <t>Pol123</t>
  </si>
  <si>
    <t>1</t>
  </si>
  <si>
    <t>D</t>
  </si>
  <si>
    <t xml:space="preserve"> Mobiliár </t>
  </si>
  <si>
    <t>T17</t>
  </si>
  <si>
    <t>0</t>
  </si>
  <si>
    <t xml:space="preserve"> Práce a dodávky PSV</t>
  </si>
  <si>
    <t>PSV</t>
  </si>
  <si>
    <t>-1</t>
  </si>
  <si>
    <t>Náklady z rozpočtu</t>
  </si>
  <si>
    <t>Suť Celkom [t]</t>
  </si>
  <si>
    <t>J. suť [t]</t>
  </si>
  <si>
    <t>Hmotnosť celkom [t]</t>
  </si>
  <si>
    <t>J. hmotnosť [t]</t>
  </si>
  <si>
    <t>Nh celkom [h]</t>
  </si>
  <si>
    <t>J. Nh [h]</t>
  </si>
  <si>
    <t>DPH</t>
  </si>
  <si>
    <t>Cenová sústava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</si>
  <si>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</si>
  <si>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</si>
  <si>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</si>
  <si>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</si>
  <si>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</si>
  <si>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</si>
  <si>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</si>
  <si>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</si>
  <si>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</si>
  <si>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</si>
  <si>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</si>
  <si>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</si>
  <si>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</si>
  <si>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</si>
  <si>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</si>
  <si>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</si>
  <si>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ROZPOČET</t>
  </si>
  <si>
    <t xml:space="preserve">    T17 -  Mobiliár </t>
  </si>
  <si>
    <t>PSV -  Práce a dodávky PSV</t>
  </si>
  <si>
    <t>Kód dielu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</si>
  <si>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</si>
  <si>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</si>
  <si>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</si>
  <si>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</si>
  <si>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</si>
  <si>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</si>
  <si>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</si>
  <si>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</si>
  <si>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</si>
  <si>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</si>
  <si>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nulová</t>
  </si>
  <si>
    <t>zníž. prenesená</t>
  </si>
  <si>
    <t>zákl. prenesená</t>
  </si>
  <si>
    <t>základná</t>
  </si>
  <si>
    <t>Výška dane</t>
  </si>
  <si>
    <t>Sadzba dane</t>
  </si>
  <si>
    <t>Základ dane</t>
  </si>
  <si>
    <t>Cena bez DPH</t>
  </si>
  <si>
    <t>Poznámka:</t>
  </si>
  <si>
    <t>IČ DPH:</t>
  </si>
  <si>
    <t>Martinusová Katarína</t>
  </si>
  <si>
    <t>IČO:</t>
  </si>
  <si>
    <t>Ing. Marek Guga arch.- m.A.g</t>
  </si>
  <si>
    <t>Mesto Trenčín</t>
  </si>
  <si>
    <t xml:space="preserve"> </t>
  </si>
  <si>
    <t>KS:</t>
  </si>
  <si>
    <t>JKSO:</t>
  </si>
  <si>
    <t>10 - SO 10 - Drobná architektúra</t>
  </si>
  <si>
    <t>False</t>
  </si>
  <si>
    <t>v ---  nižšie sa nachádzajú doplnkové a pomocné údaje k zostavám  --- v</t>
  </si>
  <si>
    <t>KRYCÍ LIST ROZPOČTU</t>
  </si>
  <si>
    <t>{106f5da8-be40-4b32-8bb6-670eefcc9e21}</t>
  </si>
  <si>
    <t>&gt;&gt;  skryté stĺpce 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</si>
</sst>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21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9"/>
      <name val="Arial CE"/>
    </font>
    <font>
      <sz val="9"/>
      <color rgb="FF969696"/>
      <name val="Arial CE"/>
    </font>
    <font>
      <sz val="8"/>
      <color rgb="FF003366"/>
      <name val="Arial CE"/>
    </font>
    <font>
      <sz val="10"/>
      <color rgb="FF003366"/>
      <name val="Arial CE"/>
    </font>
    <font>
      <sz val="12"/>
      <color rgb="FF003366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0"/>
      <color rgb="FF464646"/>
      <name val="Arial CE"/>
    </font>
    <font>
      <b/>
      <sz val="12"/>
      <name val="Arial CE"/>
    </font>
    <font>
      <sz val="8"/>
      <color rgb="FF969696"/>
      <name val="Arial CE"/>
    </font>
    <font>
      <b/>
      <sz val="10"/>
      <name val="Arial CE"/>
    </font>
    <font>
      <sz val="10"/>
      <color rgb="FF3366FF"/>
      <name val="Arial CE"/>
    </font>
    <font>
      <sz val="8"/>
      <color rgb="FF3366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164" fontId="1" fillId="0" borderId="0" xfId="1" applyNumberFormat="1" applyAlignment="1">
      <alignment vertical="center"/>
    </xf>
    <xf numFmtId="4" fontId="1" fillId="0" borderId="0" xfId="1" applyNumberFormat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0" fontId="1" fillId="0" borderId="5" xfId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left" vertical="center" wrapText="1"/>
      <protection locked="0"/>
    </xf>
    <xf numFmtId="164" fontId="2" fillId="0" borderId="7" xfId="1" applyNumberFormat="1" applyFont="1" applyBorder="1" applyAlignment="1" applyProtection="1">
      <alignment vertical="center"/>
      <protection locked="0"/>
    </xf>
    <xf numFmtId="164" fontId="2" fillId="2" borderId="7" xfId="1" applyNumberFormat="1" applyFont="1" applyFill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49" fontId="2" fillId="0" borderId="7" xfId="1" applyNumberFormat="1" applyFont="1" applyBorder="1" applyAlignment="1" applyProtection="1">
      <alignment horizontal="left" vertical="center" wrapText="1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vertical="center"/>
      <protection locked="0"/>
    </xf>
    <xf numFmtId="165" fontId="3" fillId="0" borderId="8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2" borderId="9" xfId="1" applyFont="1" applyFill="1" applyBorder="1" applyAlignment="1" applyProtection="1">
      <alignment horizontal="left" vertical="center"/>
      <protection locked="0"/>
    </xf>
    <xf numFmtId="0" fontId="4" fillId="0" borderId="0" xfId="1" applyFont="1"/>
    <xf numFmtId="164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65" fontId="4" fillId="0" borderId="8" xfId="1" applyNumberFormat="1" applyFont="1" applyBorder="1"/>
    <xf numFmtId="165" fontId="4" fillId="0" borderId="0" xfId="1" applyNumberFormat="1" applyFont="1"/>
    <xf numFmtId="0" fontId="4" fillId="0" borderId="9" xfId="1" applyFont="1" applyBorder="1"/>
    <xf numFmtId="0" fontId="4" fillId="0" borderId="1" xfId="1" applyFont="1" applyBorder="1"/>
    <xf numFmtId="164" fontId="5" fillId="0" borderId="0" xfId="1" applyNumberFormat="1" applyFont="1"/>
    <xf numFmtId="0" fontId="4" fillId="0" borderId="0" xfId="1" applyFont="1" applyProtection="1">
      <protection locked="0"/>
    </xf>
    <xf numFmtId="0" fontId="5" fillId="0" borderId="0" xfId="1" applyFont="1" applyAlignment="1">
      <alignment horizontal="left"/>
    </xf>
    <xf numFmtId="164" fontId="6" fillId="0" borderId="0" xfId="1" applyNumberFormat="1" applyFont="1"/>
    <xf numFmtId="0" fontId="6" fillId="0" borderId="0" xfId="1" applyFont="1" applyAlignment="1">
      <alignment horizontal="left"/>
    </xf>
    <xf numFmtId="164" fontId="7" fillId="0" borderId="0" xfId="1" applyNumberFormat="1" applyFont="1" applyAlignment="1">
      <alignment vertical="center"/>
    </xf>
    <xf numFmtId="165" fontId="8" fillId="0" borderId="10" xfId="1" applyNumberFormat="1" applyFont="1" applyBorder="1"/>
    <xf numFmtId="0" fontId="1" fillId="0" borderId="11" xfId="1" applyBorder="1" applyAlignment="1">
      <alignment vertical="center"/>
    </xf>
    <xf numFmtId="165" fontId="8" fillId="0" borderId="11" xfId="1" applyNumberFormat="1" applyFont="1" applyBorder="1"/>
    <xf numFmtId="0" fontId="1" fillId="0" borderId="12" xfId="1" applyBorder="1" applyAlignment="1">
      <alignment vertical="center"/>
    </xf>
    <xf numFmtId="164" fontId="9" fillId="0" borderId="0" xfId="1" applyNumberFormat="1" applyFont="1"/>
    <xf numFmtId="0" fontId="1" fillId="0" borderId="0" xfId="1" applyAlignment="1" applyProtection="1">
      <alignment vertical="center"/>
      <protection locked="0"/>
    </xf>
    <xf numFmtId="0" fontId="9" fillId="0" borderId="0" xfId="1" applyFont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1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166" fontId="10" fillId="0" borderId="0" xfId="1" applyNumberFormat="1" applyFont="1" applyAlignment="1">
      <alignment horizontal="left" vertical="center"/>
    </xf>
    <xf numFmtId="0" fontId="1" fillId="0" borderId="0" xfId="1" applyAlignment="1">
      <alignment vertical="center"/>
    </xf>
    <xf numFmtId="0" fontId="12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" fillId="0" borderId="16" xfId="1" applyBorder="1" applyAlignment="1">
      <alignment vertical="center"/>
    </xf>
    <xf numFmtId="0" fontId="1" fillId="0" borderId="16" xfId="1" applyBorder="1" applyAlignment="1" applyProtection="1">
      <alignment vertical="center"/>
      <protection locked="0"/>
    </xf>
    <xf numFmtId="0" fontId="1" fillId="0" borderId="17" xfId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4" fontId="5" fillId="0" borderId="5" xfId="1" applyNumberFormat="1" applyFont="1" applyBorder="1" applyAlignment="1">
      <alignment vertical="center"/>
    </xf>
    <xf numFmtId="0" fontId="5" fillId="0" borderId="5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4" fontId="6" fillId="0" borderId="5" xfId="1" applyNumberFormat="1" applyFont="1" applyBorder="1" applyAlignment="1">
      <alignment vertical="center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horizontal="left" vertical="center"/>
    </xf>
    <xf numFmtId="4" fontId="9" fillId="0" borderId="0" xfId="1" applyNumberFormat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right" vertical="center"/>
    </xf>
    <xf numFmtId="0" fontId="1" fillId="3" borderId="0" xfId="1" applyFill="1" applyAlignment="1" applyProtection="1">
      <alignment vertical="center"/>
      <protection locked="0"/>
    </xf>
    <xf numFmtId="0" fontId="2" fillId="3" borderId="0" xfId="1" applyFont="1" applyFill="1" applyAlignment="1">
      <alignment horizontal="left" vertical="center"/>
    </xf>
    <xf numFmtId="0" fontId="1" fillId="0" borderId="18" xfId="1" applyBorder="1" applyAlignment="1">
      <alignment vertical="center"/>
    </xf>
    <xf numFmtId="0" fontId="11" fillId="0" borderId="18" xfId="1" applyFont="1" applyBorder="1" applyAlignment="1">
      <alignment horizontal="right" vertical="center"/>
    </xf>
    <xf numFmtId="0" fontId="1" fillId="0" borderId="18" xfId="1" applyBorder="1" applyAlignment="1" applyProtection="1">
      <alignment vertical="center"/>
      <protection locked="0"/>
    </xf>
    <xf numFmtId="0" fontId="11" fillId="0" borderId="18" xfId="1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/>
    </xf>
    <xf numFmtId="0" fontId="1" fillId="0" borderId="1" xfId="1" applyBorder="1"/>
    <xf numFmtId="0" fontId="1" fillId="0" borderId="19" xfId="1" applyBorder="1" applyAlignment="1">
      <alignment vertical="center"/>
    </xf>
    <xf numFmtId="0" fontId="1" fillId="0" borderId="19" xfId="1" applyBorder="1" applyAlignment="1" applyProtection="1">
      <alignment vertical="center"/>
      <protection locked="0"/>
    </xf>
    <xf numFmtId="0" fontId="15" fillId="0" borderId="19" xfId="1" applyFont="1" applyBorder="1" applyAlignment="1">
      <alignment horizontal="left" vertical="center"/>
    </xf>
    <xf numFmtId="0" fontId="1" fillId="3" borderId="20" xfId="1" applyFill="1" applyBorder="1" applyAlignment="1">
      <alignment vertical="center"/>
    </xf>
    <xf numFmtId="4" fontId="16" fillId="3" borderId="21" xfId="1" applyNumberFormat="1" applyFont="1" applyFill="1" applyBorder="1" applyAlignment="1">
      <alignment vertical="center"/>
    </xf>
    <xf numFmtId="0" fontId="1" fillId="3" borderId="21" xfId="1" applyFill="1" applyBorder="1" applyAlignment="1" applyProtection="1">
      <alignment vertical="center"/>
      <protection locked="0"/>
    </xf>
    <xf numFmtId="0" fontId="16" fillId="3" borderId="21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right" vertical="center"/>
    </xf>
    <xf numFmtId="0" fontId="1" fillId="3" borderId="21" xfId="1" applyFill="1" applyBorder="1" applyAlignment="1">
      <alignment vertical="center"/>
    </xf>
    <xf numFmtId="0" fontId="16" fillId="3" borderId="22" xfId="1" applyFont="1" applyFill="1" applyBorder="1" applyAlignment="1">
      <alignment horizontal="left" vertical="center"/>
    </xf>
    <xf numFmtId="4" fontId="11" fillId="0" borderId="0" xfId="1" applyNumberFormat="1" applyFont="1" applyAlignment="1">
      <alignment vertical="center"/>
    </xf>
    <xf numFmtId="167" fontId="11" fillId="0" borderId="0" xfId="1" applyNumberFormat="1" applyFont="1" applyAlignment="1" applyProtection="1">
      <alignment horizontal="right" vertical="center"/>
      <protection locked="0"/>
    </xf>
    <xf numFmtId="0" fontId="17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 applyProtection="1">
      <alignment horizontal="right" vertical="center"/>
      <protection locked="0"/>
    </xf>
    <xf numFmtId="0" fontId="1" fillId="0" borderId="11" xfId="1" applyBorder="1" applyAlignment="1" applyProtection="1">
      <alignment vertical="center"/>
      <protection locked="0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0" xfId="1" applyAlignment="1" applyProtection="1">
      <alignment vertical="center" wrapText="1"/>
      <protection locked="0"/>
    </xf>
    <xf numFmtId="0" fontId="10" fillId="0" borderId="0" xfId="1" applyFont="1" applyAlignment="1">
      <alignment horizontal="left" vertical="center" wrapText="1"/>
    </xf>
    <xf numFmtId="0" fontId="10" fillId="2" borderId="0" xfId="1" applyFont="1" applyFill="1" applyAlignment="1" applyProtection="1">
      <alignment horizontal="left" vertical="center"/>
      <protection locked="0"/>
    </xf>
    <xf numFmtId="0" fontId="10" fillId="0" borderId="0" xfId="1" applyFont="1" applyAlignment="1">
      <alignment horizontal="left" vertical="center"/>
    </xf>
    <xf numFmtId="0" fontId="10" fillId="2" borderId="0" xfId="1" applyFont="1" applyFill="1" applyAlignment="1" applyProtection="1">
      <alignment horizontal="left" vertical="center"/>
      <protection locked="0"/>
    </xf>
    <xf numFmtId="0" fontId="19" fillId="0" borderId="0" xfId="1" applyFont="1" applyAlignment="1">
      <alignment horizontal="left" vertical="center"/>
    </xf>
    <xf numFmtId="0" fontId="1" fillId="0" borderId="16" xfId="1" applyBorder="1"/>
    <xf numFmtId="0" fontId="1" fillId="0" borderId="16" xfId="1" applyBorder="1" applyProtection="1">
      <protection locked="0"/>
    </xf>
    <xf numFmtId="0" fontId="1" fillId="0" borderId="17" xfId="1" applyBorder="1"/>
    <xf numFmtId="0" fontId="1" fillId="0" borderId="0" xfId="1"/>
    <xf numFmtId="0" fontId="20" fillId="4" borderId="0" xfId="1" applyFont="1" applyFill="1" applyAlignment="1">
      <alignment horizontal="center" vertical="center"/>
    </xf>
  </cellXfs>
  <cellStyles count="2">
    <cellStyle name="Normálna" xfId="0" builtinId="0"/>
    <cellStyle name="Normálna 2" xfId="1" xr:uid="{AB53FE23-C77D-4761-9CC5-34163ED12D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ica.golejova/Desktop/VO/VO/Podlimitky/FONDOV&#193;/2019-&#193;TRIUM%20pod%20Mestskou%20ve&#382;ou/&#193;trium%20dokument&#225;cia-aktu&#225;lna/V&#221;KAZ-V&#221;MER/V&#253;kaz-v&#253;mer_Revitaliz&#225;cia%20&#193;tria%20Tren&#269;&#237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 - SO 01 - Terénne úpravy"/>
      <sheetName val="2 - SO 02 - Spevnené plochy"/>
      <sheetName val="3 - SO 03 - Hlavné pódium"/>
      <sheetName val="4 - SO 04 - Mobilné zázemie"/>
      <sheetName val="5 - SO 05 - Rozvody NN"/>
      <sheetName val="6 -  SO 06 Rozšírenie ver..."/>
      <sheetName val="7 - SO 07 - Vonkajší rozv..."/>
      <sheetName val="8 - SO 08 - Studňa úžitko..."/>
      <sheetName val="9 - SO 09 - Prípojka dažď..."/>
      <sheetName val="11 - SO 11 - Sadové úpravy"/>
    </sheetNames>
    <sheetDataSet>
      <sheetData sheetId="0">
        <row r="6">
          <cell r="K6" t="str">
            <v>Revitalizácia átria Trenčín</v>
          </cell>
        </row>
        <row r="8">
          <cell r="AN8" t="str">
            <v>12.6.2019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F925-24DC-40FF-9233-6967B88407EB}">
  <sheetPr>
    <pageSetUpPr fitToPage="1"/>
  </sheetPr>
  <dimension ref="B2:BM144"/>
  <sheetViews>
    <sheetView showGridLines="0" tabSelected="1" topLeftCell="A56" workbookViewId="0"/>
  </sheetViews>
  <sheetFormatPr defaultRowHeight="11.25" x14ac:dyDescent="0.2"/>
  <cols>
    <col min="1" max="1" width="7.140625" style="1" customWidth="1"/>
    <col min="2" max="2" width="1.42578125" style="1" customWidth="1"/>
    <col min="3" max="3" width="3.5703125" style="1" customWidth="1"/>
    <col min="4" max="4" width="3.7109375" style="1" customWidth="1"/>
    <col min="5" max="5" width="14.7109375" style="1" customWidth="1"/>
    <col min="6" max="6" width="43.5703125" style="1" customWidth="1"/>
    <col min="7" max="7" width="6" style="1" customWidth="1"/>
    <col min="8" max="8" width="9.85546875" style="1" customWidth="1"/>
    <col min="9" max="9" width="17.28515625" style="2" customWidth="1"/>
    <col min="10" max="10" width="17.28515625" style="1" customWidth="1"/>
    <col min="11" max="11" width="17.28515625" style="1" hidden="1" customWidth="1"/>
    <col min="12" max="12" width="8" style="1" customWidth="1"/>
    <col min="13" max="13" width="9.28515625" style="1" hidden="1" customWidth="1"/>
    <col min="14" max="14" width="9.140625" style="1"/>
    <col min="15" max="20" width="12.140625" style="1" hidden="1" customWidth="1"/>
    <col min="21" max="21" width="14" style="1" hidden="1" customWidth="1"/>
    <col min="22" max="22" width="10.5703125" style="1" customWidth="1"/>
    <col min="23" max="23" width="14" style="1" customWidth="1"/>
    <col min="24" max="24" width="10.5703125" style="1" customWidth="1"/>
    <col min="25" max="25" width="12.85546875" style="1" customWidth="1"/>
    <col min="26" max="26" width="9.42578125" style="1" customWidth="1"/>
    <col min="27" max="27" width="12.85546875" style="1" customWidth="1"/>
    <col min="28" max="28" width="14" style="1" customWidth="1"/>
    <col min="29" max="29" width="9.42578125" style="1" customWidth="1"/>
    <col min="30" max="30" width="12.85546875" style="1" customWidth="1"/>
    <col min="31" max="31" width="14" style="1" customWidth="1"/>
    <col min="32" max="16384" width="9.140625" style="1"/>
  </cols>
  <sheetData>
    <row r="2" spans="2:46" ht="36.950000000000003" customHeight="1" x14ac:dyDescent="0.2">
      <c r="L2" s="125" t="s">
        <v>166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AT2" s="9" t="s">
        <v>165</v>
      </c>
    </row>
    <row r="3" spans="2:46" ht="6.95" customHeight="1" x14ac:dyDescent="0.2">
      <c r="B3" s="123"/>
      <c r="C3" s="121"/>
      <c r="D3" s="121"/>
      <c r="E3" s="121"/>
      <c r="F3" s="121"/>
      <c r="G3" s="121"/>
      <c r="H3" s="121"/>
      <c r="I3" s="122"/>
      <c r="J3" s="121"/>
      <c r="K3" s="121"/>
      <c r="L3" s="95"/>
      <c r="AT3" s="9" t="s">
        <v>101</v>
      </c>
    </row>
    <row r="4" spans="2:46" ht="24.95" customHeight="1" x14ac:dyDescent="0.2">
      <c r="B4" s="95"/>
      <c r="D4" s="68" t="s">
        <v>164</v>
      </c>
      <c r="L4" s="95"/>
      <c r="M4" s="120" t="s">
        <v>163</v>
      </c>
      <c r="AT4" s="9" t="s">
        <v>162</v>
      </c>
    </row>
    <row r="5" spans="2:46" ht="6.95" customHeight="1" x14ac:dyDescent="0.2">
      <c r="B5" s="95"/>
      <c r="L5" s="95"/>
    </row>
    <row r="6" spans="2:46" ht="12" customHeight="1" x14ac:dyDescent="0.2">
      <c r="B6" s="95"/>
      <c r="D6" s="62" t="s">
        <v>129</v>
      </c>
      <c r="L6" s="95"/>
    </row>
    <row r="7" spans="2:46" ht="16.5" customHeight="1" x14ac:dyDescent="0.2">
      <c r="B7" s="95"/>
      <c r="E7" s="67" t="str">
        <f>'[1]Rekapitulácia stavby'!K6</f>
        <v>Revitalizácia átria Trenčín</v>
      </c>
      <c r="F7" s="66"/>
      <c r="G7" s="66"/>
      <c r="H7" s="66"/>
      <c r="L7" s="95"/>
    </row>
    <row r="8" spans="2:46" s="3" customFormat="1" ht="12" customHeight="1" x14ac:dyDescent="0.25">
      <c r="B8" s="4"/>
      <c r="D8" s="62" t="s">
        <v>128</v>
      </c>
      <c r="I8" s="47"/>
      <c r="L8" s="4"/>
    </row>
    <row r="9" spans="2:46" s="3" customFormat="1" ht="36.950000000000003" customHeight="1" x14ac:dyDescent="0.25">
      <c r="B9" s="4"/>
      <c r="E9" s="65" t="s">
        <v>161</v>
      </c>
      <c r="F9" s="64"/>
      <c r="G9" s="64"/>
      <c r="H9" s="64"/>
      <c r="I9" s="47"/>
      <c r="L9" s="4"/>
    </row>
    <row r="10" spans="2:46" s="3" customFormat="1" x14ac:dyDescent="0.25">
      <c r="B10" s="4"/>
      <c r="I10" s="47"/>
      <c r="L10" s="4"/>
    </row>
    <row r="11" spans="2:46" s="3" customFormat="1" ht="12" customHeight="1" x14ac:dyDescent="0.25">
      <c r="B11" s="4"/>
      <c r="D11" s="62" t="s">
        <v>160</v>
      </c>
      <c r="F11" s="61" t="s">
        <v>6</v>
      </c>
      <c r="I11" s="60" t="s">
        <v>159</v>
      </c>
      <c r="J11" s="61" t="s">
        <v>6</v>
      </c>
      <c r="L11" s="4"/>
    </row>
    <row r="12" spans="2:46" s="3" customFormat="1" ht="12" customHeight="1" x14ac:dyDescent="0.25">
      <c r="B12" s="4"/>
      <c r="D12" s="62" t="s">
        <v>127</v>
      </c>
      <c r="F12" s="61" t="s">
        <v>158</v>
      </c>
      <c r="I12" s="60" t="s">
        <v>126</v>
      </c>
      <c r="J12" s="63" t="str">
        <f>'[1]Rekapitulácia stavby'!AN8</f>
        <v>12.6.2019</v>
      </c>
      <c r="L12" s="4"/>
    </row>
    <row r="13" spans="2:46" s="3" customFormat="1" ht="10.9" customHeight="1" x14ac:dyDescent="0.25">
      <c r="B13" s="4"/>
      <c r="I13" s="47"/>
      <c r="L13" s="4"/>
    </row>
    <row r="14" spans="2:46" s="3" customFormat="1" ht="12" customHeight="1" x14ac:dyDescent="0.25">
      <c r="B14" s="4"/>
      <c r="D14" s="62" t="s">
        <v>125</v>
      </c>
      <c r="I14" s="60" t="s">
        <v>155</v>
      </c>
      <c r="J14" s="61" t="s">
        <v>6</v>
      </c>
      <c r="L14" s="4"/>
    </row>
    <row r="15" spans="2:46" s="3" customFormat="1" ht="18" customHeight="1" x14ac:dyDescent="0.25">
      <c r="B15" s="4"/>
      <c r="E15" s="61" t="s">
        <v>157</v>
      </c>
      <c r="I15" s="60" t="s">
        <v>153</v>
      </c>
      <c r="J15" s="61" t="s">
        <v>6</v>
      </c>
      <c r="L15" s="4"/>
    </row>
    <row r="16" spans="2:46" s="3" customFormat="1" ht="6.95" customHeight="1" x14ac:dyDescent="0.25">
      <c r="B16" s="4"/>
      <c r="I16" s="47"/>
      <c r="L16" s="4"/>
    </row>
    <row r="17" spans="2:12" s="3" customFormat="1" ht="12" customHeight="1" x14ac:dyDescent="0.25">
      <c r="B17" s="4"/>
      <c r="D17" s="62" t="s">
        <v>123</v>
      </c>
      <c r="I17" s="60" t="s">
        <v>155</v>
      </c>
      <c r="J17" s="117" t="str">
        <f>'[1]Rekapitulácia stavby'!AN13</f>
        <v>Vyplň údaj</v>
      </c>
      <c r="L17" s="4"/>
    </row>
    <row r="18" spans="2:12" s="3" customFormat="1" ht="18" customHeight="1" x14ac:dyDescent="0.25">
      <c r="B18" s="4"/>
      <c r="E18" s="119" t="str">
        <f>'[1]Rekapitulácia stavby'!E14</f>
        <v>Vyplň údaj</v>
      </c>
      <c r="F18" s="118"/>
      <c r="G18" s="118"/>
      <c r="H18" s="118"/>
      <c r="I18" s="60" t="s">
        <v>153</v>
      </c>
      <c r="J18" s="117" t="str">
        <f>'[1]Rekapitulácia stavby'!AN14</f>
        <v>Vyplň údaj</v>
      </c>
      <c r="L18" s="4"/>
    </row>
    <row r="19" spans="2:12" s="3" customFormat="1" ht="6.95" customHeight="1" x14ac:dyDescent="0.25">
      <c r="B19" s="4"/>
      <c r="I19" s="47"/>
      <c r="L19" s="4"/>
    </row>
    <row r="20" spans="2:12" s="3" customFormat="1" ht="12" customHeight="1" x14ac:dyDescent="0.25">
      <c r="B20" s="4"/>
      <c r="D20" s="62" t="s">
        <v>124</v>
      </c>
      <c r="I20" s="60" t="s">
        <v>155</v>
      </c>
      <c r="J20" s="61" t="s">
        <v>6</v>
      </c>
      <c r="L20" s="4"/>
    </row>
    <row r="21" spans="2:12" s="3" customFormat="1" ht="18" customHeight="1" x14ac:dyDescent="0.25">
      <c r="B21" s="4"/>
      <c r="E21" s="61" t="s">
        <v>156</v>
      </c>
      <c r="I21" s="60" t="s">
        <v>153</v>
      </c>
      <c r="J21" s="61" t="s">
        <v>6</v>
      </c>
      <c r="L21" s="4"/>
    </row>
    <row r="22" spans="2:12" s="3" customFormat="1" ht="6.95" customHeight="1" x14ac:dyDescent="0.25">
      <c r="B22" s="4"/>
      <c r="I22" s="47"/>
      <c r="L22" s="4"/>
    </row>
    <row r="23" spans="2:12" s="3" customFormat="1" ht="12" customHeight="1" x14ac:dyDescent="0.25">
      <c r="B23" s="4"/>
      <c r="D23" s="62" t="s">
        <v>122</v>
      </c>
      <c r="I23" s="60" t="s">
        <v>155</v>
      </c>
      <c r="J23" s="61" t="s">
        <v>6</v>
      </c>
      <c r="L23" s="4"/>
    </row>
    <row r="24" spans="2:12" s="3" customFormat="1" ht="18" customHeight="1" x14ac:dyDescent="0.25">
      <c r="B24" s="4"/>
      <c r="E24" s="61" t="s">
        <v>154</v>
      </c>
      <c r="I24" s="60" t="s">
        <v>153</v>
      </c>
      <c r="J24" s="61" t="s">
        <v>6</v>
      </c>
      <c r="L24" s="4"/>
    </row>
    <row r="25" spans="2:12" s="3" customFormat="1" ht="6.95" customHeight="1" x14ac:dyDescent="0.25">
      <c r="B25" s="4"/>
      <c r="I25" s="47"/>
      <c r="L25" s="4"/>
    </row>
    <row r="26" spans="2:12" s="3" customFormat="1" ht="12" customHeight="1" x14ac:dyDescent="0.25">
      <c r="B26" s="4"/>
      <c r="D26" s="62" t="s">
        <v>152</v>
      </c>
      <c r="I26" s="47"/>
      <c r="L26" s="4"/>
    </row>
    <row r="27" spans="2:12" s="113" customFormat="1" ht="16.5" customHeight="1" x14ac:dyDescent="0.25">
      <c r="B27" s="114"/>
      <c r="E27" s="116" t="s">
        <v>6</v>
      </c>
      <c r="F27" s="116"/>
      <c r="G27" s="116"/>
      <c r="H27" s="116"/>
      <c r="I27" s="115"/>
      <c r="L27" s="114"/>
    </row>
    <row r="28" spans="2:12" s="3" customFormat="1" ht="6.95" customHeight="1" x14ac:dyDescent="0.25">
      <c r="B28" s="4"/>
      <c r="I28" s="47"/>
      <c r="L28" s="4"/>
    </row>
    <row r="29" spans="2:12" s="3" customFormat="1" ht="6.95" customHeight="1" x14ac:dyDescent="0.25">
      <c r="B29" s="4"/>
      <c r="D29" s="43"/>
      <c r="E29" s="43"/>
      <c r="F29" s="43"/>
      <c r="G29" s="43"/>
      <c r="H29" s="43"/>
      <c r="I29" s="111"/>
      <c r="J29" s="43"/>
      <c r="K29" s="43"/>
      <c r="L29" s="4"/>
    </row>
    <row r="30" spans="2:12" s="3" customFormat="1" ht="25.35" customHeight="1" x14ac:dyDescent="0.25">
      <c r="B30" s="4"/>
      <c r="D30" s="112" t="s">
        <v>151</v>
      </c>
      <c r="I30" s="47"/>
      <c r="J30" s="84">
        <f>ROUND(J118, 2)</f>
        <v>0</v>
      </c>
      <c r="L30" s="4"/>
    </row>
    <row r="31" spans="2:12" s="3" customFormat="1" ht="6.95" customHeight="1" x14ac:dyDescent="0.25">
      <c r="B31" s="4"/>
      <c r="D31" s="43"/>
      <c r="E31" s="43"/>
      <c r="F31" s="43"/>
      <c r="G31" s="43"/>
      <c r="H31" s="43"/>
      <c r="I31" s="111"/>
      <c r="J31" s="43"/>
      <c r="K31" s="43"/>
      <c r="L31" s="4"/>
    </row>
    <row r="32" spans="2:12" s="3" customFormat="1" ht="14.45" customHeight="1" x14ac:dyDescent="0.25">
      <c r="B32" s="4"/>
      <c r="F32" s="109" t="s">
        <v>150</v>
      </c>
      <c r="I32" s="110" t="s">
        <v>149</v>
      </c>
      <c r="J32" s="109" t="s">
        <v>148</v>
      </c>
      <c r="L32" s="4"/>
    </row>
    <row r="33" spans="2:12" s="3" customFormat="1" ht="14.45" customHeight="1" x14ac:dyDescent="0.25">
      <c r="B33" s="4"/>
      <c r="D33" s="108" t="s">
        <v>112</v>
      </c>
      <c r="E33" s="62" t="s">
        <v>147</v>
      </c>
      <c r="F33" s="106">
        <f>ROUND((SUM(BE118:BE143)),  2)</f>
        <v>0</v>
      </c>
      <c r="I33" s="107">
        <v>0.2</v>
      </c>
      <c r="J33" s="106">
        <f>ROUND(((SUM(BE118:BE143))*I33),  2)</f>
        <v>0</v>
      </c>
      <c r="L33" s="4"/>
    </row>
    <row r="34" spans="2:12" s="3" customFormat="1" ht="14.45" customHeight="1" x14ac:dyDescent="0.25">
      <c r="B34" s="4"/>
      <c r="E34" s="62" t="s">
        <v>5</v>
      </c>
      <c r="F34" s="106">
        <f>ROUND((SUM(BF118:BF143)),  2)</f>
        <v>0</v>
      </c>
      <c r="I34" s="107">
        <v>0.2</v>
      </c>
      <c r="J34" s="106">
        <f>ROUND(((SUM(BF118:BF143))*I34),  2)</f>
        <v>0</v>
      </c>
      <c r="L34" s="4"/>
    </row>
    <row r="35" spans="2:12" s="3" customFormat="1" ht="14.45" hidden="1" customHeight="1" x14ac:dyDescent="0.25">
      <c r="B35" s="4"/>
      <c r="E35" s="62" t="s">
        <v>146</v>
      </c>
      <c r="F35" s="106">
        <f>ROUND((SUM(BG118:BG143)),  2)</f>
        <v>0</v>
      </c>
      <c r="I35" s="107">
        <v>0.2</v>
      </c>
      <c r="J35" s="106">
        <f>0</f>
        <v>0</v>
      </c>
      <c r="L35" s="4"/>
    </row>
    <row r="36" spans="2:12" s="3" customFormat="1" ht="14.45" hidden="1" customHeight="1" x14ac:dyDescent="0.25">
      <c r="B36" s="4"/>
      <c r="E36" s="62" t="s">
        <v>145</v>
      </c>
      <c r="F36" s="106">
        <f>ROUND((SUM(BH118:BH143)),  2)</f>
        <v>0</v>
      </c>
      <c r="I36" s="107">
        <v>0.2</v>
      </c>
      <c r="J36" s="106">
        <f>0</f>
        <v>0</v>
      </c>
      <c r="L36" s="4"/>
    </row>
    <row r="37" spans="2:12" s="3" customFormat="1" ht="14.45" hidden="1" customHeight="1" x14ac:dyDescent="0.25">
      <c r="B37" s="4"/>
      <c r="E37" s="62" t="s">
        <v>144</v>
      </c>
      <c r="F37" s="106">
        <f>ROUND((SUM(BI118:BI143)),  2)</f>
        <v>0</v>
      </c>
      <c r="I37" s="107">
        <v>0</v>
      </c>
      <c r="J37" s="106">
        <f>0</f>
        <v>0</v>
      </c>
      <c r="L37" s="4"/>
    </row>
    <row r="38" spans="2:12" s="3" customFormat="1" ht="6.95" customHeight="1" x14ac:dyDescent="0.25">
      <c r="B38" s="4"/>
      <c r="I38" s="47"/>
      <c r="L38" s="4"/>
    </row>
    <row r="39" spans="2:12" s="3" customFormat="1" ht="25.35" customHeight="1" x14ac:dyDescent="0.25">
      <c r="B39" s="4"/>
      <c r="C39" s="86"/>
      <c r="D39" s="105" t="s">
        <v>143</v>
      </c>
      <c r="E39" s="104"/>
      <c r="F39" s="104"/>
      <c r="G39" s="103" t="s">
        <v>142</v>
      </c>
      <c r="H39" s="102" t="s">
        <v>141</v>
      </c>
      <c r="I39" s="101"/>
      <c r="J39" s="100">
        <f>SUM(J30:J37)</f>
        <v>0</v>
      </c>
      <c r="K39" s="99"/>
      <c r="L39" s="4"/>
    </row>
    <row r="40" spans="2:12" s="3" customFormat="1" ht="14.45" customHeight="1" x14ac:dyDescent="0.25">
      <c r="B40" s="4"/>
      <c r="I40" s="47"/>
      <c r="L40" s="4"/>
    </row>
    <row r="41" spans="2:12" ht="14.45" customHeight="1" x14ac:dyDescent="0.2">
      <c r="B41" s="95"/>
      <c r="L41" s="95"/>
    </row>
    <row r="42" spans="2:12" ht="14.45" customHeight="1" x14ac:dyDescent="0.2">
      <c r="B42" s="95"/>
      <c r="L42" s="95"/>
    </row>
    <row r="43" spans="2:12" ht="14.45" customHeight="1" x14ac:dyDescent="0.2">
      <c r="B43" s="95"/>
      <c r="L43" s="95"/>
    </row>
    <row r="44" spans="2:12" ht="14.45" customHeight="1" x14ac:dyDescent="0.2">
      <c r="B44" s="95"/>
      <c r="L44" s="95"/>
    </row>
    <row r="45" spans="2:12" ht="14.45" customHeight="1" x14ac:dyDescent="0.2">
      <c r="B45" s="95"/>
      <c r="L45" s="95"/>
    </row>
    <row r="46" spans="2:12" ht="14.45" customHeight="1" x14ac:dyDescent="0.2">
      <c r="B46" s="95"/>
      <c r="L46" s="95"/>
    </row>
    <row r="47" spans="2:12" ht="14.45" customHeight="1" x14ac:dyDescent="0.2">
      <c r="B47" s="95"/>
      <c r="L47" s="95"/>
    </row>
    <row r="48" spans="2:12" ht="14.45" customHeight="1" x14ac:dyDescent="0.2">
      <c r="B48" s="95"/>
      <c r="L48" s="95"/>
    </row>
    <row r="49" spans="2:12" ht="14.45" customHeight="1" x14ac:dyDescent="0.2">
      <c r="B49" s="95"/>
      <c r="L49" s="95"/>
    </row>
    <row r="50" spans="2:12" s="3" customFormat="1" ht="14.45" customHeight="1" x14ac:dyDescent="0.25">
      <c r="B50" s="4"/>
      <c r="D50" s="98" t="s">
        <v>140</v>
      </c>
      <c r="E50" s="96"/>
      <c r="F50" s="96"/>
      <c r="G50" s="98" t="s">
        <v>139</v>
      </c>
      <c r="H50" s="96"/>
      <c r="I50" s="97"/>
      <c r="J50" s="96"/>
      <c r="K50" s="96"/>
      <c r="L50" s="4"/>
    </row>
    <row r="51" spans="2:12" x14ac:dyDescent="0.2">
      <c r="B51" s="95"/>
      <c r="L51" s="95"/>
    </row>
    <row r="52" spans="2:12" x14ac:dyDescent="0.2">
      <c r="B52" s="95"/>
      <c r="L52" s="95"/>
    </row>
    <row r="53" spans="2:12" x14ac:dyDescent="0.2">
      <c r="B53" s="95"/>
      <c r="L53" s="95"/>
    </row>
    <row r="54" spans="2:12" x14ac:dyDescent="0.2">
      <c r="B54" s="95"/>
      <c r="L54" s="95"/>
    </row>
    <row r="55" spans="2:12" x14ac:dyDescent="0.2">
      <c r="B55" s="95"/>
      <c r="L55" s="95"/>
    </row>
    <row r="56" spans="2:12" x14ac:dyDescent="0.2">
      <c r="B56" s="95"/>
      <c r="L56" s="95"/>
    </row>
    <row r="57" spans="2:12" x14ac:dyDescent="0.2">
      <c r="B57" s="95"/>
      <c r="L57" s="95"/>
    </row>
    <row r="58" spans="2:12" x14ac:dyDescent="0.2">
      <c r="B58" s="95"/>
      <c r="L58" s="95"/>
    </row>
    <row r="59" spans="2:12" x14ac:dyDescent="0.2">
      <c r="B59" s="95"/>
      <c r="L59" s="95"/>
    </row>
    <row r="60" spans="2:12" x14ac:dyDescent="0.2">
      <c r="B60" s="95"/>
      <c r="L60" s="95"/>
    </row>
    <row r="61" spans="2:12" s="3" customFormat="1" ht="12.75" x14ac:dyDescent="0.25">
      <c r="B61" s="4"/>
      <c r="D61" s="93" t="s">
        <v>136</v>
      </c>
      <c r="E61" s="90"/>
      <c r="F61" s="94" t="s">
        <v>135</v>
      </c>
      <c r="G61" s="93" t="s">
        <v>136</v>
      </c>
      <c r="H61" s="90"/>
      <c r="I61" s="92"/>
      <c r="J61" s="91" t="s">
        <v>135</v>
      </c>
      <c r="K61" s="90"/>
      <c r="L61" s="4"/>
    </row>
    <row r="62" spans="2:12" x14ac:dyDescent="0.2">
      <c r="B62" s="95"/>
      <c r="L62" s="95"/>
    </row>
    <row r="63" spans="2:12" x14ac:dyDescent="0.2">
      <c r="B63" s="95"/>
      <c r="L63" s="95"/>
    </row>
    <row r="64" spans="2:12" x14ac:dyDescent="0.2">
      <c r="B64" s="95"/>
      <c r="L64" s="95"/>
    </row>
    <row r="65" spans="2:12" s="3" customFormat="1" ht="12.75" x14ac:dyDescent="0.25">
      <c r="B65" s="4"/>
      <c r="D65" s="98" t="s">
        <v>138</v>
      </c>
      <c r="E65" s="96"/>
      <c r="F65" s="96"/>
      <c r="G65" s="98" t="s">
        <v>137</v>
      </c>
      <c r="H65" s="96"/>
      <c r="I65" s="97"/>
      <c r="J65" s="96"/>
      <c r="K65" s="96"/>
      <c r="L65" s="4"/>
    </row>
    <row r="66" spans="2:12" x14ac:dyDescent="0.2">
      <c r="B66" s="95"/>
      <c r="L66" s="95"/>
    </row>
    <row r="67" spans="2:12" x14ac:dyDescent="0.2">
      <c r="B67" s="95"/>
      <c r="L67" s="95"/>
    </row>
    <row r="68" spans="2:12" x14ac:dyDescent="0.2">
      <c r="B68" s="95"/>
      <c r="L68" s="95"/>
    </row>
    <row r="69" spans="2:12" x14ac:dyDescent="0.2">
      <c r="B69" s="95"/>
      <c r="L69" s="95"/>
    </row>
    <row r="70" spans="2:12" x14ac:dyDescent="0.2">
      <c r="B70" s="95"/>
      <c r="L70" s="95"/>
    </row>
    <row r="71" spans="2:12" x14ac:dyDescent="0.2">
      <c r="B71" s="95"/>
      <c r="L71" s="95"/>
    </row>
    <row r="72" spans="2:12" x14ac:dyDescent="0.2">
      <c r="B72" s="95"/>
      <c r="L72" s="95"/>
    </row>
    <row r="73" spans="2:12" x14ac:dyDescent="0.2">
      <c r="B73" s="95"/>
      <c r="L73" s="95"/>
    </row>
    <row r="74" spans="2:12" x14ac:dyDescent="0.2">
      <c r="B74" s="95"/>
      <c r="L74" s="95"/>
    </row>
    <row r="75" spans="2:12" x14ac:dyDescent="0.2">
      <c r="B75" s="95"/>
      <c r="L75" s="95"/>
    </row>
    <row r="76" spans="2:12" s="3" customFormat="1" ht="12.75" x14ac:dyDescent="0.25">
      <c r="B76" s="4"/>
      <c r="D76" s="93" t="s">
        <v>136</v>
      </c>
      <c r="E76" s="90"/>
      <c r="F76" s="94" t="s">
        <v>135</v>
      </c>
      <c r="G76" s="93" t="s">
        <v>136</v>
      </c>
      <c r="H76" s="90"/>
      <c r="I76" s="92"/>
      <c r="J76" s="91" t="s">
        <v>135</v>
      </c>
      <c r="K76" s="90"/>
      <c r="L76" s="4"/>
    </row>
    <row r="77" spans="2:12" s="3" customFormat="1" ht="14.45" customHeight="1" x14ac:dyDescent="0.25">
      <c r="B77" s="7"/>
      <c r="C77" s="5"/>
      <c r="D77" s="5"/>
      <c r="E77" s="5"/>
      <c r="F77" s="5"/>
      <c r="G77" s="5"/>
      <c r="H77" s="5"/>
      <c r="I77" s="6"/>
      <c r="J77" s="5"/>
      <c r="K77" s="5"/>
      <c r="L77" s="4"/>
    </row>
    <row r="81" spans="2:47" s="3" customFormat="1" ht="6.95" customHeight="1" x14ac:dyDescent="0.25">
      <c r="B81" s="71"/>
      <c r="C81" s="69"/>
      <c r="D81" s="69"/>
      <c r="E81" s="69"/>
      <c r="F81" s="69"/>
      <c r="G81" s="69"/>
      <c r="H81" s="69"/>
      <c r="I81" s="70"/>
      <c r="J81" s="69"/>
      <c r="K81" s="69"/>
      <c r="L81" s="4"/>
    </row>
    <row r="82" spans="2:47" s="3" customFormat="1" ht="24.95" customHeight="1" x14ac:dyDescent="0.25">
      <c r="B82" s="4"/>
      <c r="C82" s="68" t="s">
        <v>134</v>
      </c>
      <c r="I82" s="47"/>
      <c r="L82" s="4"/>
    </row>
    <row r="83" spans="2:47" s="3" customFormat="1" ht="6.95" customHeight="1" x14ac:dyDescent="0.25">
      <c r="B83" s="4"/>
      <c r="I83" s="47"/>
      <c r="L83" s="4"/>
    </row>
    <row r="84" spans="2:47" s="3" customFormat="1" ht="12" customHeight="1" x14ac:dyDescent="0.25">
      <c r="B84" s="4"/>
      <c r="C84" s="62" t="s">
        <v>129</v>
      </c>
      <c r="I84" s="47"/>
      <c r="L84" s="4"/>
    </row>
    <row r="85" spans="2:47" s="3" customFormat="1" ht="16.5" customHeight="1" x14ac:dyDescent="0.25">
      <c r="B85" s="4"/>
      <c r="E85" s="67" t="str">
        <f>E7</f>
        <v>Revitalizácia átria Trenčín</v>
      </c>
      <c r="F85" s="66"/>
      <c r="G85" s="66"/>
      <c r="H85" s="66"/>
      <c r="I85" s="47"/>
      <c r="L85" s="4"/>
    </row>
    <row r="86" spans="2:47" s="3" customFormat="1" ht="12" customHeight="1" x14ac:dyDescent="0.25">
      <c r="B86" s="4"/>
      <c r="C86" s="62" t="s">
        <v>128</v>
      </c>
      <c r="I86" s="47"/>
      <c r="L86" s="4"/>
    </row>
    <row r="87" spans="2:47" s="3" customFormat="1" ht="16.5" customHeight="1" x14ac:dyDescent="0.25">
      <c r="B87" s="4"/>
      <c r="E87" s="65" t="str">
        <f>E9</f>
        <v>10 - SO 10 - Drobná architektúra</v>
      </c>
      <c r="F87" s="64"/>
      <c r="G87" s="64"/>
      <c r="H87" s="64"/>
      <c r="I87" s="47"/>
      <c r="L87" s="4"/>
    </row>
    <row r="88" spans="2:47" s="3" customFormat="1" ht="6.95" customHeight="1" x14ac:dyDescent="0.25">
      <c r="B88" s="4"/>
      <c r="I88" s="47"/>
      <c r="L88" s="4"/>
    </row>
    <row r="89" spans="2:47" s="3" customFormat="1" ht="12" customHeight="1" x14ac:dyDescent="0.25">
      <c r="B89" s="4"/>
      <c r="C89" s="62" t="s">
        <v>127</v>
      </c>
      <c r="F89" s="61" t="str">
        <f>F12</f>
        <v xml:space="preserve"> </v>
      </c>
      <c r="I89" s="60" t="s">
        <v>126</v>
      </c>
      <c r="J89" s="63" t="str">
        <f>IF(J12="","",J12)</f>
        <v>12.6.2019</v>
      </c>
      <c r="L89" s="4"/>
    </row>
    <row r="90" spans="2:47" s="3" customFormat="1" ht="6.95" customHeight="1" x14ac:dyDescent="0.25">
      <c r="B90" s="4"/>
      <c r="I90" s="47"/>
      <c r="L90" s="4"/>
    </row>
    <row r="91" spans="2:47" s="3" customFormat="1" ht="27.95" customHeight="1" x14ac:dyDescent="0.25">
      <c r="B91" s="4"/>
      <c r="C91" s="62" t="s">
        <v>125</v>
      </c>
      <c r="F91" s="61" t="str">
        <f>E15</f>
        <v>Mesto Trenčín</v>
      </c>
      <c r="I91" s="60" t="s">
        <v>124</v>
      </c>
      <c r="J91" s="59" t="str">
        <f>E21</f>
        <v>Ing. Marek Guga arch.- m.A.g</v>
      </c>
      <c r="L91" s="4"/>
    </row>
    <row r="92" spans="2:47" s="3" customFormat="1" ht="27.95" customHeight="1" x14ac:dyDescent="0.25">
      <c r="B92" s="4"/>
      <c r="C92" s="62" t="s">
        <v>123</v>
      </c>
      <c r="F92" s="61" t="str">
        <f>IF(E18="","",E18)</f>
        <v>Vyplň údaj</v>
      </c>
      <c r="I92" s="60" t="s">
        <v>122</v>
      </c>
      <c r="J92" s="59" t="str">
        <f>E24</f>
        <v>Martinusová Katarína</v>
      </c>
      <c r="L92" s="4"/>
    </row>
    <row r="93" spans="2:47" s="3" customFormat="1" ht="10.35" customHeight="1" x14ac:dyDescent="0.25">
      <c r="B93" s="4"/>
      <c r="I93" s="47"/>
      <c r="L93" s="4"/>
    </row>
    <row r="94" spans="2:47" s="3" customFormat="1" ht="29.25" customHeight="1" x14ac:dyDescent="0.25">
      <c r="B94" s="4"/>
      <c r="C94" s="89" t="s">
        <v>133</v>
      </c>
      <c r="D94" s="86"/>
      <c r="E94" s="86"/>
      <c r="F94" s="86"/>
      <c r="G94" s="86"/>
      <c r="H94" s="86"/>
      <c r="I94" s="88"/>
      <c r="J94" s="87" t="s">
        <v>114</v>
      </c>
      <c r="K94" s="86"/>
      <c r="L94" s="4"/>
    </row>
    <row r="95" spans="2:47" s="3" customFormat="1" ht="10.35" customHeight="1" x14ac:dyDescent="0.25">
      <c r="B95" s="4"/>
      <c r="I95" s="47"/>
      <c r="L95" s="4"/>
    </row>
    <row r="96" spans="2:47" s="3" customFormat="1" ht="22.9" customHeight="1" x14ac:dyDescent="0.25">
      <c r="B96" s="4"/>
      <c r="C96" s="85" t="s">
        <v>105</v>
      </c>
      <c r="I96" s="47"/>
      <c r="J96" s="84">
        <f>J118</f>
        <v>0</v>
      </c>
      <c r="L96" s="4"/>
      <c r="AU96" s="9" t="s">
        <v>104</v>
      </c>
    </row>
    <row r="97" spans="2:12" s="78" customFormat="1" ht="24.95" customHeight="1" x14ac:dyDescent="0.25">
      <c r="B97" s="79"/>
      <c r="D97" s="83" t="s">
        <v>132</v>
      </c>
      <c r="E97" s="82"/>
      <c r="F97" s="82"/>
      <c r="G97" s="82"/>
      <c r="H97" s="82"/>
      <c r="I97" s="81"/>
      <c r="J97" s="80">
        <f>J119</f>
        <v>0</v>
      </c>
      <c r="L97" s="79"/>
    </row>
    <row r="98" spans="2:12" s="72" customFormat="1" ht="19.899999999999999" customHeight="1" x14ac:dyDescent="0.25">
      <c r="B98" s="73"/>
      <c r="D98" s="77" t="s">
        <v>131</v>
      </c>
      <c r="E98" s="76"/>
      <c r="F98" s="76"/>
      <c r="G98" s="76"/>
      <c r="H98" s="76"/>
      <c r="I98" s="75"/>
      <c r="J98" s="74">
        <f>J120</f>
        <v>0</v>
      </c>
      <c r="L98" s="73"/>
    </row>
    <row r="99" spans="2:12" s="3" customFormat="1" ht="21.75" customHeight="1" x14ac:dyDescent="0.25">
      <c r="B99" s="4"/>
      <c r="I99" s="47"/>
      <c r="L99" s="4"/>
    </row>
    <row r="100" spans="2:12" s="3" customFormat="1" ht="6.95" customHeight="1" x14ac:dyDescent="0.25">
      <c r="B100" s="7"/>
      <c r="C100" s="5"/>
      <c r="D100" s="5"/>
      <c r="E100" s="5"/>
      <c r="F100" s="5"/>
      <c r="G100" s="5"/>
      <c r="H100" s="5"/>
      <c r="I100" s="6"/>
      <c r="J100" s="5"/>
      <c r="K100" s="5"/>
      <c r="L100" s="4"/>
    </row>
    <row r="104" spans="2:12" s="3" customFormat="1" ht="6.95" customHeight="1" x14ac:dyDescent="0.25">
      <c r="B104" s="71"/>
      <c r="C104" s="69"/>
      <c r="D104" s="69"/>
      <c r="E104" s="69"/>
      <c r="F104" s="69"/>
      <c r="G104" s="69"/>
      <c r="H104" s="69"/>
      <c r="I104" s="70"/>
      <c r="J104" s="69"/>
      <c r="K104" s="69"/>
      <c r="L104" s="4"/>
    </row>
    <row r="105" spans="2:12" s="3" customFormat="1" ht="24.95" customHeight="1" x14ac:dyDescent="0.25">
      <c r="B105" s="4"/>
      <c r="C105" s="68" t="s">
        <v>130</v>
      </c>
      <c r="I105" s="47"/>
      <c r="L105" s="4"/>
    </row>
    <row r="106" spans="2:12" s="3" customFormat="1" ht="6.95" customHeight="1" x14ac:dyDescent="0.25">
      <c r="B106" s="4"/>
      <c r="I106" s="47"/>
      <c r="L106" s="4"/>
    </row>
    <row r="107" spans="2:12" s="3" customFormat="1" ht="12" customHeight="1" x14ac:dyDescent="0.25">
      <c r="B107" s="4"/>
      <c r="C107" s="62" t="s">
        <v>129</v>
      </c>
      <c r="I107" s="47"/>
      <c r="L107" s="4"/>
    </row>
    <row r="108" spans="2:12" s="3" customFormat="1" ht="16.5" customHeight="1" x14ac:dyDescent="0.25">
      <c r="B108" s="4"/>
      <c r="E108" s="67" t="str">
        <f>E7</f>
        <v>Revitalizácia átria Trenčín</v>
      </c>
      <c r="F108" s="66"/>
      <c r="G108" s="66"/>
      <c r="H108" s="66"/>
      <c r="I108" s="47"/>
      <c r="L108" s="4"/>
    </row>
    <row r="109" spans="2:12" s="3" customFormat="1" ht="12" customHeight="1" x14ac:dyDescent="0.25">
      <c r="B109" s="4"/>
      <c r="C109" s="62" t="s">
        <v>128</v>
      </c>
      <c r="I109" s="47"/>
      <c r="L109" s="4"/>
    </row>
    <row r="110" spans="2:12" s="3" customFormat="1" ht="16.5" customHeight="1" x14ac:dyDescent="0.25">
      <c r="B110" s="4"/>
      <c r="E110" s="65" t="str">
        <f>E9</f>
        <v>10 - SO 10 - Drobná architektúra</v>
      </c>
      <c r="F110" s="64"/>
      <c r="G110" s="64"/>
      <c r="H110" s="64"/>
      <c r="I110" s="47"/>
      <c r="L110" s="4"/>
    </row>
    <row r="111" spans="2:12" s="3" customFormat="1" ht="6.95" customHeight="1" x14ac:dyDescent="0.25">
      <c r="B111" s="4"/>
      <c r="I111" s="47"/>
      <c r="L111" s="4"/>
    </row>
    <row r="112" spans="2:12" s="3" customFormat="1" ht="12" customHeight="1" x14ac:dyDescent="0.25">
      <c r="B112" s="4"/>
      <c r="C112" s="62" t="s">
        <v>127</v>
      </c>
      <c r="F112" s="61" t="str">
        <f>F12</f>
        <v xml:space="preserve"> </v>
      </c>
      <c r="I112" s="60" t="s">
        <v>126</v>
      </c>
      <c r="J112" s="63" t="str">
        <f>IF(J12="","",J12)</f>
        <v>12.6.2019</v>
      </c>
      <c r="L112" s="4"/>
    </row>
    <row r="113" spans="2:65" s="3" customFormat="1" ht="6.95" customHeight="1" x14ac:dyDescent="0.25">
      <c r="B113" s="4"/>
      <c r="I113" s="47"/>
      <c r="L113" s="4"/>
    </row>
    <row r="114" spans="2:65" s="3" customFormat="1" ht="27.95" customHeight="1" x14ac:dyDescent="0.25">
      <c r="B114" s="4"/>
      <c r="C114" s="62" t="s">
        <v>125</v>
      </c>
      <c r="F114" s="61" t="str">
        <f>E15</f>
        <v>Mesto Trenčín</v>
      </c>
      <c r="I114" s="60" t="s">
        <v>124</v>
      </c>
      <c r="J114" s="59" t="str">
        <f>E21</f>
        <v>Ing. Marek Guga arch.- m.A.g</v>
      </c>
      <c r="L114" s="4"/>
    </row>
    <row r="115" spans="2:65" s="3" customFormat="1" ht="27.95" customHeight="1" x14ac:dyDescent="0.25">
      <c r="B115" s="4"/>
      <c r="C115" s="62" t="s">
        <v>123</v>
      </c>
      <c r="F115" s="61" t="str">
        <f>IF(E18="","",E18)</f>
        <v>Vyplň údaj</v>
      </c>
      <c r="I115" s="60" t="s">
        <v>122</v>
      </c>
      <c r="J115" s="59" t="str">
        <f>E24</f>
        <v>Martinusová Katarína</v>
      </c>
      <c r="L115" s="4"/>
    </row>
    <row r="116" spans="2:65" s="3" customFormat="1" ht="10.35" customHeight="1" x14ac:dyDescent="0.25">
      <c r="B116" s="4"/>
      <c r="I116" s="47"/>
      <c r="L116" s="4"/>
    </row>
    <row r="117" spans="2:65" s="49" customFormat="1" ht="29.25" customHeight="1" x14ac:dyDescent="0.25">
      <c r="B117" s="53"/>
      <c r="C117" s="58" t="s">
        <v>121</v>
      </c>
      <c r="D117" s="57" t="s">
        <v>120</v>
      </c>
      <c r="E117" s="57" t="s">
        <v>119</v>
      </c>
      <c r="F117" s="57" t="s">
        <v>118</v>
      </c>
      <c r="G117" s="57" t="s">
        <v>117</v>
      </c>
      <c r="H117" s="57" t="s">
        <v>116</v>
      </c>
      <c r="I117" s="56" t="s">
        <v>115</v>
      </c>
      <c r="J117" s="55" t="s">
        <v>114</v>
      </c>
      <c r="K117" s="54" t="s">
        <v>113</v>
      </c>
      <c r="L117" s="53"/>
      <c r="M117" s="52" t="s">
        <v>6</v>
      </c>
      <c r="N117" s="51" t="s">
        <v>112</v>
      </c>
      <c r="O117" s="51" t="s">
        <v>111</v>
      </c>
      <c r="P117" s="51" t="s">
        <v>110</v>
      </c>
      <c r="Q117" s="51" t="s">
        <v>109</v>
      </c>
      <c r="R117" s="51" t="s">
        <v>108</v>
      </c>
      <c r="S117" s="51" t="s">
        <v>107</v>
      </c>
      <c r="T117" s="50" t="s">
        <v>106</v>
      </c>
    </row>
    <row r="118" spans="2:65" s="3" customFormat="1" ht="22.9" customHeight="1" x14ac:dyDescent="0.25">
      <c r="B118" s="4"/>
      <c r="C118" s="48" t="s">
        <v>105</v>
      </c>
      <c r="I118" s="47"/>
      <c r="J118" s="46">
        <f>BK118</f>
        <v>0</v>
      </c>
      <c r="L118" s="4"/>
      <c r="M118" s="45"/>
      <c r="N118" s="43"/>
      <c r="O118" s="43"/>
      <c r="P118" s="44">
        <f>P119</f>
        <v>0</v>
      </c>
      <c r="Q118" s="43"/>
      <c r="R118" s="44">
        <f>R119</f>
        <v>0</v>
      </c>
      <c r="S118" s="43"/>
      <c r="T118" s="42">
        <f>T119</f>
        <v>0</v>
      </c>
      <c r="AT118" s="9" t="s">
        <v>98</v>
      </c>
      <c r="AU118" s="9" t="s">
        <v>104</v>
      </c>
      <c r="BK118" s="41">
        <f>BK119</f>
        <v>0</v>
      </c>
    </row>
    <row r="119" spans="2:65" s="28" customFormat="1" ht="25.9" customHeight="1" x14ac:dyDescent="0.2">
      <c r="B119" s="35"/>
      <c r="D119" s="30" t="s">
        <v>98</v>
      </c>
      <c r="E119" s="40" t="s">
        <v>103</v>
      </c>
      <c r="F119" s="40" t="s">
        <v>102</v>
      </c>
      <c r="I119" s="37"/>
      <c r="J119" s="39">
        <f>BK119</f>
        <v>0</v>
      </c>
      <c r="L119" s="35"/>
      <c r="M119" s="34"/>
      <c r="P119" s="33">
        <f>P120</f>
        <v>0</v>
      </c>
      <c r="R119" s="33">
        <f>R120</f>
        <v>0</v>
      </c>
      <c r="T119" s="32">
        <f>T120</f>
        <v>0</v>
      </c>
      <c r="AR119" s="30" t="s">
        <v>2</v>
      </c>
      <c r="AT119" s="31" t="s">
        <v>98</v>
      </c>
      <c r="AU119" s="31" t="s">
        <v>101</v>
      </c>
      <c r="AY119" s="30" t="s">
        <v>3</v>
      </c>
      <c r="BK119" s="29">
        <f>BK120</f>
        <v>0</v>
      </c>
    </row>
    <row r="120" spans="2:65" s="28" customFormat="1" ht="22.9" customHeight="1" x14ac:dyDescent="0.2">
      <c r="B120" s="35"/>
      <c r="D120" s="30" t="s">
        <v>98</v>
      </c>
      <c r="E120" s="38" t="s">
        <v>100</v>
      </c>
      <c r="F120" s="38" t="s">
        <v>99</v>
      </c>
      <c r="I120" s="37"/>
      <c r="J120" s="36">
        <f>BK120</f>
        <v>0</v>
      </c>
      <c r="L120" s="35"/>
      <c r="M120" s="34"/>
      <c r="P120" s="33">
        <f>SUM(P121:P143)</f>
        <v>0</v>
      </c>
      <c r="R120" s="33">
        <f>SUM(R121:R143)</f>
        <v>0</v>
      </c>
      <c r="T120" s="32">
        <f>SUM(T121:T143)</f>
        <v>0</v>
      </c>
      <c r="AR120" s="30" t="s">
        <v>2</v>
      </c>
      <c r="AT120" s="31" t="s">
        <v>98</v>
      </c>
      <c r="AU120" s="31" t="s">
        <v>97</v>
      </c>
      <c r="AY120" s="30" t="s">
        <v>3</v>
      </c>
      <c r="BK120" s="29">
        <f>SUM(BK121:BK143)</f>
        <v>0</v>
      </c>
    </row>
    <row r="121" spans="2:65" s="3" customFormat="1" ht="36" customHeight="1" x14ac:dyDescent="0.25">
      <c r="B121" s="23"/>
      <c r="C121" s="22" t="s">
        <v>97</v>
      </c>
      <c r="D121" s="22" t="s">
        <v>4</v>
      </c>
      <c r="E121" s="21" t="s">
        <v>96</v>
      </c>
      <c r="F121" s="17" t="s">
        <v>95</v>
      </c>
      <c r="G121" s="20" t="s">
        <v>16</v>
      </c>
      <c r="H121" s="18">
        <v>2</v>
      </c>
      <c r="I121" s="19"/>
      <c r="J121" s="18">
        <f>ROUND(I121*H121,3)</f>
        <v>0</v>
      </c>
      <c r="K121" s="17" t="s">
        <v>6</v>
      </c>
      <c r="L121" s="4"/>
      <c r="M121" s="27" t="s">
        <v>6</v>
      </c>
      <c r="N121" s="26" t="s">
        <v>5</v>
      </c>
      <c r="P121" s="25">
        <f>O121*H121</f>
        <v>0</v>
      </c>
      <c r="Q121" s="25">
        <v>0</v>
      </c>
      <c r="R121" s="25">
        <f>Q121*H121</f>
        <v>0</v>
      </c>
      <c r="S121" s="25">
        <v>0</v>
      </c>
      <c r="T121" s="24">
        <f>S121*H121</f>
        <v>0</v>
      </c>
      <c r="AR121" s="8" t="s">
        <v>1</v>
      </c>
      <c r="AT121" s="8" t="s">
        <v>4</v>
      </c>
      <c r="AU121" s="8" t="s">
        <v>2</v>
      </c>
      <c r="AY121" s="9" t="s">
        <v>3</v>
      </c>
      <c r="BE121" s="11">
        <f>IF(N121="základná",J121,0)</f>
        <v>0</v>
      </c>
      <c r="BF121" s="11">
        <f>IF(N121="znížená",J121,0)</f>
        <v>0</v>
      </c>
      <c r="BG121" s="11">
        <f>IF(N121="zákl. prenesená",J121,0)</f>
        <v>0</v>
      </c>
      <c r="BH121" s="11">
        <f>IF(N121="zníž. prenesená",J121,0)</f>
        <v>0</v>
      </c>
      <c r="BI121" s="11">
        <f>IF(N121="nulová",J121,0)</f>
        <v>0</v>
      </c>
      <c r="BJ121" s="9" t="s">
        <v>2</v>
      </c>
      <c r="BK121" s="10">
        <f>ROUND(I121*H121,3)</f>
        <v>0</v>
      </c>
      <c r="BL121" s="9" t="s">
        <v>1</v>
      </c>
      <c r="BM121" s="8" t="s">
        <v>94</v>
      </c>
    </row>
    <row r="122" spans="2:65" s="3" customFormat="1" ht="36" customHeight="1" x14ac:dyDescent="0.25">
      <c r="B122" s="23"/>
      <c r="C122" s="22" t="s">
        <v>2</v>
      </c>
      <c r="D122" s="22" t="s">
        <v>4</v>
      </c>
      <c r="E122" s="21" t="s">
        <v>93</v>
      </c>
      <c r="F122" s="17" t="s">
        <v>92</v>
      </c>
      <c r="G122" s="20" t="s">
        <v>16</v>
      </c>
      <c r="H122" s="18">
        <v>6</v>
      </c>
      <c r="I122" s="19"/>
      <c r="J122" s="18">
        <f>ROUND(I122*H122,3)</f>
        <v>0</v>
      </c>
      <c r="K122" s="17" t="s">
        <v>6</v>
      </c>
      <c r="L122" s="4"/>
      <c r="M122" s="27" t="s">
        <v>6</v>
      </c>
      <c r="N122" s="26" t="s">
        <v>5</v>
      </c>
      <c r="P122" s="25">
        <f>O122*H122</f>
        <v>0</v>
      </c>
      <c r="Q122" s="25">
        <v>0</v>
      </c>
      <c r="R122" s="25">
        <f>Q122*H122</f>
        <v>0</v>
      </c>
      <c r="S122" s="25">
        <v>0</v>
      </c>
      <c r="T122" s="24">
        <f>S122*H122</f>
        <v>0</v>
      </c>
      <c r="AR122" s="8" t="s">
        <v>1</v>
      </c>
      <c r="AT122" s="8" t="s">
        <v>4</v>
      </c>
      <c r="AU122" s="8" t="s">
        <v>2</v>
      </c>
      <c r="AY122" s="9" t="s">
        <v>3</v>
      </c>
      <c r="BE122" s="11">
        <f>IF(N122="základná",J122,0)</f>
        <v>0</v>
      </c>
      <c r="BF122" s="11">
        <f>IF(N122="znížená",J122,0)</f>
        <v>0</v>
      </c>
      <c r="BG122" s="11">
        <f>IF(N122="zákl. prenesená",J122,0)</f>
        <v>0</v>
      </c>
      <c r="BH122" s="11">
        <f>IF(N122="zníž. prenesená",J122,0)</f>
        <v>0</v>
      </c>
      <c r="BI122" s="11">
        <f>IF(N122="nulová",J122,0)</f>
        <v>0</v>
      </c>
      <c r="BJ122" s="9" t="s">
        <v>2</v>
      </c>
      <c r="BK122" s="10">
        <f>ROUND(I122*H122,3)</f>
        <v>0</v>
      </c>
      <c r="BL122" s="9" t="s">
        <v>1</v>
      </c>
      <c r="BM122" s="8" t="s">
        <v>91</v>
      </c>
    </row>
    <row r="123" spans="2:65" s="3" customFormat="1" ht="36" customHeight="1" x14ac:dyDescent="0.25">
      <c r="B123" s="23"/>
      <c r="C123" s="22" t="s">
        <v>90</v>
      </c>
      <c r="D123" s="22" t="s">
        <v>4</v>
      </c>
      <c r="E123" s="21" t="s">
        <v>89</v>
      </c>
      <c r="F123" s="17" t="s">
        <v>88</v>
      </c>
      <c r="G123" s="20" t="s">
        <v>16</v>
      </c>
      <c r="H123" s="18">
        <v>1</v>
      </c>
      <c r="I123" s="19"/>
      <c r="J123" s="18">
        <f>ROUND(I123*H123,3)</f>
        <v>0</v>
      </c>
      <c r="K123" s="17" t="s">
        <v>6</v>
      </c>
      <c r="L123" s="4"/>
      <c r="M123" s="27" t="s">
        <v>6</v>
      </c>
      <c r="N123" s="26" t="s">
        <v>5</v>
      </c>
      <c r="P123" s="25">
        <f>O123*H123</f>
        <v>0</v>
      </c>
      <c r="Q123" s="25">
        <v>0</v>
      </c>
      <c r="R123" s="25">
        <f>Q123*H123</f>
        <v>0</v>
      </c>
      <c r="S123" s="25">
        <v>0</v>
      </c>
      <c r="T123" s="24">
        <f>S123*H123</f>
        <v>0</v>
      </c>
      <c r="AR123" s="8" t="s">
        <v>1</v>
      </c>
      <c r="AT123" s="8" t="s">
        <v>4</v>
      </c>
      <c r="AU123" s="8" t="s">
        <v>2</v>
      </c>
      <c r="AY123" s="9" t="s">
        <v>3</v>
      </c>
      <c r="BE123" s="11">
        <f>IF(N123="základná",J123,0)</f>
        <v>0</v>
      </c>
      <c r="BF123" s="11">
        <f>IF(N123="znížená",J123,0)</f>
        <v>0</v>
      </c>
      <c r="BG123" s="11">
        <f>IF(N123="zákl. prenesená",J123,0)</f>
        <v>0</v>
      </c>
      <c r="BH123" s="11">
        <f>IF(N123="zníž. prenesená",J123,0)</f>
        <v>0</v>
      </c>
      <c r="BI123" s="11">
        <f>IF(N123="nulová",J123,0)</f>
        <v>0</v>
      </c>
      <c r="BJ123" s="9" t="s">
        <v>2</v>
      </c>
      <c r="BK123" s="10">
        <f>ROUND(I123*H123,3)</f>
        <v>0</v>
      </c>
      <c r="BL123" s="9" t="s">
        <v>1</v>
      </c>
      <c r="BM123" s="8" t="s">
        <v>87</v>
      </c>
    </row>
    <row r="124" spans="2:65" s="3" customFormat="1" ht="36" customHeight="1" x14ac:dyDescent="0.25">
      <c r="B124" s="23"/>
      <c r="C124" s="22" t="s">
        <v>1</v>
      </c>
      <c r="D124" s="22" t="s">
        <v>4</v>
      </c>
      <c r="E124" s="21" t="s">
        <v>86</v>
      </c>
      <c r="F124" s="17" t="s">
        <v>85</v>
      </c>
      <c r="G124" s="20" t="s">
        <v>16</v>
      </c>
      <c r="H124" s="18">
        <v>20</v>
      </c>
      <c r="I124" s="19"/>
      <c r="J124" s="18">
        <f>ROUND(I124*H124,3)</f>
        <v>0</v>
      </c>
      <c r="K124" s="17" t="s">
        <v>6</v>
      </c>
      <c r="L124" s="4"/>
      <c r="M124" s="27" t="s">
        <v>6</v>
      </c>
      <c r="N124" s="26" t="s">
        <v>5</v>
      </c>
      <c r="P124" s="25">
        <f>O124*H124</f>
        <v>0</v>
      </c>
      <c r="Q124" s="25">
        <v>0</v>
      </c>
      <c r="R124" s="25">
        <f>Q124*H124</f>
        <v>0</v>
      </c>
      <c r="S124" s="25">
        <v>0</v>
      </c>
      <c r="T124" s="24">
        <f>S124*H124</f>
        <v>0</v>
      </c>
      <c r="AR124" s="8" t="s">
        <v>1</v>
      </c>
      <c r="AT124" s="8" t="s">
        <v>4</v>
      </c>
      <c r="AU124" s="8" t="s">
        <v>2</v>
      </c>
      <c r="AY124" s="9" t="s">
        <v>3</v>
      </c>
      <c r="BE124" s="11">
        <f>IF(N124="základná",J124,0)</f>
        <v>0</v>
      </c>
      <c r="BF124" s="11">
        <f>IF(N124="znížená",J124,0)</f>
        <v>0</v>
      </c>
      <c r="BG124" s="11">
        <f>IF(N124="zákl. prenesená",J124,0)</f>
        <v>0</v>
      </c>
      <c r="BH124" s="11">
        <f>IF(N124="zníž. prenesená",J124,0)</f>
        <v>0</v>
      </c>
      <c r="BI124" s="11">
        <f>IF(N124="nulová",J124,0)</f>
        <v>0</v>
      </c>
      <c r="BJ124" s="9" t="s">
        <v>2</v>
      </c>
      <c r="BK124" s="10">
        <f>ROUND(I124*H124,3)</f>
        <v>0</v>
      </c>
      <c r="BL124" s="9" t="s">
        <v>1</v>
      </c>
      <c r="BM124" s="8" t="s">
        <v>84</v>
      </c>
    </row>
    <row r="125" spans="2:65" s="3" customFormat="1" ht="24" customHeight="1" x14ac:dyDescent="0.25">
      <c r="B125" s="23"/>
      <c r="C125" s="22" t="s">
        <v>83</v>
      </c>
      <c r="D125" s="22" t="s">
        <v>4</v>
      </c>
      <c r="E125" s="21" t="s">
        <v>82</v>
      </c>
      <c r="F125" s="17" t="s">
        <v>81</v>
      </c>
      <c r="G125" s="20" t="s">
        <v>16</v>
      </c>
      <c r="H125" s="18">
        <v>100</v>
      </c>
      <c r="I125" s="19"/>
      <c r="J125" s="18">
        <f>ROUND(I125*H125,3)</f>
        <v>0</v>
      </c>
      <c r="K125" s="17" t="s">
        <v>6</v>
      </c>
      <c r="L125" s="4"/>
      <c r="M125" s="27" t="s">
        <v>6</v>
      </c>
      <c r="N125" s="26" t="s">
        <v>5</v>
      </c>
      <c r="P125" s="25">
        <f>O125*H125</f>
        <v>0</v>
      </c>
      <c r="Q125" s="25">
        <v>0</v>
      </c>
      <c r="R125" s="25">
        <f>Q125*H125</f>
        <v>0</v>
      </c>
      <c r="S125" s="25">
        <v>0</v>
      </c>
      <c r="T125" s="24">
        <f>S125*H125</f>
        <v>0</v>
      </c>
      <c r="AR125" s="8" t="s">
        <v>1</v>
      </c>
      <c r="AT125" s="8" t="s">
        <v>4</v>
      </c>
      <c r="AU125" s="8" t="s">
        <v>2</v>
      </c>
      <c r="AY125" s="9" t="s">
        <v>3</v>
      </c>
      <c r="BE125" s="11">
        <f>IF(N125="základná",J125,0)</f>
        <v>0</v>
      </c>
      <c r="BF125" s="11">
        <f>IF(N125="znížená",J125,0)</f>
        <v>0</v>
      </c>
      <c r="BG125" s="11">
        <f>IF(N125="zákl. prenesená",J125,0)</f>
        <v>0</v>
      </c>
      <c r="BH125" s="11">
        <f>IF(N125="zníž. prenesená",J125,0)</f>
        <v>0</v>
      </c>
      <c r="BI125" s="11">
        <f>IF(N125="nulová",J125,0)</f>
        <v>0</v>
      </c>
      <c r="BJ125" s="9" t="s">
        <v>2</v>
      </c>
      <c r="BK125" s="10">
        <f>ROUND(I125*H125,3)</f>
        <v>0</v>
      </c>
      <c r="BL125" s="9" t="s">
        <v>1</v>
      </c>
      <c r="BM125" s="8" t="s">
        <v>80</v>
      </c>
    </row>
    <row r="126" spans="2:65" s="3" customFormat="1" ht="24" customHeight="1" x14ac:dyDescent="0.25">
      <c r="B126" s="23"/>
      <c r="C126" s="22" t="s">
        <v>79</v>
      </c>
      <c r="D126" s="22" t="s">
        <v>4</v>
      </c>
      <c r="E126" s="21" t="s">
        <v>78</v>
      </c>
      <c r="F126" s="17" t="s">
        <v>77</v>
      </c>
      <c r="G126" s="20" t="s">
        <v>16</v>
      </c>
      <c r="H126" s="18">
        <v>20</v>
      </c>
      <c r="I126" s="19"/>
      <c r="J126" s="18">
        <f>ROUND(I126*H126,3)</f>
        <v>0</v>
      </c>
      <c r="K126" s="17" t="s">
        <v>6</v>
      </c>
      <c r="L126" s="4"/>
      <c r="M126" s="27" t="s">
        <v>6</v>
      </c>
      <c r="N126" s="26" t="s">
        <v>5</v>
      </c>
      <c r="P126" s="25">
        <f>O126*H126</f>
        <v>0</v>
      </c>
      <c r="Q126" s="25">
        <v>0</v>
      </c>
      <c r="R126" s="25">
        <f>Q126*H126</f>
        <v>0</v>
      </c>
      <c r="S126" s="25">
        <v>0</v>
      </c>
      <c r="T126" s="24">
        <f>S126*H126</f>
        <v>0</v>
      </c>
      <c r="AR126" s="8" t="s">
        <v>1</v>
      </c>
      <c r="AT126" s="8" t="s">
        <v>4</v>
      </c>
      <c r="AU126" s="8" t="s">
        <v>2</v>
      </c>
      <c r="AY126" s="9" t="s">
        <v>3</v>
      </c>
      <c r="BE126" s="11">
        <f>IF(N126="základná",J126,0)</f>
        <v>0</v>
      </c>
      <c r="BF126" s="11">
        <f>IF(N126="znížená",J126,0)</f>
        <v>0</v>
      </c>
      <c r="BG126" s="11">
        <f>IF(N126="zákl. prenesená",J126,0)</f>
        <v>0</v>
      </c>
      <c r="BH126" s="11">
        <f>IF(N126="zníž. prenesená",J126,0)</f>
        <v>0</v>
      </c>
      <c r="BI126" s="11">
        <f>IF(N126="nulová",J126,0)</f>
        <v>0</v>
      </c>
      <c r="BJ126" s="9" t="s">
        <v>2</v>
      </c>
      <c r="BK126" s="10">
        <f>ROUND(I126*H126,3)</f>
        <v>0</v>
      </c>
      <c r="BL126" s="9" t="s">
        <v>1</v>
      </c>
      <c r="BM126" s="8" t="s">
        <v>76</v>
      </c>
    </row>
    <row r="127" spans="2:65" s="3" customFormat="1" ht="24" customHeight="1" x14ac:dyDescent="0.25">
      <c r="B127" s="23"/>
      <c r="C127" s="22" t="s">
        <v>75</v>
      </c>
      <c r="D127" s="22" t="s">
        <v>4</v>
      </c>
      <c r="E127" s="21" t="s">
        <v>74</v>
      </c>
      <c r="F127" s="17" t="s">
        <v>73</v>
      </c>
      <c r="G127" s="20" t="s">
        <v>16</v>
      </c>
      <c r="H127" s="18">
        <v>92</v>
      </c>
      <c r="I127" s="19"/>
      <c r="J127" s="18">
        <f>ROUND(I127*H127,3)</f>
        <v>0</v>
      </c>
      <c r="K127" s="17" t="s">
        <v>6</v>
      </c>
      <c r="L127" s="4"/>
      <c r="M127" s="27" t="s">
        <v>6</v>
      </c>
      <c r="N127" s="26" t="s">
        <v>5</v>
      </c>
      <c r="P127" s="25">
        <f>O127*H127</f>
        <v>0</v>
      </c>
      <c r="Q127" s="25">
        <v>0</v>
      </c>
      <c r="R127" s="25">
        <f>Q127*H127</f>
        <v>0</v>
      </c>
      <c r="S127" s="25">
        <v>0</v>
      </c>
      <c r="T127" s="24">
        <f>S127*H127</f>
        <v>0</v>
      </c>
      <c r="AR127" s="8" t="s">
        <v>1</v>
      </c>
      <c r="AT127" s="8" t="s">
        <v>4</v>
      </c>
      <c r="AU127" s="8" t="s">
        <v>2</v>
      </c>
      <c r="AY127" s="9" t="s">
        <v>3</v>
      </c>
      <c r="BE127" s="11">
        <f>IF(N127="základná",J127,0)</f>
        <v>0</v>
      </c>
      <c r="BF127" s="11">
        <f>IF(N127="znížená",J127,0)</f>
        <v>0</v>
      </c>
      <c r="BG127" s="11">
        <f>IF(N127="zákl. prenesená",J127,0)</f>
        <v>0</v>
      </c>
      <c r="BH127" s="11">
        <f>IF(N127="zníž. prenesená",J127,0)</f>
        <v>0</v>
      </c>
      <c r="BI127" s="11">
        <f>IF(N127="nulová",J127,0)</f>
        <v>0</v>
      </c>
      <c r="BJ127" s="9" t="s">
        <v>2</v>
      </c>
      <c r="BK127" s="10">
        <f>ROUND(I127*H127,3)</f>
        <v>0</v>
      </c>
      <c r="BL127" s="9" t="s">
        <v>1</v>
      </c>
      <c r="BM127" s="8" t="s">
        <v>72</v>
      </c>
    </row>
    <row r="128" spans="2:65" s="3" customFormat="1" ht="24" customHeight="1" x14ac:dyDescent="0.25">
      <c r="B128" s="23"/>
      <c r="C128" s="22" t="s">
        <v>71</v>
      </c>
      <c r="D128" s="22" t="s">
        <v>4</v>
      </c>
      <c r="E128" s="21" t="s">
        <v>70</v>
      </c>
      <c r="F128" s="17" t="s">
        <v>69</v>
      </c>
      <c r="G128" s="20" t="s">
        <v>16</v>
      </c>
      <c r="H128" s="18">
        <v>2</v>
      </c>
      <c r="I128" s="19"/>
      <c r="J128" s="18">
        <f>ROUND(I128*H128,3)</f>
        <v>0</v>
      </c>
      <c r="K128" s="17" t="s">
        <v>6</v>
      </c>
      <c r="L128" s="4"/>
      <c r="M128" s="27" t="s">
        <v>6</v>
      </c>
      <c r="N128" s="26" t="s">
        <v>5</v>
      </c>
      <c r="P128" s="25">
        <f>O128*H128</f>
        <v>0</v>
      </c>
      <c r="Q128" s="25">
        <v>0</v>
      </c>
      <c r="R128" s="25">
        <f>Q128*H128</f>
        <v>0</v>
      </c>
      <c r="S128" s="25">
        <v>0</v>
      </c>
      <c r="T128" s="24">
        <f>S128*H128</f>
        <v>0</v>
      </c>
      <c r="AR128" s="8" t="s">
        <v>1</v>
      </c>
      <c r="AT128" s="8" t="s">
        <v>4</v>
      </c>
      <c r="AU128" s="8" t="s">
        <v>2</v>
      </c>
      <c r="AY128" s="9" t="s">
        <v>3</v>
      </c>
      <c r="BE128" s="11">
        <f>IF(N128="základná",J128,0)</f>
        <v>0</v>
      </c>
      <c r="BF128" s="11">
        <f>IF(N128="znížená",J128,0)</f>
        <v>0</v>
      </c>
      <c r="BG128" s="11">
        <f>IF(N128="zákl. prenesená",J128,0)</f>
        <v>0</v>
      </c>
      <c r="BH128" s="11">
        <f>IF(N128="zníž. prenesená",J128,0)</f>
        <v>0</v>
      </c>
      <c r="BI128" s="11">
        <f>IF(N128="nulová",J128,0)</f>
        <v>0</v>
      </c>
      <c r="BJ128" s="9" t="s">
        <v>2</v>
      </c>
      <c r="BK128" s="10">
        <f>ROUND(I128*H128,3)</f>
        <v>0</v>
      </c>
      <c r="BL128" s="9" t="s">
        <v>1</v>
      </c>
      <c r="BM128" s="8" t="s">
        <v>68</v>
      </c>
    </row>
    <row r="129" spans="2:65" s="3" customFormat="1" ht="24" customHeight="1" x14ac:dyDescent="0.25">
      <c r="B129" s="23"/>
      <c r="C129" s="22" t="s">
        <v>67</v>
      </c>
      <c r="D129" s="22" t="s">
        <v>4</v>
      </c>
      <c r="E129" s="21" t="s">
        <v>66</v>
      </c>
      <c r="F129" s="17" t="s">
        <v>65</v>
      </c>
      <c r="G129" s="20" t="s">
        <v>16</v>
      </c>
      <c r="H129" s="18">
        <v>8</v>
      </c>
      <c r="I129" s="19"/>
      <c r="J129" s="18">
        <f>ROUND(I129*H129,3)</f>
        <v>0</v>
      </c>
      <c r="K129" s="17" t="s">
        <v>6</v>
      </c>
      <c r="L129" s="4"/>
      <c r="M129" s="27" t="s">
        <v>6</v>
      </c>
      <c r="N129" s="26" t="s">
        <v>5</v>
      </c>
      <c r="P129" s="25">
        <f>O129*H129</f>
        <v>0</v>
      </c>
      <c r="Q129" s="25">
        <v>0</v>
      </c>
      <c r="R129" s="25">
        <f>Q129*H129</f>
        <v>0</v>
      </c>
      <c r="S129" s="25">
        <v>0</v>
      </c>
      <c r="T129" s="24">
        <f>S129*H129</f>
        <v>0</v>
      </c>
      <c r="AR129" s="8" t="s">
        <v>1</v>
      </c>
      <c r="AT129" s="8" t="s">
        <v>4</v>
      </c>
      <c r="AU129" s="8" t="s">
        <v>2</v>
      </c>
      <c r="AY129" s="9" t="s">
        <v>3</v>
      </c>
      <c r="BE129" s="11">
        <f>IF(N129="základná",J129,0)</f>
        <v>0</v>
      </c>
      <c r="BF129" s="11">
        <f>IF(N129="znížená",J129,0)</f>
        <v>0</v>
      </c>
      <c r="BG129" s="11">
        <f>IF(N129="zákl. prenesená",J129,0)</f>
        <v>0</v>
      </c>
      <c r="BH129" s="11">
        <f>IF(N129="zníž. prenesená",J129,0)</f>
        <v>0</v>
      </c>
      <c r="BI129" s="11">
        <f>IF(N129="nulová",J129,0)</f>
        <v>0</v>
      </c>
      <c r="BJ129" s="9" t="s">
        <v>2</v>
      </c>
      <c r="BK129" s="10">
        <f>ROUND(I129*H129,3)</f>
        <v>0</v>
      </c>
      <c r="BL129" s="9" t="s">
        <v>1</v>
      </c>
      <c r="BM129" s="8" t="s">
        <v>64</v>
      </c>
    </row>
    <row r="130" spans="2:65" s="3" customFormat="1" ht="36" customHeight="1" x14ac:dyDescent="0.25">
      <c r="B130" s="23"/>
      <c r="C130" s="22" t="s">
        <v>63</v>
      </c>
      <c r="D130" s="22" t="s">
        <v>4</v>
      </c>
      <c r="E130" s="21" t="s">
        <v>62</v>
      </c>
      <c r="F130" s="17" t="s">
        <v>61</v>
      </c>
      <c r="G130" s="20" t="s">
        <v>16</v>
      </c>
      <c r="H130" s="18">
        <v>3</v>
      </c>
      <c r="I130" s="19"/>
      <c r="J130" s="18">
        <f>ROUND(I130*H130,3)</f>
        <v>0</v>
      </c>
      <c r="K130" s="17" t="s">
        <v>6</v>
      </c>
      <c r="L130" s="4"/>
      <c r="M130" s="27" t="s">
        <v>6</v>
      </c>
      <c r="N130" s="26" t="s">
        <v>5</v>
      </c>
      <c r="P130" s="25">
        <f>O130*H130</f>
        <v>0</v>
      </c>
      <c r="Q130" s="25">
        <v>0</v>
      </c>
      <c r="R130" s="25">
        <f>Q130*H130</f>
        <v>0</v>
      </c>
      <c r="S130" s="25">
        <v>0</v>
      </c>
      <c r="T130" s="24">
        <f>S130*H130</f>
        <v>0</v>
      </c>
      <c r="AR130" s="8" t="s">
        <v>1</v>
      </c>
      <c r="AT130" s="8" t="s">
        <v>4</v>
      </c>
      <c r="AU130" s="8" t="s">
        <v>2</v>
      </c>
      <c r="AY130" s="9" t="s">
        <v>3</v>
      </c>
      <c r="BE130" s="11">
        <f>IF(N130="základná",J130,0)</f>
        <v>0</v>
      </c>
      <c r="BF130" s="11">
        <f>IF(N130="znížená",J130,0)</f>
        <v>0</v>
      </c>
      <c r="BG130" s="11">
        <f>IF(N130="zákl. prenesená",J130,0)</f>
        <v>0</v>
      </c>
      <c r="BH130" s="11">
        <f>IF(N130="zníž. prenesená",J130,0)</f>
        <v>0</v>
      </c>
      <c r="BI130" s="11">
        <f>IF(N130="nulová",J130,0)</f>
        <v>0</v>
      </c>
      <c r="BJ130" s="9" t="s">
        <v>2</v>
      </c>
      <c r="BK130" s="10">
        <f>ROUND(I130*H130,3)</f>
        <v>0</v>
      </c>
      <c r="BL130" s="9" t="s">
        <v>1</v>
      </c>
      <c r="BM130" s="8" t="s">
        <v>60</v>
      </c>
    </row>
    <row r="131" spans="2:65" s="3" customFormat="1" ht="24" customHeight="1" x14ac:dyDescent="0.25">
      <c r="B131" s="23"/>
      <c r="C131" s="22" t="s">
        <v>59</v>
      </c>
      <c r="D131" s="22" t="s">
        <v>4</v>
      </c>
      <c r="E131" s="21" t="s">
        <v>58</v>
      </c>
      <c r="F131" s="17" t="s">
        <v>57</v>
      </c>
      <c r="G131" s="20" t="s">
        <v>16</v>
      </c>
      <c r="H131" s="18">
        <v>13</v>
      </c>
      <c r="I131" s="19"/>
      <c r="J131" s="18">
        <f>ROUND(I131*H131,3)</f>
        <v>0</v>
      </c>
      <c r="K131" s="17" t="s">
        <v>6</v>
      </c>
      <c r="L131" s="4"/>
      <c r="M131" s="27" t="s">
        <v>6</v>
      </c>
      <c r="N131" s="26" t="s">
        <v>5</v>
      </c>
      <c r="P131" s="25">
        <f>O131*H131</f>
        <v>0</v>
      </c>
      <c r="Q131" s="25">
        <v>0</v>
      </c>
      <c r="R131" s="25">
        <f>Q131*H131</f>
        <v>0</v>
      </c>
      <c r="S131" s="25">
        <v>0</v>
      </c>
      <c r="T131" s="24">
        <f>S131*H131</f>
        <v>0</v>
      </c>
      <c r="AR131" s="8" t="s">
        <v>1</v>
      </c>
      <c r="AT131" s="8" t="s">
        <v>4</v>
      </c>
      <c r="AU131" s="8" t="s">
        <v>2</v>
      </c>
      <c r="AY131" s="9" t="s">
        <v>3</v>
      </c>
      <c r="BE131" s="11">
        <f>IF(N131="základná",J131,0)</f>
        <v>0</v>
      </c>
      <c r="BF131" s="11">
        <f>IF(N131="znížená",J131,0)</f>
        <v>0</v>
      </c>
      <c r="BG131" s="11">
        <f>IF(N131="zákl. prenesená",J131,0)</f>
        <v>0</v>
      </c>
      <c r="BH131" s="11">
        <f>IF(N131="zníž. prenesená",J131,0)</f>
        <v>0</v>
      </c>
      <c r="BI131" s="11">
        <f>IF(N131="nulová",J131,0)</f>
        <v>0</v>
      </c>
      <c r="BJ131" s="9" t="s">
        <v>2</v>
      </c>
      <c r="BK131" s="10">
        <f>ROUND(I131*H131,3)</f>
        <v>0</v>
      </c>
      <c r="BL131" s="9" t="s">
        <v>1</v>
      </c>
      <c r="BM131" s="8" t="s">
        <v>56</v>
      </c>
    </row>
    <row r="132" spans="2:65" s="3" customFormat="1" ht="36" customHeight="1" x14ac:dyDescent="0.25">
      <c r="B132" s="23"/>
      <c r="C132" s="22" t="s">
        <v>55</v>
      </c>
      <c r="D132" s="22" t="s">
        <v>4</v>
      </c>
      <c r="E132" s="21" t="s">
        <v>54</v>
      </c>
      <c r="F132" s="17" t="s">
        <v>53</v>
      </c>
      <c r="G132" s="20" t="s">
        <v>16</v>
      </c>
      <c r="H132" s="18">
        <v>3</v>
      </c>
      <c r="I132" s="19"/>
      <c r="J132" s="18">
        <f>ROUND(I132*H132,3)</f>
        <v>0</v>
      </c>
      <c r="K132" s="17" t="s">
        <v>6</v>
      </c>
      <c r="L132" s="4"/>
      <c r="M132" s="27" t="s">
        <v>6</v>
      </c>
      <c r="N132" s="26" t="s">
        <v>5</v>
      </c>
      <c r="P132" s="25">
        <f>O132*H132</f>
        <v>0</v>
      </c>
      <c r="Q132" s="25">
        <v>0</v>
      </c>
      <c r="R132" s="25">
        <f>Q132*H132</f>
        <v>0</v>
      </c>
      <c r="S132" s="25">
        <v>0</v>
      </c>
      <c r="T132" s="24">
        <f>S132*H132</f>
        <v>0</v>
      </c>
      <c r="AR132" s="8" t="s">
        <v>1</v>
      </c>
      <c r="AT132" s="8" t="s">
        <v>4</v>
      </c>
      <c r="AU132" s="8" t="s">
        <v>2</v>
      </c>
      <c r="AY132" s="9" t="s">
        <v>3</v>
      </c>
      <c r="BE132" s="11">
        <f>IF(N132="základná",J132,0)</f>
        <v>0</v>
      </c>
      <c r="BF132" s="11">
        <f>IF(N132="znížená",J132,0)</f>
        <v>0</v>
      </c>
      <c r="BG132" s="11">
        <f>IF(N132="zákl. prenesená",J132,0)</f>
        <v>0</v>
      </c>
      <c r="BH132" s="11">
        <f>IF(N132="zníž. prenesená",J132,0)</f>
        <v>0</v>
      </c>
      <c r="BI132" s="11">
        <f>IF(N132="nulová",J132,0)</f>
        <v>0</v>
      </c>
      <c r="BJ132" s="9" t="s">
        <v>2</v>
      </c>
      <c r="BK132" s="10">
        <f>ROUND(I132*H132,3)</f>
        <v>0</v>
      </c>
      <c r="BL132" s="9" t="s">
        <v>1</v>
      </c>
      <c r="BM132" s="8" t="s">
        <v>52</v>
      </c>
    </row>
    <row r="133" spans="2:65" s="3" customFormat="1" ht="36" customHeight="1" x14ac:dyDescent="0.25">
      <c r="B133" s="23"/>
      <c r="C133" s="22" t="s">
        <v>51</v>
      </c>
      <c r="D133" s="22" t="s">
        <v>4</v>
      </c>
      <c r="E133" s="21" t="s">
        <v>50</v>
      </c>
      <c r="F133" s="17" t="s">
        <v>49</v>
      </c>
      <c r="G133" s="20" t="s">
        <v>16</v>
      </c>
      <c r="H133" s="18">
        <v>13</v>
      </c>
      <c r="I133" s="19"/>
      <c r="J133" s="18">
        <f>ROUND(I133*H133,3)</f>
        <v>0</v>
      </c>
      <c r="K133" s="17" t="s">
        <v>6</v>
      </c>
      <c r="L133" s="4"/>
      <c r="M133" s="27" t="s">
        <v>6</v>
      </c>
      <c r="N133" s="26" t="s">
        <v>5</v>
      </c>
      <c r="P133" s="25">
        <f>O133*H133</f>
        <v>0</v>
      </c>
      <c r="Q133" s="25">
        <v>0</v>
      </c>
      <c r="R133" s="25">
        <f>Q133*H133</f>
        <v>0</v>
      </c>
      <c r="S133" s="25">
        <v>0</v>
      </c>
      <c r="T133" s="24">
        <f>S133*H133</f>
        <v>0</v>
      </c>
      <c r="AR133" s="8" t="s">
        <v>1</v>
      </c>
      <c r="AT133" s="8" t="s">
        <v>4</v>
      </c>
      <c r="AU133" s="8" t="s">
        <v>2</v>
      </c>
      <c r="AY133" s="9" t="s">
        <v>3</v>
      </c>
      <c r="BE133" s="11">
        <f>IF(N133="základná",J133,0)</f>
        <v>0</v>
      </c>
      <c r="BF133" s="11">
        <f>IF(N133="znížená",J133,0)</f>
        <v>0</v>
      </c>
      <c r="BG133" s="11">
        <f>IF(N133="zákl. prenesená",J133,0)</f>
        <v>0</v>
      </c>
      <c r="BH133" s="11">
        <f>IF(N133="zníž. prenesená",J133,0)</f>
        <v>0</v>
      </c>
      <c r="BI133" s="11">
        <f>IF(N133="nulová",J133,0)</f>
        <v>0</v>
      </c>
      <c r="BJ133" s="9" t="s">
        <v>2</v>
      </c>
      <c r="BK133" s="10">
        <f>ROUND(I133*H133,3)</f>
        <v>0</v>
      </c>
      <c r="BL133" s="9" t="s">
        <v>1</v>
      </c>
      <c r="BM133" s="8" t="s">
        <v>48</v>
      </c>
    </row>
    <row r="134" spans="2:65" s="3" customFormat="1" ht="24" customHeight="1" x14ac:dyDescent="0.25">
      <c r="B134" s="23"/>
      <c r="C134" s="22" t="s">
        <v>47</v>
      </c>
      <c r="D134" s="22" t="s">
        <v>4</v>
      </c>
      <c r="E134" s="21" t="s">
        <v>46</v>
      </c>
      <c r="F134" s="17" t="s">
        <v>45</v>
      </c>
      <c r="G134" s="20" t="s">
        <v>16</v>
      </c>
      <c r="H134" s="18">
        <v>3</v>
      </c>
      <c r="I134" s="19"/>
      <c r="J134" s="18">
        <f>ROUND(I134*H134,3)</f>
        <v>0</v>
      </c>
      <c r="K134" s="17" t="s">
        <v>6</v>
      </c>
      <c r="L134" s="4"/>
      <c r="M134" s="27" t="s">
        <v>6</v>
      </c>
      <c r="N134" s="26" t="s">
        <v>5</v>
      </c>
      <c r="P134" s="25">
        <f>O134*H134</f>
        <v>0</v>
      </c>
      <c r="Q134" s="25">
        <v>0</v>
      </c>
      <c r="R134" s="25">
        <f>Q134*H134</f>
        <v>0</v>
      </c>
      <c r="S134" s="25">
        <v>0</v>
      </c>
      <c r="T134" s="24">
        <f>S134*H134</f>
        <v>0</v>
      </c>
      <c r="AR134" s="8" t="s">
        <v>1</v>
      </c>
      <c r="AT134" s="8" t="s">
        <v>4</v>
      </c>
      <c r="AU134" s="8" t="s">
        <v>2</v>
      </c>
      <c r="AY134" s="9" t="s">
        <v>3</v>
      </c>
      <c r="BE134" s="11">
        <f>IF(N134="základná",J134,0)</f>
        <v>0</v>
      </c>
      <c r="BF134" s="11">
        <f>IF(N134="znížená",J134,0)</f>
        <v>0</v>
      </c>
      <c r="BG134" s="11">
        <f>IF(N134="zákl. prenesená",J134,0)</f>
        <v>0</v>
      </c>
      <c r="BH134" s="11">
        <f>IF(N134="zníž. prenesená",J134,0)</f>
        <v>0</v>
      </c>
      <c r="BI134" s="11">
        <f>IF(N134="nulová",J134,0)</f>
        <v>0</v>
      </c>
      <c r="BJ134" s="9" t="s">
        <v>2</v>
      </c>
      <c r="BK134" s="10">
        <f>ROUND(I134*H134,3)</f>
        <v>0</v>
      </c>
      <c r="BL134" s="9" t="s">
        <v>1</v>
      </c>
      <c r="BM134" s="8" t="s">
        <v>44</v>
      </c>
    </row>
    <row r="135" spans="2:65" s="3" customFormat="1" ht="36" customHeight="1" x14ac:dyDescent="0.25">
      <c r="B135" s="23"/>
      <c r="C135" s="22" t="s">
        <v>43</v>
      </c>
      <c r="D135" s="22" t="s">
        <v>4</v>
      </c>
      <c r="E135" s="21" t="s">
        <v>42</v>
      </c>
      <c r="F135" s="17" t="s">
        <v>41</v>
      </c>
      <c r="G135" s="20" t="s">
        <v>16</v>
      </c>
      <c r="H135" s="18">
        <v>10</v>
      </c>
      <c r="I135" s="19"/>
      <c r="J135" s="18">
        <f>ROUND(I135*H135,3)</f>
        <v>0</v>
      </c>
      <c r="K135" s="17" t="s">
        <v>6</v>
      </c>
      <c r="L135" s="4"/>
      <c r="M135" s="27" t="s">
        <v>6</v>
      </c>
      <c r="N135" s="26" t="s">
        <v>5</v>
      </c>
      <c r="P135" s="25">
        <f>O135*H135</f>
        <v>0</v>
      </c>
      <c r="Q135" s="25">
        <v>0</v>
      </c>
      <c r="R135" s="25">
        <f>Q135*H135</f>
        <v>0</v>
      </c>
      <c r="S135" s="25">
        <v>0</v>
      </c>
      <c r="T135" s="24">
        <f>S135*H135</f>
        <v>0</v>
      </c>
      <c r="AR135" s="8" t="s">
        <v>1</v>
      </c>
      <c r="AT135" s="8" t="s">
        <v>4</v>
      </c>
      <c r="AU135" s="8" t="s">
        <v>2</v>
      </c>
      <c r="AY135" s="9" t="s">
        <v>3</v>
      </c>
      <c r="BE135" s="11">
        <f>IF(N135="základná",J135,0)</f>
        <v>0</v>
      </c>
      <c r="BF135" s="11">
        <f>IF(N135="znížená",J135,0)</f>
        <v>0</v>
      </c>
      <c r="BG135" s="11">
        <f>IF(N135="zákl. prenesená",J135,0)</f>
        <v>0</v>
      </c>
      <c r="BH135" s="11">
        <f>IF(N135="zníž. prenesená",J135,0)</f>
        <v>0</v>
      </c>
      <c r="BI135" s="11">
        <f>IF(N135="nulová",J135,0)</f>
        <v>0</v>
      </c>
      <c r="BJ135" s="9" t="s">
        <v>2</v>
      </c>
      <c r="BK135" s="10">
        <f>ROUND(I135*H135,3)</f>
        <v>0</v>
      </c>
      <c r="BL135" s="9" t="s">
        <v>1</v>
      </c>
      <c r="BM135" s="8" t="s">
        <v>40</v>
      </c>
    </row>
    <row r="136" spans="2:65" s="3" customFormat="1" ht="16.5" customHeight="1" x14ac:dyDescent="0.25">
      <c r="B136" s="23"/>
      <c r="C136" s="22" t="s">
        <v>39</v>
      </c>
      <c r="D136" s="22" t="s">
        <v>4</v>
      </c>
      <c r="E136" s="21" t="s">
        <v>38</v>
      </c>
      <c r="F136" s="17" t="s">
        <v>37</v>
      </c>
      <c r="G136" s="20" t="s">
        <v>16</v>
      </c>
      <c r="H136" s="18">
        <v>1</v>
      </c>
      <c r="I136" s="19"/>
      <c r="J136" s="18">
        <f>ROUND(I136*H136,3)</f>
        <v>0</v>
      </c>
      <c r="K136" s="17" t="s">
        <v>6</v>
      </c>
      <c r="L136" s="4"/>
      <c r="M136" s="27" t="s">
        <v>6</v>
      </c>
      <c r="N136" s="26" t="s">
        <v>5</v>
      </c>
      <c r="P136" s="25">
        <f>O136*H136</f>
        <v>0</v>
      </c>
      <c r="Q136" s="25">
        <v>0</v>
      </c>
      <c r="R136" s="25">
        <f>Q136*H136</f>
        <v>0</v>
      </c>
      <c r="S136" s="25">
        <v>0</v>
      </c>
      <c r="T136" s="24">
        <f>S136*H136</f>
        <v>0</v>
      </c>
      <c r="AR136" s="8" t="s">
        <v>1</v>
      </c>
      <c r="AT136" s="8" t="s">
        <v>4</v>
      </c>
      <c r="AU136" s="8" t="s">
        <v>2</v>
      </c>
      <c r="AY136" s="9" t="s">
        <v>3</v>
      </c>
      <c r="BE136" s="11">
        <f>IF(N136="základná",J136,0)</f>
        <v>0</v>
      </c>
      <c r="BF136" s="11">
        <f>IF(N136="znížená",J136,0)</f>
        <v>0</v>
      </c>
      <c r="BG136" s="11">
        <f>IF(N136="zákl. prenesená",J136,0)</f>
        <v>0</v>
      </c>
      <c r="BH136" s="11">
        <f>IF(N136="zníž. prenesená",J136,0)</f>
        <v>0</v>
      </c>
      <c r="BI136" s="11">
        <f>IF(N136="nulová",J136,0)</f>
        <v>0</v>
      </c>
      <c r="BJ136" s="9" t="s">
        <v>2</v>
      </c>
      <c r="BK136" s="10">
        <f>ROUND(I136*H136,3)</f>
        <v>0</v>
      </c>
      <c r="BL136" s="9" t="s">
        <v>1</v>
      </c>
      <c r="BM136" s="8" t="s">
        <v>36</v>
      </c>
    </row>
    <row r="137" spans="2:65" s="3" customFormat="1" ht="16.5" customHeight="1" x14ac:dyDescent="0.25">
      <c r="B137" s="23"/>
      <c r="C137" s="22" t="s">
        <v>35</v>
      </c>
      <c r="D137" s="22" t="s">
        <v>4</v>
      </c>
      <c r="E137" s="21" t="s">
        <v>34</v>
      </c>
      <c r="F137" s="17" t="s">
        <v>33</v>
      </c>
      <c r="G137" s="20" t="s">
        <v>16</v>
      </c>
      <c r="H137" s="18">
        <v>1</v>
      </c>
      <c r="I137" s="19"/>
      <c r="J137" s="18">
        <f>ROUND(I137*H137,3)</f>
        <v>0</v>
      </c>
      <c r="K137" s="17" t="s">
        <v>6</v>
      </c>
      <c r="L137" s="4"/>
      <c r="M137" s="27" t="s">
        <v>6</v>
      </c>
      <c r="N137" s="26" t="s">
        <v>5</v>
      </c>
      <c r="P137" s="25">
        <f>O137*H137</f>
        <v>0</v>
      </c>
      <c r="Q137" s="25">
        <v>0</v>
      </c>
      <c r="R137" s="25">
        <f>Q137*H137</f>
        <v>0</v>
      </c>
      <c r="S137" s="25">
        <v>0</v>
      </c>
      <c r="T137" s="24">
        <f>S137*H137</f>
        <v>0</v>
      </c>
      <c r="AR137" s="8" t="s">
        <v>1</v>
      </c>
      <c r="AT137" s="8" t="s">
        <v>4</v>
      </c>
      <c r="AU137" s="8" t="s">
        <v>2</v>
      </c>
      <c r="AY137" s="9" t="s">
        <v>3</v>
      </c>
      <c r="BE137" s="11">
        <f>IF(N137="základná",J137,0)</f>
        <v>0</v>
      </c>
      <c r="BF137" s="11">
        <f>IF(N137="znížená",J137,0)</f>
        <v>0</v>
      </c>
      <c r="BG137" s="11">
        <f>IF(N137="zákl. prenesená",J137,0)</f>
        <v>0</v>
      </c>
      <c r="BH137" s="11">
        <f>IF(N137="zníž. prenesená",J137,0)</f>
        <v>0</v>
      </c>
      <c r="BI137" s="11">
        <f>IF(N137="nulová",J137,0)</f>
        <v>0</v>
      </c>
      <c r="BJ137" s="9" t="s">
        <v>2</v>
      </c>
      <c r="BK137" s="10">
        <f>ROUND(I137*H137,3)</f>
        <v>0</v>
      </c>
      <c r="BL137" s="9" t="s">
        <v>1</v>
      </c>
      <c r="BM137" s="8" t="s">
        <v>32</v>
      </c>
    </row>
    <row r="138" spans="2:65" s="3" customFormat="1" ht="16.5" customHeight="1" x14ac:dyDescent="0.25">
      <c r="B138" s="23"/>
      <c r="C138" s="22" t="s">
        <v>31</v>
      </c>
      <c r="D138" s="22" t="s">
        <v>4</v>
      </c>
      <c r="E138" s="21" t="s">
        <v>30</v>
      </c>
      <c r="F138" s="17" t="s">
        <v>29</v>
      </c>
      <c r="G138" s="20" t="s">
        <v>16</v>
      </c>
      <c r="H138" s="18">
        <v>2</v>
      </c>
      <c r="I138" s="19"/>
      <c r="J138" s="18">
        <f>ROUND(I138*H138,3)</f>
        <v>0</v>
      </c>
      <c r="K138" s="17" t="s">
        <v>6</v>
      </c>
      <c r="L138" s="4"/>
      <c r="M138" s="27" t="s">
        <v>6</v>
      </c>
      <c r="N138" s="26" t="s">
        <v>5</v>
      </c>
      <c r="P138" s="25">
        <f>O138*H138</f>
        <v>0</v>
      </c>
      <c r="Q138" s="25">
        <v>0</v>
      </c>
      <c r="R138" s="25">
        <f>Q138*H138</f>
        <v>0</v>
      </c>
      <c r="S138" s="25">
        <v>0</v>
      </c>
      <c r="T138" s="24">
        <f>S138*H138</f>
        <v>0</v>
      </c>
      <c r="AR138" s="8" t="s">
        <v>1</v>
      </c>
      <c r="AT138" s="8" t="s">
        <v>4</v>
      </c>
      <c r="AU138" s="8" t="s">
        <v>2</v>
      </c>
      <c r="AY138" s="9" t="s">
        <v>3</v>
      </c>
      <c r="BE138" s="11">
        <f>IF(N138="základná",J138,0)</f>
        <v>0</v>
      </c>
      <c r="BF138" s="11">
        <f>IF(N138="znížená",J138,0)</f>
        <v>0</v>
      </c>
      <c r="BG138" s="11">
        <f>IF(N138="zákl. prenesená",J138,0)</f>
        <v>0</v>
      </c>
      <c r="BH138" s="11">
        <f>IF(N138="zníž. prenesená",J138,0)</f>
        <v>0</v>
      </c>
      <c r="BI138" s="11">
        <f>IF(N138="nulová",J138,0)</f>
        <v>0</v>
      </c>
      <c r="BJ138" s="9" t="s">
        <v>2</v>
      </c>
      <c r="BK138" s="10">
        <f>ROUND(I138*H138,3)</f>
        <v>0</v>
      </c>
      <c r="BL138" s="9" t="s">
        <v>1</v>
      </c>
      <c r="BM138" s="8" t="s">
        <v>28</v>
      </c>
    </row>
    <row r="139" spans="2:65" s="3" customFormat="1" ht="16.5" customHeight="1" x14ac:dyDescent="0.25">
      <c r="B139" s="23"/>
      <c r="C139" s="22" t="s">
        <v>27</v>
      </c>
      <c r="D139" s="22" t="s">
        <v>4</v>
      </c>
      <c r="E139" s="21" t="s">
        <v>26</v>
      </c>
      <c r="F139" s="17" t="s">
        <v>25</v>
      </c>
      <c r="G139" s="20" t="s">
        <v>16</v>
      </c>
      <c r="H139" s="18">
        <v>1</v>
      </c>
      <c r="I139" s="19"/>
      <c r="J139" s="18">
        <f>ROUND(I139*H139,3)</f>
        <v>0</v>
      </c>
      <c r="K139" s="17" t="s">
        <v>6</v>
      </c>
      <c r="L139" s="4"/>
      <c r="M139" s="27" t="s">
        <v>6</v>
      </c>
      <c r="N139" s="26" t="s">
        <v>5</v>
      </c>
      <c r="P139" s="25">
        <f>O139*H139</f>
        <v>0</v>
      </c>
      <c r="Q139" s="25">
        <v>0</v>
      </c>
      <c r="R139" s="25">
        <f>Q139*H139</f>
        <v>0</v>
      </c>
      <c r="S139" s="25">
        <v>0</v>
      </c>
      <c r="T139" s="24">
        <f>S139*H139</f>
        <v>0</v>
      </c>
      <c r="AR139" s="8" t="s">
        <v>1</v>
      </c>
      <c r="AT139" s="8" t="s">
        <v>4</v>
      </c>
      <c r="AU139" s="8" t="s">
        <v>2</v>
      </c>
      <c r="AY139" s="9" t="s">
        <v>3</v>
      </c>
      <c r="BE139" s="11">
        <f>IF(N139="základná",J139,0)</f>
        <v>0</v>
      </c>
      <c r="BF139" s="11">
        <f>IF(N139="znížená",J139,0)</f>
        <v>0</v>
      </c>
      <c r="BG139" s="11">
        <f>IF(N139="zákl. prenesená",J139,0)</f>
        <v>0</v>
      </c>
      <c r="BH139" s="11">
        <f>IF(N139="zníž. prenesená",J139,0)</f>
        <v>0</v>
      </c>
      <c r="BI139" s="11">
        <f>IF(N139="nulová",J139,0)</f>
        <v>0</v>
      </c>
      <c r="BJ139" s="9" t="s">
        <v>2</v>
      </c>
      <c r="BK139" s="10">
        <f>ROUND(I139*H139,3)</f>
        <v>0</v>
      </c>
      <c r="BL139" s="9" t="s">
        <v>1</v>
      </c>
      <c r="BM139" s="8" t="s">
        <v>24</v>
      </c>
    </row>
    <row r="140" spans="2:65" s="3" customFormat="1" ht="16.5" customHeight="1" x14ac:dyDescent="0.25">
      <c r="B140" s="23"/>
      <c r="C140" s="22" t="s">
        <v>23</v>
      </c>
      <c r="D140" s="22" t="s">
        <v>4</v>
      </c>
      <c r="E140" s="21" t="s">
        <v>22</v>
      </c>
      <c r="F140" s="17" t="s">
        <v>21</v>
      </c>
      <c r="G140" s="20" t="s">
        <v>7</v>
      </c>
      <c r="H140" s="18">
        <v>1</v>
      </c>
      <c r="I140" s="19"/>
      <c r="J140" s="18">
        <f>ROUND(I140*H140,3)</f>
        <v>0</v>
      </c>
      <c r="K140" s="17" t="s">
        <v>6</v>
      </c>
      <c r="L140" s="4"/>
      <c r="M140" s="27" t="s">
        <v>6</v>
      </c>
      <c r="N140" s="26" t="s">
        <v>5</v>
      </c>
      <c r="P140" s="25">
        <f>O140*H140</f>
        <v>0</v>
      </c>
      <c r="Q140" s="25">
        <v>0</v>
      </c>
      <c r="R140" s="25">
        <f>Q140*H140</f>
        <v>0</v>
      </c>
      <c r="S140" s="25">
        <v>0</v>
      </c>
      <c r="T140" s="24">
        <f>S140*H140</f>
        <v>0</v>
      </c>
      <c r="AR140" s="8" t="s">
        <v>1</v>
      </c>
      <c r="AT140" s="8" t="s">
        <v>4</v>
      </c>
      <c r="AU140" s="8" t="s">
        <v>2</v>
      </c>
      <c r="AY140" s="9" t="s">
        <v>3</v>
      </c>
      <c r="BE140" s="11">
        <f>IF(N140="základná",J140,0)</f>
        <v>0</v>
      </c>
      <c r="BF140" s="11">
        <f>IF(N140="znížená",J140,0)</f>
        <v>0</v>
      </c>
      <c r="BG140" s="11">
        <f>IF(N140="zákl. prenesená",J140,0)</f>
        <v>0</v>
      </c>
      <c r="BH140" s="11">
        <f>IF(N140="zníž. prenesená",J140,0)</f>
        <v>0</v>
      </c>
      <c r="BI140" s="11">
        <f>IF(N140="nulová",J140,0)</f>
        <v>0</v>
      </c>
      <c r="BJ140" s="9" t="s">
        <v>2</v>
      </c>
      <c r="BK140" s="10">
        <f>ROUND(I140*H140,3)</f>
        <v>0</v>
      </c>
      <c r="BL140" s="9" t="s">
        <v>1</v>
      </c>
      <c r="BM140" s="8" t="s">
        <v>20</v>
      </c>
    </row>
    <row r="141" spans="2:65" s="3" customFormat="1" ht="16.5" customHeight="1" x14ac:dyDescent="0.25">
      <c r="B141" s="23"/>
      <c r="C141" s="22" t="s">
        <v>19</v>
      </c>
      <c r="D141" s="22" t="s">
        <v>4</v>
      </c>
      <c r="E141" s="21" t="s">
        <v>18</v>
      </c>
      <c r="F141" s="17" t="s">
        <v>17</v>
      </c>
      <c r="G141" s="20" t="s">
        <v>16</v>
      </c>
      <c r="H141" s="18">
        <v>1</v>
      </c>
      <c r="I141" s="19"/>
      <c r="J141" s="18">
        <f>ROUND(I141*H141,3)</f>
        <v>0</v>
      </c>
      <c r="K141" s="17" t="s">
        <v>6</v>
      </c>
      <c r="L141" s="4"/>
      <c r="M141" s="27" t="s">
        <v>6</v>
      </c>
      <c r="N141" s="26" t="s">
        <v>5</v>
      </c>
      <c r="P141" s="25">
        <f>O141*H141</f>
        <v>0</v>
      </c>
      <c r="Q141" s="25">
        <v>0</v>
      </c>
      <c r="R141" s="25">
        <f>Q141*H141</f>
        <v>0</v>
      </c>
      <c r="S141" s="25">
        <v>0</v>
      </c>
      <c r="T141" s="24">
        <f>S141*H141</f>
        <v>0</v>
      </c>
      <c r="AR141" s="8" t="s">
        <v>1</v>
      </c>
      <c r="AT141" s="8" t="s">
        <v>4</v>
      </c>
      <c r="AU141" s="8" t="s">
        <v>2</v>
      </c>
      <c r="AY141" s="9" t="s">
        <v>3</v>
      </c>
      <c r="BE141" s="11">
        <f>IF(N141="základná",J141,0)</f>
        <v>0</v>
      </c>
      <c r="BF141" s="11">
        <f>IF(N141="znížená",J141,0)</f>
        <v>0</v>
      </c>
      <c r="BG141" s="11">
        <f>IF(N141="zákl. prenesená",J141,0)</f>
        <v>0</v>
      </c>
      <c r="BH141" s="11">
        <f>IF(N141="zníž. prenesená",J141,0)</f>
        <v>0</v>
      </c>
      <c r="BI141" s="11">
        <f>IF(N141="nulová",J141,0)</f>
        <v>0</v>
      </c>
      <c r="BJ141" s="9" t="s">
        <v>2</v>
      </c>
      <c r="BK141" s="10">
        <f>ROUND(I141*H141,3)</f>
        <v>0</v>
      </c>
      <c r="BL141" s="9" t="s">
        <v>1</v>
      </c>
      <c r="BM141" s="8" t="s">
        <v>15</v>
      </c>
    </row>
    <row r="142" spans="2:65" s="3" customFormat="1" ht="16.5" customHeight="1" x14ac:dyDescent="0.25">
      <c r="B142" s="23"/>
      <c r="C142" s="22" t="s">
        <v>14</v>
      </c>
      <c r="D142" s="22" t="s">
        <v>4</v>
      </c>
      <c r="E142" s="21" t="s">
        <v>13</v>
      </c>
      <c r="F142" s="17" t="s">
        <v>12</v>
      </c>
      <c r="G142" s="20" t="s">
        <v>7</v>
      </c>
      <c r="H142" s="18">
        <v>1</v>
      </c>
      <c r="I142" s="19"/>
      <c r="J142" s="18">
        <f>ROUND(I142*H142,3)</f>
        <v>0</v>
      </c>
      <c r="K142" s="17" t="s">
        <v>6</v>
      </c>
      <c r="L142" s="4"/>
      <c r="M142" s="27" t="s">
        <v>6</v>
      </c>
      <c r="N142" s="26" t="s">
        <v>5</v>
      </c>
      <c r="P142" s="25">
        <f>O142*H142</f>
        <v>0</v>
      </c>
      <c r="Q142" s="25">
        <v>0</v>
      </c>
      <c r="R142" s="25">
        <f>Q142*H142</f>
        <v>0</v>
      </c>
      <c r="S142" s="25">
        <v>0</v>
      </c>
      <c r="T142" s="24">
        <f>S142*H142</f>
        <v>0</v>
      </c>
      <c r="AR142" s="8" t="s">
        <v>1</v>
      </c>
      <c r="AT142" s="8" t="s">
        <v>4</v>
      </c>
      <c r="AU142" s="8" t="s">
        <v>2</v>
      </c>
      <c r="AY142" s="9" t="s">
        <v>3</v>
      </c>
      <c r="BE142" s="11">
        <f>IF(N142="základná",J142,0)</f>
        <v>0</v>
      </c>
      <c r="BF142" s="11">
        <f>IF(N142="znížená",J142,0)</f>
        <v>0</v>
      </c>
      <c r="BG142" s="11">
        <f>IF(N142="zákl. prenesená",J142,0)</f>
        <v>0</v>
      </c>
      <c r="BH142" s="11">
        <f>IF(N142="zníž. prenesená",J142,0)</f>
        <v>0</v>
      </c>
      <c r="BI142" s="11">
        <f>IF(N142="nulová",J142,0)</f>
        <v>0</v>
      </c>
      <c r="BJ142" s="9" t="s">
        <v>2</v>
      </c>
      <c r="BK142" s="10">
        <f>ROUND(I142*H142,3)</f>
        <v>0</v>
      </c>
      <c r="BL142" s="9" t="s">
        <v>1</v>
      </c>
      <c r="BM142" s="8" t="s">
        <v>11</v>
      </c>
    </row>
    <row r="143" spans="2:65" s="3" customFormat="1" ht="16.5" customHeight="1" x14ac:dyDescent="0.25">
      <c r="B143" s="23"/>
      <c r="C143" s="22" t="s">
        <v>10</v>
      </c>
      <c r="D143" s="22" t="s">
        <v>4</v>
      </c>
      <c r="E143" s="21" t="s">
        <v>9</v>
      </c>
      <c r="F143" s="17" t="s">
        <v>8</v>
      </c>
      <c r="G143" s="20" t="s">
        <v>7</v>
      </c>
      <c r="H143" s="18">
        <v>1</v>
      </c>
      <c r="I143" s="19"/>
      <c r="J143" s="18">
        <f>ROUND(I143*H143,3)</f>
        <v>0</v>
      </c>
      <c r="K143" s="17" t="s">
        <v>6</v>
      </c>
      <c r="L143" s="4"/>
      <c r="M143" s="16" t="s">
        <v>6</v>
      </c>
      <c r="N143" s="15" t="s">
        <v>5</v>
      </c>
      <c r="O143" s="14"/>
      <c r="P143" s="13">
        <f>O143*H143</f>
        <v>0</v>
      </c>
      <c r="Q143" s="13">
        <v>0</v>
      </c>
      <c r="R143" s="13">
        <f>Q143*H143</f>
        <v>0</v>
      </c>
      <c r="S143" s="13">
        <v>0</v>
      </c>
      <c r="T143" s="12">
        <f>S143*H143</f>
        <v>0</v>
      </c>
      <c r="AR143" s="8" t="s">
        <v>1</v>
      </c>
      <c r="AT143" s="8" t="s">
        <v>4</v>
      </c>
      <c r="AU143" s="8" t="s">
        <v>2</v>
      </c>
      <c r="AY143" s="9" t="s">
        <v>3</v>
      </c>
      <c r="BE143" s="11">
        <f>IF(N143="základná",J143,0)</f>
        <v>0</v>
      </c>
      <c r="BF143" s="11">
        <f>IF(N143="znížená",J143,0)</f>
        <v>0</v>
      </c>
      <c r="BG143" s="11">
        <f>IF(N143="zákl. prenesená",J143,0)</f>
        <v>0</v>
      </c>
      <c r="BH143" s="11">
        <f>IF(N143="zníž. prenesená",J143,0)</f>
        <v>0</v>
      </c>
      <c r="BI143" s="11">
        <f>IF(N143="nulová",J143,0)</f>
        <v>0</v>
      </c>
      <c r="BJ143" s="9" t="s">
        <v>2</v>
      </c>
      <c r="BK143" s="10">
        <f>ROUND(I143*H143,3)</f>
        <v>0</v>
      </c>
      <c r="BL143" s="9" t="s">
        <v>1</v>
      </c>
      <c r="BM143" s="8" t="s">
        <v>0</v>
      </c>
    </row>
    <row r="144" spans="2:65" s="3" customFormat="1" ht="6.95" customHeight="1" x14ac:dyDescent="0.25">
      <c r="B144" s="7"/>
      <c r="C144" s="5"/>
      <c r="D144" s="5"/>
      <c r="E144" s="5"/>
      <c r="F144" s="5"/>
      <c r="G144" s="5"/>
      <c r="H144" s="5"/>
      <c r="I144" s="6"/>
      <c r="J144" s="5"/>
      <c r="K144" s="5"/>
      <c r="L144" s="4"/>
    </row>
  </sheetData>
  <autoFilter ref="C117:K143" xr:uid="{00000000-0009-0000-0000-00000A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2552-8A03-44BF-9E6A-DFDEF48CD79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10 - SO 10 - Drobná archi...</vt:lpstr>
      <vt:lpstr>Hárok1</vt:lpstr>
      <vt:lpstr>'10 - SO 10 - Drobná archi...'!Názvy_tlače</vt:lpstr>
      <vt:lpstr>'10 - SO 10 - Drobná archi...'!Oblasť_tlače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Golejová Ľubica, Ing.</dc:creator>
  <cp:lastModifiedBy>Golejová Ľubica, Ing.</cp:lastModifiedBy>
  <dcterms:created xsi:type="dcterms:W3CDTF">2019-07-18T07:12:39Z</dcterms:created>
  <dcterms:modified xsi:type="dcterms:W3CDTF">2019-07-18T07:15:50Z</dcterms:modified>
</cp:coreProperties>
</file>