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170" windowHeight="6825" activeTab="0"/>
  </bookViews>
  <sheets>
    <sheet name="Výkaz-výmer" sheetId="1" r:id="rId1"/>
  </sheets>
  <definedNames>
    <definedName name="Cena">#REF!</definedName>
    <definedName name="CU">#REF!</definedName>
    <definedName name="KCN">#REF!</definedName>
    <definedName name="KodPolozky">#REF!</definedName>
    <definedName name="MC">#REF!</definedName>
    <definedName name="MJ">#REF!</definedName>
    <definedName name="PopisPolozky">#REF!</definedName>
    <definedName name="PorCislo">#REF!</definedName>
    <definedName name="Pracnost">#REF!</definedName>
    <definedName name="Zdroj">#REF!</definedName>
  </definedNames>
  <calcPr fullCalcOnLoad="1"/>
</workbook>
</file>

<file path=xl/sharedStrings.xml><?xml version="1.0" encoding="utf-8"?>
<sst xmlns="http://schemas.openxmlformats.org/spreadsheetml/2006/main" count="397" uniqueCount="157">
  <si>
    <t>Stavba :</t>
  </si>
  <si>
    <t>Objekt :</t>
  </si>
  <si>
    <t>P.č.</t>
  </si>
  <si>
    <t>MJ</t>
  </si>
  <si>
    <t>Počet</t>
  </si>
  <si>
    <t>%</t>
  </si>
  <si>
    <t>podružný materiál</t>
  </si>
  <si>
    <t>spolu</t>
  </si>
  <si>
    <t>doprava</t>
  </si>
  <si>
    <t>HZS a revízia</t>
  </si>
  <si>
    <t>&gt;</t>
  </si>
  <si>
    <t>zariadenie staveniska</t>
  </si>
  <si>
    <t>KCN</t>
  </si>
  <si>
    <t>Kód Položky</t>
  </si>
  <si>
    <t>Popis Položky</t>
  </si>
  <si>
    <t>ks</t>
  </si>
  <si>
    <t>m</t>
  </si>
  <si>
    <t>hod</t>
  </si>
  <si>
    <t>Geodetické zameranie</t>
  </si>
  <si>
    <t>t</t>
  </si>
  <si>
    <t>Úradná skúška</t>
  </si>
  <si>
    <t>Východisková revízia</t>
  </si>
  <si>
    <t>MC</t>
  </si>
  <si>
    <t>Cena</t>
  </si>
  <si>
    <t>Cena za dielo bez DPH</t>
  </si>
  <si>
    <t>DPH 20 %</t>
  </si>
  <si>
    <t>Cena za dielo s DPH</t>
  </si>
  <si>
    <t>Výkresová dokumentácia DRS/DSRS</t>
  </si>
  <si>
    <r>
      <t>m</t>
    </r>
    <r>
      <rPr>
        <i/>
        <vertAlign val="superscript"/>
        <sz val="12"/>
        <rFont val="Times New Roman"/>
        <family val="1"/>
      </rPr>
      <t>2</t>
    </r>
  </si>
  <si>
    <r>
      <t>m</t>
    </r>
    <r>
      <rPr>
        <i/>
        <vertAlign val="superscript"/>
        <sz val="12"/>
        <rFont val="Times New Roman"/>
        <family val="1"/>
      </rPr>
      <t>3</t>
    </r>
  </si>
  <si>
    <t>SO-02.4 Modernizácia trakčných káblov DPB, a.s. - Meniareň Zlaté Piesky</t>
  </si>
  <si>
    <t>Materiál a práca</t>
  </si>
  <si>
    <t>MatMont</t>
  </si>
  <si>
    <t>SPOLU</t>
  </si>
  <si>
    <t>Spojkovanie kábla AYKFY 1x500 vrátane materiálu spojky</t>
  </si>
  <si>
    <t>položenie trakčného kábla AYKCY 1x500 vrátane dodávky kábla a ziadenia pieskového lôžka</t>
  </si>
  <si>
    <t>ukončenie trakčného kábla AYKCY 1x500 okom vrátane dodávky oka a zapojenia</t>
  </si>
  <si>
    <t>vyspravenie existujúceho základu pre trakčný rozvádzač - TRP, TRM</t>
  </si>
  <si>
    <t>zriadenie základu pre trakčný rozvádzač - TRP, TRM</t>
  </si>
  <si>
    <t>Osadenie trakčného rozvádzača komplet vrátane dodávky TRP so 6-mi odpojovačmi</t>
  </si>
  <si>
    <t>Osadenie trakčného rozvádzača komplet vrátane dodávky TRM bez odpojovačov</t>
  </si>
  <si>
    <t>Osadenie ochranných trubiek na TS napájacieho bodu vrátane pripáskovania systémom Bandimex</t>
  </si>
  <si>
    <t>Osadenie bleskoistky napájacieho bodu na TS vrátane dodávky a zriadenia uzemnenia</t>
  </si>
  <si>
    <t>Skrinka meracej svorky uzemnenia bleskoistky</t>
  </si>
  <si>
    <t>osadenie skrinky meracej svorky uzemnenia bleskoistky</t>
  </si>
  <si>
    <t xml:space="preserve">Kábel CHBU 1x50 </t>
  </si>
  <si>
    <t xml:space="preserve">Kábel CHBU 1x120 </t>
  </si>
  <si>
    <t>Kábel CHBU 1x185</t>
  </si>
  <si>
    <t>Cu káblové oko lisovacie 185x16 Ku-L</t>
  </si>
  <si>
    <t>Cu káblové oko lisovacie 50x16 Ku-L</t>
  </si>
  <si>
    <t>Cu káblové oko lisovacie 120x16 Ku-L</t>
  </si>
  <si>
    <t>Koľajová skrinka malá KSM osadenie + dodávka</t>
  </si>
  <si>
    <t>Koľajová skrinka malá KSV osadenie + dodávka</t>
  </si>
  <si>
    <t>Zriadenie uzemnenia bleskoistky + dodávka (ZD 2x,  Rz=max 10 Ohm)</t>
  </si>
  <si>
    <t>Práca elektromontéra všeobecne</t>
  </si>
  <si>
    <t>Výkop ryhy 0,3 x 0,7 m ručne v zeleni</t>
  </si>
  <si>
    <t>Výkop ryhy 0,3 x 0,55 m ručne chodnik dlažba/asfalt</t>
  </si>
  <si>
    <t>Výkop ryhy 0,3 x 0,9 m ručne v zeleni</t>
  </si>
  <si>
    <t>Výkop ryhy 0,3 x 0,7 m ručne chodnik dlažba/asfalt</t>
  </si>
  <si>
    <t>Výkop ryhy 0,45 x 0,9 m ručne v zeleni</t>
  </si>
  <si>
    <t>Výkop ryhy 0,45 x 0,7 m ručne chodnik dlažba/asfalt</t>
  </si>
  <si>
    <t>Výkop ryhy 0,75 x 0,9 m ručne v zeleni</t>
  </si>
  <si>
    <t>Výkop ryhy 0,75 x 0,7 m ručne chodnik dlažba/asfalt</t>
  </si>
  <si>
    <t>Výkop ryhy 0,9 x 0,9 m ručne v zeleni</t>
  </si>
  <si>
    <t>Výkop ryhy 0,9 x 0,7 m ručne chodnik dlažba/asfalt</t>
  </si>
  <si>
    <t>Výkop ryhy 1,2 x 0,9 m ručne v zeleni</t>
  </si>
  <si>
    <t>Výkop ryhy 1,2 x 0,7 m ručne chodnik dlažba/asfalt</t>
  </si>
  <si>
    <t>Výkop ryhy 1,35 x 0,9 m ručne v zeleni</t>
  </si>
  <si>
    <t>Výkop ryhy 1,35 x 0,7 m ručne chodnik dlažba/asfalt</t>
  </si>
  <si>
    <t>Výkop ryhy 0,9 x 1,2 m ručne v zeleni</t>
  </si>
  <si>
    <t>Výkop ryhy 0,9 x 1,0 m ručne chodnik dlažba/asfalt</t>
  </si>
  <si>
    <t>Výkop ryhy 0,3 x 1,1 m ručne cesta N-N, O-O a P-P</t>
  </si>
  <si>
    <t>Výkop ryhy 0,6 x 1,1 m ručne cesta L-L a M-M</t>
  </si>
  <si>
    <t>Výkop ryhy 0,75 x 1,1 m ručne cesta A-A, B-B, J-J a K-K</t>
  </si>
  <si>
    <t>Výkop ryhy 1,2 x 1,1 m ručne cesta C-C, D-D, E1-E1, E2-E2, F-F, G-G a H-H</t>
  </si>
  <si>
    <t>Výkop ryhy 1,2 x 1,4 m ručne cesta A1-A1</t>
  </si>
  <si>
    <t>Výkop jamy pre KŠ 1 ručne  cesta / ET / zeleň</t>
  </si>
  <si>
    <t>Položenie chráničiek v ceste / ET vrátane dodávky chráničiek FX-KVS D110</t>
  </si>
  <si>
    <t>Obetónovanie chráničiek v ceste / ET</t>
  </si>
  <si>
    <t>Osadenie káblovej šachty KŠ 1 vrátane KŠ 1 (min. vnútorné rozmery š=2,1m x l=3,1m x h=1,8 m) betónová</t>
  </si>
  <si>
    <t>Osadenie KARI rohože vrátane dodávky</t>
  </si>
  <si>
    <t>Mechanická ochrana osadenie vrátane dodávky</t>
  </si>
  <si>
    <t>Výstražná folia položenie vrátane dodávky</t>
  </si>
  <si>
    <t>Zához ryhy 0,3 x 0,7 m ručne v zeleni</t>
  </si>
  <si>
    <t>Zához ryhy 0,3 x 0,55 m ručne chodnik dlažba</t>
  </si>
  <si>
    <t>Zához ryhy 0,3 x 0,9 m ručne v zeleni</t>
  </si>
  <si>
    <t>Zához ryhy 0,3 x 0,7 m ručne chodnik dlažba</t>
  </si>
  <si>
    <t>Zához ryhy 0,45 x 0,9 m ručne v zeleni</t>
  </si>
  <si>
    <t>Zához ryhy 0,45 x 0,7 m ručne chodnik dlažba</t>
  </si>
  <si>
    <t>Zához ryhy 0,75 x 0,9 m ručne v zeleni</t>
  </si>
  <si>
    <t>Zához ryhy 0,75 x 0,7 m ručne chodnik dlažba</t>
  </si>
  <si>
    <t xml:space="preserve">Zához ryhy 0,9 x 0,9 m ručne v zeleni </t>
  </si>
  <si>
    <t>Zához ryhy 0,9 x 0,7 m ručne chodnik dlažba</t>
  </si>
  <si>
    <t>Zához ryhy 1,2 x 0,9 m ručne v zeleni</t>
  </si>
  <si>
    <t>Zához ryhy 1,2 x 0,7 m ručne chodnik dlažba</t>
  </si>
  <si>
    <t>Zához ryhy 1,35 x 0,9 m ručne v zeleni</t>
  </si>
  <si>
    <t>Zához ryhy 1,35 x 0,7 m ručne chodnik dlažba</t>
  </si>
  <si>
    <t>Zához ryhy 0,9 x 1,2 m ručne v zeleni</t>
  </si>
  <si>
    <t>Zához ryhy 0,9 x 1,0 m ručne chodnik dlažba</t>
  </si>
  <si>
    <t>Zához ryhy 0,3 x 1,1 m ručne cesta N-N, O-O a P-P</t>
  </si>
  <si>
    <t>Zához ryhy 0,6 x 1,1 m ručne cesta L-L a M-M</t>
  </si>
  <si>
    <t>Zához ryhy 0,75 x 1,1 m ručne cesta A-A, B-B, J-J a K-K</t>
  </si>
  <si>
    <t>Zához ryhy 1,2 x 1,1 m ručne cesta C-C, D-D, E1-E1, E2-E2, F-F, G-G a H-H</t>
  </si>
  <si>
    <t>Zához ryhy 1,2 x 1,4 m ručne cesta A1-A1</t>
  </si>
  <si>
    <t>Zarezanie asfaltu do hrúbky 5 cm</t>
  </si>
  <si>
    <t>Búranie asfaltu do hrúbky 5 cm</t>
  </si>
  <si>
    <t>Zarezanie betónu do hrúbky 10 cm - chodník</t>
  </si>
  <si>
    <t>Búranie betónu do hrúbky 10 cm - chodník</t>
  </si>
  <si>
    <t>Zarezanie asfaltu do hrúbky 7 cm-cesta</t>
  </si>
  <si>
    <t>Búranie asfaltu do hrúbky 7cm-cesta</t>
  </si>
  <si>
    <t>Zarezanie betónu do hrúbky 20 cm-cesta</t>
  </si>
  <si>
    <t>Búranie betónu do hrúbky 20 cm-cesta</t>
  </si>
  <si>
    <t>Betónovanie všeobecne - cesta</t>
  </si>
  <si>
    <t>Betónovanie všeobecne - chodník</t>
  </si>
  <si>
    <t>Asfaltovanie do hrúbky 5 cm - chodník</t>
  </si>
  <si>
    <t>Asfaltovanie do hrúbky 7 cm - cesta</t>
  </si>
  <si>
    <t>Odvoz a likvidácia odpadu - betón</t>
  </si>
  <si>
    <t>Odvoz a likvidácia odpadu - asfalt</t>
  </si>
  <si>
    <t>Odvoz a likvidácia odpadu - zemina</t>
  </si>
  <si>
    <t>Identifikácia káblov DPB, a.s.</t>
  </si>
  <si>
    <t>Vytýčenie káblov DPB, a.s.</t>
  </si>
  <si>
    <t>Demontáž kábel.lôžka do š.50cm,odvoz a likvidácia</t>
  </si>
  <si>
    <t>Manipulácia kábla pred demonážou kábla ,zaistenie kábla</t>
  </si>
  <si>
    <t>Demontáž kábla s odvozom na skládku</t>
  </si>
  <si>
    <t>Poplatok za skládku - AYKFY kábel 1x500</t>
  </si>
  <si>
    <t>Zahumusovanie ryhy do š 50 cm a hr.10cm</t>
  </si>
  <si>
    <t>Zatravnenie ryhy do š 50 cm -travnikový koberec</t>
  </si>
  <si>
    <t>Zakrytie výkopu železnou platňou</t>
  </si>
  <si>
    <t>Dočasné dopravné značenie</t>
  </si>
  <si>
    <t xml:space="preserve">Odstránenie porastu </t>
  </si>
  <si>
    <t>Manipulácie v trakčnej sieti - B - príkaz</t>
  </si>
  <si>
    <t>demontáž existujúceho trakčného rozvádzača - TRP, TRM</t>
  </si>
  <si>
    <t>Električková trať - Vajnorská radiála</t>
  </si>
  <si>
    <t>SO-02 Úsek č. 2 - ET Jurajov dvor - Zlaté Piesky.</t>
  </si>
  <si>
    <t>SO-02.10 Modernizácia Diaľkového ovládania meniarne Zlaté Piesky</t>
  </si>
  <si>
    <t>Zriadenie uzemnenia TRP alebo TRM + dodávka (ZD 1x,  Rz=max 15 Ohm)</t>
  </si>
  <si>
    <t>osadenie prierazky vrátane dodávky prierazky HL 120</t>
  </si>
  <si>
    <t>pripojenie existujúcej protikoróznej ochrany SPP káblom CHBU 1x120</t>
  </si>
  <si>
    <t>Bandimex páska montáž + dodávka</t>
  </si>
  <si>
    <t>Bandimex zámok montáž + dodávka</t>
  </si>
  <si>
    <t>Príchytka gumená na CHBU 1x185 s oceľovou sťahovacou páskou montáž + dodávka</t>
  </si>
  <si>
    <t>Kábel CHBU 1x240</t>
  </si>
  <si>
    <t>Svorka električková kábel CHBU 1x185 - trolej 150</t>
  </si>
  <si>
    <t>Cu káblové oko lisovacie 240x16 Ku-L</t>
  </si>
  <si>
    <t>Vtiahnutie kábla CHBU 1x50, 1x120 do chráničky</t>
  </si>
  <si>
    <t>Výkop ryhy 0,3 x 0,9 m ručne cesta Q1-Q1 až Q4-Q4</t>
  </si>
  <si>
    <t>Položenie chráničky pod cestou / ET / do výkopu vrátane dodávky chráničiek FX-KVS D63</t>
  </si>
  <si>
    <t>Zához ryhy 0,3 x 0,9 m ručne cesta Q1-Q1 až Q4-Q4</t>
  </si>
  <si>
    <t>Modernizácia DO ZP</t>
  </si>
  <si>
    <t>Osadenie výzbroja napájacieho bodu na TS vrátane dodávky OMD 3/2000 s ručným pohonom</t>
  </si>
  <si>
    <t>Označenie traťových rozvádzačov - bezpečnostné nálepky + prevádzkové značenie</t>
  </si>
  <si>
    <t>zriadenie prierazu jadrovým vŕtaním priemeru D=100 mm do meniarne DH</t>
  </si>
  <si>
    <t>osadenie káblového prestupu systému Roxtec "vzor DPB" vrátane dodávky RS 100 AISI 316 - samotesniaca priechodka - nerez</t>
  </si>
  <si>
    <t>Zaistenie výkopov - BOZP</t>
  </si>
  <si>
    <t xml:space="preserve">POD - vypracovanie </t>
  </si>
  <si>
    <t>Náhradná výsadba</t>
  </si>
  <si>
    <t>Úprava káblových roštov v meniarni Zlaté Piesky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</si>
</sst>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#,##0\ &quot;zł&quot;;\-#,##0\ &quot;zł&quot;"/>
    <numFmt numFmtId="175" formatCode="#,##0\ &quot;zł&quot;;[Red]\-#,##0\ &quot;zł&quot;"/>
    <numFmt numFmtId="176" formatCode="#,##0.00\ &quot;zł&quot;;\-#,##0.00\ &quot;zł&quot;"/>
    <numFmt numFmtId="177" formatCode="#,##0.00\ &quot;zł&quot;;[Red]\-#,##0.00\ &quot;zł&quot;"/>
    <numFmt numFmtId="178" formatCode="_-* #,##0\ &quot;zł&quot;_-;\-* #,##0\ &quot;zł&quot;_-;_-* &quot;-&quot;\ &quot;zł&quot;_-;_-@_-"/>
    <numFmt numFmtId="179" formatCode="_-* #,##0\ _z_ł_-;\-* #,##0\ _z_ł_-;_-* &quot;-&quot;\ _z_ł_-;_-@_-"/>
    <numFmt numFmtId="180" formatCode="_-* #,##0.00\ &quot;zł&quot;_-;\-* #,##0.00\ &quot;zł&quot;_-;_-* &quot;-&quot;??\ &quot;zł&quot;_-;_-@_-"/>
    <numFmt numFmtId="181" formatCode="_-* #,##0.00\ _z_ł_-;\-* #,##0.00\ _z_ł_-;_-* &quot;-&quot;??\ _z_ł_-;_-@_-"/>
    <numFmt numFmtId="182" formatCode="#,##0\ &quot;F&quot;;\-#,##0\ &quot;F&quot;"/>
    <numFmt numFmtId="183" formatCode="#,##0\ &quot;F&quot;;[Red]\-#,##0\ &quot;F&quot;"/>
    <numFmt numFmtId="184" formatCode="#,##0.00\ &quot;F&quot;;\-#,##0.00\ &quot;F&quot;"/>
    <numFmt numFmtId="185" formatCode="#,##0.00\ &quot;F&quot;;[Red]\-#,##0.00\ &quot;F&quot;"/>
    <numFmt numFmtId="186" formatCode="_-* #,##0\ &quot;F&quot;_-;\-* #,##0\ &quot;F&quot;_-;_-* &quot;-&quot;\ &quot;F&quot;_-;_-@_-"/>
    <numFmt numFmtId="187" formatCode="_-* #,##0\ _F_-;\-* #,##0\ _F_-;_-* &quot;-&quot;\ _F_-;_-@_-"/>
    <numFmt numFmtId="188" formatCode="_-* #,##0.00\ &quot;F&quot;_-;\-* #,##0.00\ &quot;F&quot;_-;_-* &quot;-&quot;??\ &quot;F&quot;_-;_-@_-"/>
    <numFmt numFmtId="189" formatCode="_-* #,##0.00\ _F_-;\-* #,##0.00\ _F_-;_-* &quot;-&quot;??\ _F_-;_-@_-"/>
    <numFmt numFmtId="190" formatCode="0.0"/>
    <numFmt numFmtId="191" formatCode="#,##0.000"/>
    <numFmt numFmtId="192" formatCode="0.00;[Red]0.00"/>
    <numFmt numFmtId="193" formatCode="_(* #,##0.00_);_(* \(#,##0.00\);_(* &quot;-&quot;??_);_(@_)"/>
    <numFmt numFmtId="194" formatCode="0.000;[Red]0.000"/>
    <numFmt numFmtId="195" formatCode="0.0;[Red]0.0"/>
    <numFmt numFmtId="196" formatCode="0;[Red]0"/>
    <numFmt numFmtId="197" formatCode="00\-000"/>
    <numFmt numFmtId="198" formatCode="yyyy/mm/dd"/>
    <numFmt numFmtId="199" formatCode="0.000"/>
    <numFmt numFmtId="200" formatCode="&quot;Tak&quot;;&quot;Tak&quot;;&quot;Nie&quot;"/>
    <numFmt numFmtId="201" formatCode="&quot;Prawda&quot;;&quot;Prawda&quot;;&quot;Fałsz&quot;"/>
    <numFmt numFmtId="202" formatCode="&quot;Włączone&quot;;&quot;Włączone&quot;;&quot;Wyłączone&quot;"/>
    <numFmt numFmtId="203" formatCode="#,##0\ _z_ł"/>
    <numFmt numFmtId="204" formatCode="0.0%"/>
    <numFmt numFmtId="205" formatCode="&quot; &quot;dd/mm/yyyy\ &quot;r.&quot;"/>
    <numFmt numFmtId="206" formatCode="#,##0.00\ &quot;zł&quot;"/>
    <numFmt numFmtId="207" formatCode="#,##0_ ;\-#,##0\ "/>
    <numFmt numFmtId="208" formatCode="_-* #,##0.0\ &quot;Sk&quot;_-;\-* #,##0.0\ &quot;Sk&quot;_-;_-* &quot;-&quot;?\ &quot;Sk&quot;_-;_-@_-"/>
    <numFmt numFmtId="209" formatCode="0.00000"/>
    <numFmt numFmtId="210" formatCode="#,##0.000_ ;\-#,##0.000\ "/>
    <numFmt numFmtId="211" formatCode="#,##0.00_ ;\-#,##0.00\ "/>
    <numFmt numFmtId="212" formatCode="#,##0\ &quot;Sk&quot;"/>
    <numFmt numFmtId="213" formatCode="#,##0.0"/>
    <numFmt numFmtId="214" formatCode="&quot;Áno&quot;;&quot;Áno&quot;;&quot;Nie&quot;"/>
    <numFmt numFmtId="215" formatCode="&quot;Pravda&quot;;&quot;Pravda&quot;;&quot;Nepravda&quot;"/>
    <numFmt numFmtId="216" formatCode="&quot;Zapnuté&quot;;&quot;Zapnuté&quot;;&quot;Vypnuté&quot;"/>
    <numFmt numFmtId="217" formatCode="_-* #,##0.00\ [$€-1]_-;\-* #,##0.00\ [$€-1]_-;_-* &quot;-&quot;??\ [$€-1]_-;_-@_-"/>
  </numFmts>
  <fonts count="5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Arial PL"/>
      <family val="0"/>
    </font>
    <font>
      <u val="single"/>
      <sz val="10"/>
      <color indexed="36"/>
      <name val="Arial CE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vertAlign val="superscript"/>
      <sz val="12"/>
      <name val="Times New Roman"/>
      <family val="1"/>
    </font>
    <font>
      <sz val="12"/>
      <name val="Times New Roman"/>
      <family val="1"/>
    </font>
    <font>
      <i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Tahoma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0"/>
      <color theme="1"/>
      <name val="Tahoma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7" fillId="20" borderId="0" applyNumberFormat="0" applyBorder="0" applyAlignment="0" applyProtection="0"/>
    <xf numFmtId="179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1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8" fillId="0" borderId="0">
      <alignment/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178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51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horizontal="center" vertical="center"/>
      <protection locked="0"/>
    </xf>
    <xf numFmtId="49" fontId="11" fillId="0" borderId="0" xfId="0" applyNumberFormat="1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2" fontId="11" fillId="0" borderId="0" xfId="0" applyNumberFormat="1" applyFont="1" applyAlignment="1" applyProtection="1">
      <alignment horizontal="center" vertical="center"/>
      <protection locked="0"/>
    </xf>
    <xf numFmtId="2" fontId="11" fillId="0" borderId="0" xfId="0" applyNumberFormat="1" applyFont="1" applyAlignment="1" applyProtection="1">
      <alignment vertical="center"/>
      <protection locked="0"/>
    </xf>
    <xf numFmtId="0" fontId="11" fillId="33" borderId="10" xfId="0" applyFont="1" applyFill="1" applyBorder="1" applyAlignment="1" applyProtection="1">
      <alignment horizontal="center" vertical="center"/>
      <protection locked="0"/>
    </xf>
    <xf numFmtId="49" fontId="11" fillId="33" borderId="10" xfId="0" applyNumberFormat="1" applyFont="1" applyFill="1" applyBorder="1" applyAlignment="1" applyProtection="1">
      <alignment horizontal="center" vertical="center"/>
      <protection locked="0"/>
    </xf>
    <xf numFmtId="0" fontId="11" fillId="33" borderId="10" xfId="0" applyFont="1" applyFill="1" applyBorder="1" applyAlignment="1" applyProtection="1">
      <alignment horizontal="center" vertical="center" wrapText="1"/>
      <protection locked="0"/>
    </xf>
    <xf numFmtId="2" fontId="11" fillId="33" borderId="1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hidden="1"/>
    </xf>
    <xf numFmtId="49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 wrapText="1"/>
      <protection hidden="1" locked="0"/>
    </xf>
    <xf numFmtId="207" fontId="11" fillId="0" borderId="0" xfId="0" applyNumberFormat="1" applyFont="1" applyBorder="1" applyAlignment="1" applyProtection="1">
      <alignment vertical="center"/>
      <protection hidden="1" locked="0"/>
    </xf>
    <xf numFmtId="2" fontId="11" fillId="0" borderId="0" xfId="0" applyNumberFormat="1" applyFont="1" applyBorder="1" applyAlignment="1" applyProtection="1">
      <alignment vertical="center"/>
      <protection hidden="1" locked="0"/>
    </xf>
    <xf numFmtId="0" fontId="11" fillId="0" borderId="10" xfId="0" applyFont="1" applyBorder="1" applyAlignment="1" applyProtection="1">
      <alignment horizontal="center" vertical="center"/>
      <protection hidden="1"/>
    </xf>
    <xf numFmtId="49" fontId="11" fillId="0" borderId="10" xfId="0" applyNumberFormat="1" applyFont="1" applyBorder="1" applyAlignment="1" applyProtection="1">
      <alignment vertical="center"/>
      <protection locked="0"/>
    </xf>
    <xf numFmtId="0" fontId="10" fillId="0" borderId="10" xfId="0" applyFont="1" applyBorder="1" applyAlignment="1" applyProtection="1">
      <alignment vertical="center" wrapText="1"/>
      <protection hidden="1" locked="0"/>
    </xf>
    <xf numFmtId="207" fontId="11" fillId="0" borderId="10" xfId="0" applyNumberFormat="1" applyFont="1" applyBorder="1" applyAlignment="1" applyProtection="1">
      <alignment vertical="center"/>
      <protection hidden="1" locked="0"/>
    </xf>
    <xf numFmtId="2" fontId="11" fillId="0" borderId="10" xfId="0" applyNumberFormat="1" applyFont="1" applyBorder="1" applyAlignment="1" applyProtection="1">
      <alignment vertical="center"/>
      <protection hidden="1" locked="0"/>
    </xf>
    <xf numFmtId="0" fontId="10" fillId="0" borderId="0" xfId="0" applyFont="1" applyAlignment="1">
      <alignment vertical="center" wrapText="1"/>
    </xf>
    <xf numFmtId="2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34" borderId="10" xfId="0" applyFont="1" applyFill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vertical="center"/>
      <protection locked="0"/>
    </xf>
    <xf numFmtId="2" fontId="10" fillId="34" borderId="0" xfId="0" applyNumberFormat="1" applyFont="1" applyFill="1" applyAlignment="1">
      <alignment vertical="center"/>
    </xf>
    <xf numFmtId="0" fontId="10" fillId="0" borderId="0" xfId="0" applyFont="1" applyAlignment="1">
      <alignment vertical="center"/>
    </xf>
    <xf numFmtId="49" fontId="11" fillId="0" borderId="10" xfId="0" applyNumberFormat="1" applyFont="1" applyFill="1" applyBorder="1" applyAlignment="1" applyProtection="1">
      <alignment horizontal="center" vertical="center"/>
      <protection hidden="1"/>
    </xf>
    <xf numFmtId="49" fontId="11" fillId="0" borderId="10" xfId="0" applyNumberFormat="1" applyFont="1" applyFill="1" applyBorder="1" applyAlignment="1" applyProtection="1">
      <alignment vertical="center"/>
      <protection locked="0"/>
    </xf>
    <xf numFmtId="2" fontId="11" fillId="0" borderId="10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1" fillId="0" borderId="11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vertical="center" wrapText="1"/>
      <protection hidden="1" locked="0"/>
    </xf>
    <xf numFmtId="2" fontId="11" fillId="0" borderId="10" xfId="0" applyNumberFormat="1" applyFont="1" applyBorder="1" applyAlignment="1" applyProtection="1">
      <alignment vertical="center"/>
      <protection locked="0"/>
    </xf>
    <xf numFmtId="0" fontId="11" fillId="0" borderId="10" xfId="0" applyFont="1" applyBorder="1" applyAlignment="1">
      <alignment vertical="center"/>
    </xf>
    <xf numFmtId="2" fontId="11" fillId="0" borderId="10" xfId="0" applyNumberFormat="1" applyFont="1" applyBorder="1" applyAlignment="1">
      <alignment vertical="center"/>
    </xf>
    <xf numFmtId="2" fontId="10" fillId="0" borderId="10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Alignment="1" applyProtection="1">
      <alignment horizontal="center" vertical="center"/>
      <protection hidden="1"/>
    </xf>
    <xf numFmtId="0" fontId="52" fillId="0" borderId="10" xfId="0" applyFont="1" applyBorder="1" applyAlignment="1">
      <alignment/>
    </xf>
    <xf numFmtId="0" fontId="53" fillId="0" borderId="10" xfId="0" applyFont="1" applyBorder="1" applyAlignment="1">
      <alignment horizontal="center"/>
    </xf>
    <xf numFmtId="217" fontId="53" fillId="0" borderId="10" xfId="0" applyNumberFormat="1" applyFont="1" applyBorder="1" applyAlignment="1">
      <alignment horizontal="center"/>
    </xf>
    <xf numFmtId="0" fontId="52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 applyProtection="1">
      <alignment horizontal="center" vertical="center"/>
      <protection hidden="1"/>
    </xf>
    <xf numFmtId="0" fontId="54" fillId="0" borderId="10" xfId="0" applyFont="1" applyBorder="1" applyAlignment="1">
      <alignment vertical="center" wrapText="1"/>
    </xf>
    <xf numFmtId="207" fontId="14" fillId="0" borderId="10" xfId="0" applyNumberFormat="1" applyFont="1" applyBorder="1" applyAlignment="1" applyProtection="1">
      <alignment vertical="center"/>
      <protection hidden="1" locked="0"/>
    </xf>
    <xf numFmtId="0" fontId="55" fillId="0" borderId="10" xfId="0" applyFont="1" applyBorder="1" applyAlignment="1">
      <alignment horizontal="center" vertical="center"/>
    </xf>
    <xf numFmtId="217" fontId="55" fillId="0" borderId="10" xfId="0" applyNumberFormat="1" applyFont="1" applyBorder="1" applyAlignment="1">
      <alignment horizontal="center"/>
    </xf>
    <xf numFmtId="0" fontId="14" fillId="0" borderId="0" xfId="0" applyFont="1" applyAlignment="1" applyProtection="1">
      <alignment horizontal="center" vertical="center"/>
      <protection hidden="1"/>
    </xf>
    <xf numFmtId="49" fontId="14" fillId="0" borderId="10" xfId="0" applyNumberFormat="1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55" fillId="0" borderId="10" xfId="0" applyFont="1" applyFill="1" applyBorder="1" applyAlignment="1">
      <alignment horizontal="center" vertical="center"/>
    </xf>
    <xf numFmtId="217" fontId="55" fillId="0" borderId="10" xfId="0" applyNumberFormat="1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 vertical="center"/>
    </xf>
    <xf numFmtId="217" fontId="53" fillId="0" borderId="10" xfId="0" applyNumberFormat="1" applyFont="1" applyFill="1" applyBorder="1" applyAlignment="1">
      <alignment horizontal="center"/>
    </xf>
    <xf numFmtId="0" fontId="52" fillId="0" borderId="10" xfId="0" applyFont="1" applyBorder="1" applyAlignment="1">
      <alignment horizontal="center" vertical="center"/>
    </xf>
    <xf numFmtId="217" fontId="52" fillId="0" borderId="10" xfId="0" applyNumberFormat="1" applyFont="1" applyBorder="1" applyAlignment="1">
      <alignment horizontal="center"/>
    </xf>
    <xf numFmtId="217" fontId="52" fillId="0" borderId="10" xfId="0" applyNumberFormat="1" applyFont="1" applyBorder="1" applyAlignment="1">
      <alignment horizontal="center" vertical="center"/>
    </xf>
  </cellXfs>
  <cellStyles count="56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Dziesiętny [0]_Cennik_A" xfId="36"/>
    <cellStyle name="Dziesiętny_Cennik_A" xfId="37"/>
    <cellStyle name="Hiperłącze_Cennik_A" xfId="38"/>
    <cellStyle name="Hyperlink" xfId="39"/>
    <cellStyle name="Kontrolná bun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ov" xfId="47"/>
    <cellStyle name="Neutrálna" xfId="48"/>
    <cellStyle name="Normalny_Arkusz1_LATO99" xfId="49"/>
    <cellStyle name="Odwiedzone hiperłącze_Cennik_A" xfId="50"/>
    <cellStyle name="Percent" xfId="51"/>
    <cellStyle name="Followed Hyperlink" xfId="52"/>
    <cellStyle name="Poznámka" xfId="53"/>
    <cellStyle name="Prepojená bunka" xfId="54"/>
    <cellStyle name="Spolu" xfId="55"/>
    <cellStyle name="Text upozornenia" xfId="56"/>
    <cellStyle name="Vstup" xfId="57"/>
    <cellStyle name="Výpočet" xfId="58"/>
    <cellStyle name="Výstup" xfId="59"/>
    <cellStyle name="Vysvetľujúci text" xfId="60"/>
    <cellStyle name="Walutowy [0]_Cennik_A" xfId="61"/>
    <cellStyle name="Walutowy_Cennik_A" xfId="62"/>
    <cellStyle name="Zlá" xfId="63"/>
    <cellStyle name="Zvýraznenie1" xfId="64"/>
    <cellStyle name="Zvýraznenie2" xfId="65"/>
    <cellStyle name="Zvýraznenie3" xfId="66"/>
    <cellStyle name="Zvýraznenie4" xfId="67"/>
    <cellStyle name="Zvýraznenie5" xfId="68"/>
    <cellStyle name="Zvýraznenie6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5"/>
  <sheetViews>
    <sheetView showGridLines="0" tabSelected="1" view="pageLayout" zoomScale="75" zoomScalePageLayoutView="75" workbookViewId="0" topLeftCell="A1">
      <selection activeCell="D134" sqref="D134"/>
    </sheetView>
  </sheetViews>
  <sheetFormatPr defaultColWidth="9.140625" defaultRowHeight="12.75"/>
  <cols>
    <col min="1" max="1" width="5.421875" style="1" bestFit="1" customWidth="1"/>
    <col min="2" max="2" width="10.28125" style="1" bestFit="1" customWidth="1"/>
    <col min="3" max="3" width="13.57421875" style="2" bestFit="1" customWidth="1"/>
    <col min="4" max="4" width="107.57421875" style="3" bestFit="1" customWidth="1"/>
    <col min="5" max="5" width="5.28125" style="2" bestFit="1" customWidth="1"/>
    <col min="6" max="6" width="9.28125" style="4" bestFit="1" customWidth="1"/>
    <col min="7" max="7" width="13.28125" style="2" bestFit="1" customWidth="1"/>
    <col min="8" max="8" width="13.140625" style="2" bestFit="1" customWidth="1"/>
    <col min="9" max="16384" width="9.140625" style="2" customWidth="1"/>
  </cols>
  <sheetData>
    <row r="1" spans="1:5" s="9" customFormat="1" ht="15.75">
      <c r="A1" s="5"/>
      <c r="B1" s="5"/>
      <c r="C1" s="6" t="s">
        <v>0</v>
      </c>
      <c r="D1" s="7" t="s">
        <v>132</v>
      </c>
      <c r="E1" s="8"/>
    </row>
    <row r="2" spans="1:5" s="9" customFormat="1" ht="15.75">
      <c r="A2" s="5"/>
      <c r="B2" s="5"/>
      <c r="C2" s="10" t="s">
        <v>1</v>
      </c>
      <c r="D2" s="7" t="s">
        <v>133</v>
      </c>
      <c r="E2" s="8"/>
    </row>
    <row r="3" spans="1:5" s="9" customFormat="1" ht="16.5" customHeight="1">
      <c r="A3" s="5"/>
      <c r="B3" s="5"/>
      <c r="C3" s="6"/>
      <c r="D3" s="7" t="s">
        <v>30</v>
      </c>
      <c r="E3" s="8"/>
    </row>
    <row r="4" spans="1:6" s="9" customFormat="1" ht="15" customHeight="1">
      <c r="A4" s="5"/>
      <c r="B4" s="5"/>
      <c r="C4" s="10"/>
      <c r="D4" s="7" t="s">
        <v>134</v>
      </c>
      <c r="F4" s="11"/>
    </row>
    <row r="5" spans="1:8" s="9" customFormat="1" ht="15.75">
      <c r="A5" s="12" t="s">
        <v>2</v>
      </c>
      <c r="B5" s="12" t="s">
        <v>12</v>
      </c>
      <c r="C5" s="13" t="s">
        <v>13</v>
      </c>
      <c r="D5" s="14" t="s">
        <v>14</v>
      </c>
      <c r="E5" s="12" t="s">
        <v>3</v>
      </c>
      <c r="F5" s="15" t="s">
        <v>4</v>
      </c>
      <c r="G5" s="29" t="s">
        <v>22</v>
      </c>
      <c r="H5" s="29" t="s">
        <v>23</v>
      </c>
    </row>
    <row r="6" spans="1:6" s="9" customFormat="1" ht="12.75" customHeight="1">
      <c r="A6" s="16">
        <f>IF(E6&lt;&gt;"",MAX($A$5:A5)+1,"")</f>
      </c>
      <c r="B6" s="16"/>
      <c r="C6" s="17"/>
      <c r="D6" s="18"/>
      <c r="E6" s="19"/>
      <c r="F6" s="20"/>
    </row>
    <row r="7" spans="1:8" s="9" customFormat="1" ht="15.75">
      <c r="A7" s="16">
        <f>IF(E7&lt;&gt;"",MAX($A$5:A6)+1,"")</f>
      </c>
      <c r="B7" s="21"/>
      <c r="C7" s="22"/>
      <c r="D7" s="23" t="s">
        <v>31</v>
      </c>
      <c r="E7" s="24"/>
      <c r="F7" s="25"/>
      <c r="G7" s="30"/>
      <c r="H7" s="30"/>
    </row>
    <row r="8" spans="1:8" s="36" customFormat="1" ht="15.75">
      <c r="A8" s="16">
        <f>IF(E8&lt;&gt;"",MAX($A$5:A7)+1,"")</f>
        <v>1</v>
      </c>
      <c r="B8" s="33" t="s">
        <v>32</v>
      </c>
      <c r="C8" s="34"/>
      <c r="D8" s="44" t="s">
        <v>34</v>
      </c>
      <c r="E8" s="24" t="s">
        <v>15</v>
      </c>
      <c r="F8" s="45">
        <v>30</v>
      </c>
      <c r="G8" s="46"/>
      <c r="H8" s="35">
        <f aca="true" t="shared" si="0" ref="H8:H71">ROUND(G8*F8,2)</f>
        <v>0</v>
      </c>
    </row>
    <row r="9" spans="1:8" s="36" customFormat="1" ht="15.75">
      <c r="A9" s="37">
        <f>IF(E9&lt;&gt;"",MAX($A$5:A8)+1,"")</f>
        <v>2</v>
      </c>
      <c r="B9" s="33" t="s">
        <v>32</v>
      </c>
      <c r="C9" s="34"/>
      <c r="D9" s="47" t="s">
        <v>35</v>
      </c>
      <c r="E9" s="24" t="s">
        <v>16</v>
      </c>
      <c r="F9" s="48">
        <v>18200</v>
      </c>
      <c r="G9" s="46"/>
      <c r="H9" s="35">
        <f t="shared" si="0"/>
        <v>0</v>
      </c>
    </row>
    <row r="10" spans="1:8" s="36" customFormat="1" ht="15.75">
      <c r="A10" s="37">
        <f>IF(E10&lt;&gt;"",MAX($A$5:A9)+1,"")</f>
        <v>3</v>
      </c>
      <c r="B10" s="33" t="s">
        <v>32</v>
      </c>
      <c r="C10" s="34"/>
      <c r="D10" s="47" t="s">
        <v>36</v>
      </c>
      <c r="E10" s="24" t="s">
        <v>15</v>
      </c>
      <c r="F10" s="48">
        <v>138</v>
      </c>
      <c r="G10" s="46"/>
      <c r="H10" s="35">
        <f t="shared" si="0"/>
        <v>0</v>
      </c>
    </row>
    <row r="11" spans="1:8" s="36" customFormat="1" ht="15.75">
      <c r="A11" s="37">
        <f>IF(E11&lt;&gt;"",MAX($A$5:A10)+1,"")</f>
        <v>4</v>
      </c>
      <c r="B11" s="33" t="s">
        <v>32</v>
      </c>
      <c r="C11" s="34"/>
      <c r="D11" s="47" t="s">
        <v>37</v>
      </c>
      <c r="E11" s="24" t="s">
        <v>15</v>
      </c>
      <c r="F11" s="48">
        <v>9</v>
      </c>
      <c r="G11" s="46"/>
      <c r="H11" s="35">
        <f t="shared" si="0"/>
        <v>0</v>
      </c>
    </row>
    <row r="12" spans="1:8" s="9" customFormat="1" ht="15.75">
      <c r="A12" s="43">
        <f>IF(E12&lt;&gt;"",MAX($A$5:A11)+1,"")</f>
        <v>5</v>
      </c>
      <c r="B12" s="50" t="s">
        <v>32</v>
      </c>
      <c r="C12" s="22"/>
      <c r="D12" s="51" t="s">
        <v>131</v>
      </c>
      <c r="E12" s="52" t="s">
        <v>15</v>
      </c>
      <c r="F12" s="53">
        <v>9</v>
      </c>
      <c r="G12" s="54"/>
      <c r="H12" s="35">
        <f t="shared" si="0"/>
        <v>0</v>
      </c>
    </row>
    <row r="13" spans="1:8" s="36" customFormat="1" ht="15.75">
      <c r="A13" s="16">
        <f>IF(E13&lt;&gt;"",MAX($A$5:A12)+1,"")</f>
        <v>6</v>
      </c>
      <c r="B13" s="33" t="s">
        <v>32</v>
      </c>
      <c r="C13" s="34"/>
      <c r="D13" s="47" t="s">
        <v>38</v>
      </c>
      <c r="E13" s="24" t="s">
        <v>15</v>
      </c>
      <c r="F13" s="48">
        <v>4</v>
      </c>
      <c r="G13" s="46"/>
      <c r="H13" s="35">
        <f t="shared" si="0"/>
        <v>0</v>
      </c>
    </row>
    <row r="14" spans="1:8" s="36" customFormat="1" ht="15.75">
      <c r="A14" s="37">
        <f>IF(E14&lt;&gt;"",MAX($A$5:A13)+1,"")</f>
        <v>7</v>
      </c>
      <c r="B14" s="33" t="s">
        <v>32</v>
      </c>
      <c r="C14" s="34"/>
      <c r="D14" s="47" t="s">
        <v>39</v>
      </c>
      <c r="E14" s="24" t="s">
        <v>15</v>
      </c>
      <c r="F14" s="48">
        <v>5</v>
      </c>
      <c r="G14" s="46"/>
      <c r="H14" s="35">
        <f t="shared" si="0"/>
        <v>0</v>
      </c>
    </row>
    <row r="15" spans="1:8" s="36" customFormat="1" ht="15.75">
      <c r="A15" s="37">
        <f>IF(E15&lt;&gt;"",MAX($A$5:A14)+1,"")</f>
        <v>8</v>
      </c>
      <c r="B15" s="33" t="s">
        <v>32</v>
      </c>
      <c r="C15" s="34"/>
      <c r="D15" s="47" t="s">
        <v>40</v>
      </c>
      <c r="E15" s="24" t="s">
        <v>15</v>
      </c>
      <c r="F15" s="48">
        <v>8</v>
      </c>
      <c r="G15" s="46"/>
      <c r="H15" s="35">
        <f t="shared" si="0"/>
        <v>0</v>
      </c>
    </row>
    <row r="16" spans="1:8" s="57" customFormat="1" ht="16.5" customHeight="1">
      <c r="A16" s="55">
        <f>IF(E16&lt;&gt;"",MAX($A$4:A15)+1,"")</f>
        <v>9</v>
      </c>
      <c r="B16" s="33" t="s">
        <v>32</v>
      </c>
      <c r="C16" s="56"/>
      <c r="D16" s="47" t="s">
        <v>135</v>
      </c>
      <c r="E16" s="52" t="s">
        <v>15</v>
      </c>
      <c r="F16" s="58">
        <v>8</v>
      </c>
      <c r="G16" s="59"/>
      <c r="H16" s="35">
        <f t="shared" si="0"/>
        <v>0</v>
      </c>
    </row>
    <row r="17" spans="1:8" s="36" customFormat="1" ht="15.75">
      <c r="A17" s="55">
        <f>IF(E17&lt;&gt;"",MAX($A$4:A16)+1,"")</f>
        <v>10</v>
      </c>
      <c r="B17" s="33" t="s">
        <v>32</v>
      </c>
      <c r="C17" s="34"/>
      <c r="D17" s="47" t="s">
        <v>41</v>
      </c>
      <c r="E17" s="24" t="s">
        <v>15</v>
      </c>
      <c r="F17" s="48">
        <v>16</v>
      </c>
      <c r="G17" s="46"/>
      <c r="H17" s="35">
        <f t="shared" si="0"/>
        <v>0</v>
      </c>
    </row>
    <row r="18" spans="1:8" s="36" customFormat="1" ht="15.75">
      <c r="A18" s="43">
        <f>IF(E18&lt;&gt;"",MAX($A$5:A17)+1,"")</f>
        <v>11</v>
      </c>
      <c r="B18" s="33" t="s">
        <v>32</v>
      </c>
      <c r="C18" s="34"/>
      <c r="D18" s="47" t="s">
        <v>149</v>
      </c>
      <c r="E18" s="24" t="s">
        <v>15</v>
      </c>
      <c r="F18" s="48">
        <v>8</v>
      </c>
      <c r="G18" s="46"/>
      <c r="H18" s="35">
        <f t="shared" si="0"/>
        <v>0</v>
      </c>
    </row>
    <row r="19" spans="1:8" s="36" customFormat="1" ht="15.75">
      <c r="A19" s="16">
        <f>IF(E19&lt;&gt;"",MAX($A$5:A18)+1,"")</f>
        <v>12</v>
      </c>
      <c r="B19" s="33" t="s">
        <v>32</v>
      </c>
      <c r="C19" s="34"/>
      <c r="D19" s="47" t="s">
        <v>42</v>
      </c>
      <c r="E19" s="24" t="s">
        <v>15</v>
      </c>
      <c r="F19" s="48">
        <v>8</v>
      </c>
      <c r="G19" s="46"/>
      <c r="H19" s="35">
        <f t="shared" si="0"/>
        <v>0</v>
      </c>
    </row>
    <row r="20" spans="1:8" s="36" customFormat="1" ht="16.5" customHeight="1">
      <c r="A20" s="37">
        <f>IF(E20&lt;&gt;"",MAX($A$5:A19)+1,"")</f>
        <v>13</v>
      </c>
      <c r="B20" s="33" t="s">
        <v>32</v>
      </c>
      <c r="C20" s="34"/>
      <c r="D20" s="47" t="s">
        <v>43</v>
      </c>
      <c r="E20" s="24" t="s">
        <v>15</v>
      </c>
      <c r="F20" s="48">
        <v>8</v>
      </c>
      <c r="G20" s="46"/>
      <c r="H20" s="35">
        <f t="shared" si="0"/>
        <v>0</v>
      </c>
    </row>
    <row r="21" spans="1:8" s="36" customFormat="1" ht="16.5" customHeight="1">
      <c r="A21" s="37">
        <f>IF(E21&lt;&gt;"",MAX($A$5:A20)+1,"")</f>
        <v>14</v>
      </c>
      <c r="B21" s="33" t="s">
        <v>32</v>
      </c>
      <c r="C21" s="34"/>
      <c r="D21" s="47" t="s">
        <v>44</v>
      </c>
      <c r="E21" s="24" t="s">
        <v>15</v>
      </c>
      <c r="F21" s="48">
        <v>8</v>
      </c>
      <c r="G21" s="46"/>
      <c r="H21" s="35">
        <f t="shared" si="0"/>
        <v>0</v>
      </c>
    </row>
    <row r="22" spans="1:8" s="9" customFormat="1" ht="16.5" customHeight="1">
      <c r="A22" s="43">
        <f>IF(E22&lt;&gt;"",MAX($A$4:A21)+1,"")</f>
        <v>15</v>
      </c>
      <c r="B22" s="33" t="s">
        <v>32</v>
      </c>
      <c r="C22" s="22"/>
      <c r="D22" s="47" t="s">
        <v>136</v>
      </c>
      <c r="E22" s="24" t="s">
        <v>15</v>
      </c>
      <c r="F22" s="60">
        <v>8</v>
      </c>
      <c r="G22" s="61"/>
      <c r="H22" s="35">
        <f t="shared" si="0"/>
        <v>0</v>
      </c>
    </row>
    <row r="23" spans="1:8" s="9" customFormat="1" ht="16.5" customHeight="1">
      <c r="A23" s="43">
        <f>IF(E23&lt;&gt;"",MAX($A$4:A22)+1,"")</f>
        <v>16</v>
      </c>
      <c r="B23" s="33" t="s">
        <v>32</v>
      </c>
      <c r="C23" s="22"/>
      <c r="D23" s="47" t="s">
        <v>137</v>
      </c>
      <c r="E23" s="24" t="s">
        <v>15</v>
      </c>
      <c r="F23" s="60">
        <v>4</v>
      </c>
      <c r="G23" s="61"/>
      <c r="H23" s="35">
        <f t="shared" si="0"/>
        <v>0</v>
      </c>
    </row>
    <row r="24" spans="1:8" s="9" customFormat="1" ht="16.5" customHeight="1">
      <c r="A24" s="43">
        <f>IF(E24&lt;&gt;"",MAX($A$4:A23)+1,"")</f>
        <v>17</v>
      </c>
      <c r="B24" s="33" t="s">
        <v>32</v>
      </c>
      <c r="C24" s="22"/>
      <c r="D24" s="47" t="s">
        <v>138</v>
      </c>
      <c r="E24" s="24" t="s">
        <v>16</v>
      </c>
      <c r="F24" s="60">
        <v>120</v>
      </c>
      <c r="G24" s="61"/>
      <c r="H24" s="35">
        <f t="shared" si="0"/>
        <v>0</v>
      </c>
    </row>
    <row r="25" spans="1:8" s="9" customFormat="1" ht="16.5" customHeight="1">
      <c r="A25" s="43">
        <f>IF(E25&lt;&gt;"",MAX($A$4:A24)+1,"")</f>
        <v>18</v>
      </c>
      <c r="B25" s="33" t="s">
        <v>32</v>
      </c>
      <c r="C25" s="22"/>
      <c r="D25" s="47" t="s">
        <v>139</v>
      </c>
      <c r="E25" s="24" t="s">
        <v>15</v>
      </c>
      <c r="F25" s="60">
        <v>120</v>
      </c>
      <c r="G25" s="61"/>
      <c r="H25" s="35">
        <f t="shared" si="0"/>
        <v>0</v>
      </c>
    </row>
    <row r="26" spans="1:8" s="9" customFormat="1" ht="16.5" customHeight="1">
      <c r="A26" s="43">
        <f>IF(E26&lt;&gt;"",MAX($A$4:A25)+1,"")</f>
        <v>19</v>
      </c>
      <c r="B26" s="33" t="s">
        <v>32</v>
      </c>
      <c r="C26" s="22"/>
      <c r="D26" s="47" t="s">
        <v>140</v>
      </c>
      <c r="E26" s="24" t="s">
        <v>15</v>
      </c>
      <c r="F26" s="60">
        <v>375</v>
      </c>
      <c r="G26" s="61"/>
      <c r="H26" s="35">
        <f t="shared" si="0"/>
        <v>0</v>
      </c>
    </row>
    <row r="27" spans="1:8" s="36" customFormat="1" ht="15.75">
      <c r="A27" s="43">
        <f>IF(E27&lt;&gt;"",MAX($A$4:A26)+1,"")</f>
        <v>20</v>
      </c>
      <c r="B27" s="33" t="s">
        <v>32</v>
      </c>
      <c r="C27" s="34"/>
      <c r="D27" s="47" t="s">
        <v>45</v>
      </c>
      <c r="E27" s="24" t="s">
        <v>16</v>
      </c>
      <c r="F27" s="48">
        <v>120</v>
      </c>
      <c r="G27" s="46"/>
      <c r="H27" s="35">
        <f t="shared" si="0"/>
        <v>0</v>
      </c>
    </row>
    <row r="28" spans="1:8" s="9" customFormat="1" ht="15.75">
      <c r="A28" s="43">
        <f>IF(E28&lt;&gt;"",MAX($A$4:A27)+1,"")</f>
        <v>21</v>
      </c>
      <c r="B28" s="33" t="s">
        <v>32</v>
      </c>
      <c r="C28" s="22"/>
      <c r="D28" s="47" t="s">
        <v>46</v>
      </c>
      <c r="E28" s="24" t="s">
        <v>16</v>
      </c>
      <c r="F28" s="48">
        <v>456</v>
      </c>
      <c r="G28" s="46"/>
      <c r="H28" s="35">
        <f t="shared" si="0"/>
        <v>0</v>
      </c>
    </row>
    <row r="29" spans="1:8" s="36" customFormat="1" ht="15.75">
      <c r="A29" s="16">
        <f>IF(E29&lt;&gt;"",MAX($A$5:A28)+1,"")</f>
        <v>22</v>
      </c>
      <c r="B29" s="33" t="s">
        <v>32</v>
      </c>
      <c r="C29" s="34"/>
      <c r="D29" s="47" t="s">
        <v>47</v>
      </c>
      <c r="E29" s="24" t="s">
        <v>16</v>
      </c>
      <c r="F29" s="48">
        <v>300</v>
      </c>
      <c r="G29" s="46"/>
      <c r="H29" s="35">
        <f t="shared" si="0"/>
        <v>0</v>
      </c>
    </row>
    <row r="30" spans="1:8" s="9" customFormat="1" ht="16.5" customHeight="1">
      <c r="A30" s="43">
        <f>IF(E30&lt;&gt;"",MAX($A$4:A29)+1,"")</f>
        <v>23</v>
      </c>
      <c r="B30" s="33" t="s">
        <v>32</v>
      </c>
      <c r="C30" s="22"/>
      <c r="D30" s="47" t="s">
        <v>141</v>
      </c>
      <c r="E30" s="24" t="s">
        <v>16</v>
      </c>
      <c r="F30" s="60">
        <v>40</v>
      </c>
      <c r="G30" s="61"/>
      <c r="H30" s="35">
        <f t="shared" si="0"/>
        <v>0</v>
      </c>
    </row>
    <row r="31" spans="1:8" s="9" customFormat="1" ht="16.5" customHeight="1">
      <c r="A31" s="43">
        <f>IF(E31&lt;&gt;"",MAX($A$4:A30)+1,"")</f>
        <v>24</v>
      </c>
      <c r="B31" s="33" t="s">
        <v>32</v>
      </c>
      <c r="C31" s="22"/>
      <c r="D31" s="47" t="s">
        <v>142</v>
      </c>
      <c r="E31" s="24" t="s">
        <v>15</v>
      </c>
      <c r="F31" s="60">
        <v>24</v>
      </c>
      <c r="G31" s="61"/>
      <c r="H31" s="35">
        <f t="shared" si="0"/>
        <v>0</v>
      </c>
    </row>
    <row r="32" spans="1:8" s="36" customFormat="1" ht="15.75">
      <c r="A32" s="37">
        <f>IF(E32&lt;&gt;"",MAX($A$5:A31)+1,"")</f>
        <v>25</v>
      </c>
      <c r="B32" s="33" t="s">
        <v>32</v>
      </c>
      <c r="C32" s="34"/>
      <c r="D32" s="47" t="s">
        <v>48</v>
      </c>
      <c r="E32" s="24" t="s">
        <v>15</v>
      </c>
      <c r="F32" s="60">
        <v>32</v>
      </c>
      <c r="G32" s="61"/>
      <c r="H32" s="35">
        <f t="shared" si="0"/>
        <v>0</v>
      </c>
    </row>
    <row r="33" spans="1:8" s="36" customFormat="1" ht="15.75">
      <c r="A33" s="37">
        <f>IF(E33&lt;&gt;"",MAX($A$5:A32)+1,"")</f>
        <v>26</v>
      </c>
      <c r="B33" s="33" t="s">
        <v>32</v>
      </c>
      <c r="C33" s="34"/>
      <c r="D33" s="47" t="s">
        <v>49</v>
      </c>
      <c r="E33" s="24" t="s">
        <v>15</v>
      </c>
      <c r="F33" s="60">
        <v>16</v>
      </c>
      <c r="G33" s="61"/>
      <c r="H33" s="35">
        <f t="shared" si="0"/>
        <v>0</v>
      </c>
    </row>
    <row r="34" spans="1:8" s="36" customFormat="1" ht="15.75">
      <c r="A34" s="43">
        <f>IF(E34&lt;&gt;"",MAX($A$5:A33)+1,"")</f>
        <v>27</v>
      </c>
      <c r="B34" s="33" t="s">
        <v>32</v>
      </c>
      <c r="C34" s="34"/>
      <c r="D34" s="47" t="s">
        <v>50</v>
      </c>
      <c r="E34" s="24" t="s">
        <v>15</v>
      </c>
      <c r="F34" s="60">
        <v>136</v>
      </c>
      <c r="G34" s="61"/>
      <c r="H34" s="35">
        <f t="shared" si="0"/>
        <v>0</v>
      </c>
    </row>
    <row r="35" spans="1:8" s="9" customFormat="1" ht="16.5" customHeight="1">
      <c r="A35" s="43">
        <f>IF(E35&lt;&gt;"",MAX($A$4:A34)+1,"")</f>
        <v>28</v>
      </c>
      <c r="B35" s="33" t="s">
        <v>32</v>
      </c>
      <c r="C35" s="22"/>
      <c r="D35" s="47" t="s">
        <v>143</v>
      </c>
      <c r="E35" s="24" t="s">
        <v>15</v>
      </c>
      <c r="F35" s="60">
        <v>32</v>
      </c>
      <c r="G35" s="61"/>
      <c r="H35" s="35">
        <f t="shared" si="0"/>
        <v>0</v>
      </c>
    </row>
    <row r="36" spans="1:8" s="36" customFormat="1" ht="15.75">
      <c r="A36" s="43">
        <f>IF(E36&lt;&gt;"",MAX($A$4:A35)+1,"")</f>
        <v>29</v>
      </c>
      <c r="B36" s="33" t="s">
        <v>32</v>
      </c>
      <c r="C36" s="34"/>
      <c r="D36" s="47" t="s">
        <v>51</v>
      </c>
      <c r="E36" s="24" t="s">
        <v>15</v>
      </c>
      <c r="F36" s="60">
        <v>40</v>
      </c>
      <c r="G36" s="61"/>
      <c r="H36" s="35">
        <f t="shared" si="0"/>
        <v>0</v>
      </c>
    </row>
    <row r="37" spans="1:8" s="36" customFormat="1" ht="15.75">
      <c r="A37" s="37">
        <f>IF(E37&lt;&gt;"",MAX($A$5:A36)+1,"")</f>
        <v>30</v>
      </c>
      <c r="B37" s="33" t="s">
        <v>32</v>
      </c>
      <c r="C37" s="34"/>
      <c r="D37" s="47" t="s">
        <v>52</v>
      </c>
      <c r="E37" s="24" t="s">
        <v>15</v>
      </c>
      <c r="F37" s="48">
        <v>8</v>
      </c>
      <c r="G37" s="46"/>
      <c r="H37" s="35">
        <f t="shared" si="0"/>
        <v>0</v>
      </c>
    </row>
    <row r="38" spans="1:8" s="9" customFormat="1" ht="16.5" customHeight="1">
      <c r="A38" s="37">
        <f>IF(E38&lt;&gt;"",MAX($A$5:A37)+1,"")</f>
        <v>31</v>
      </c>
      <c r="B38" s="33" t="s">
        <v>32</v>
      </c>
      <c r="C38" s="22"/>
      <c r="D38" s="47" t="s">
        <v>144</v>
      </c>
      <c r="E38" s="24" t="s">
        <v>16</v>
      </c>
      <c r="F38" s="60">
        <v>576</v>
      </c>
      <c r="G38" s="61"/>
      <c r="H38" s="35">
        <f t="shared" si="0"/>
        <v>0</v>
      </c>
    </row>
    <row r="39" spans="1:8" s="36" customFormat="1" ht="15.75">
      <c r="A39" s="37">
        <f>IF(E39&lt;&gt;"",MAX($A$5:A38)+1,"")</f>
        <v>32</v>
      </c>
      <c r="B39" s="33" t="s">
        <v>32</v>
      </c>
      <c r="C39" s="34"/>
      <c r="D39" s="47" t="s">
        <v>53</v>
      </c>
      <c r="E39" s="24" t="s">
        <v>15</v>
      </c>
      <c r="F39" s="48">
        <v>8</v>
      </c>
      <c r="G39" s="46"/>
      <c r="H39" s="35">
        <f t="shared" si="0"/>
        <v>0</v>
      </c>
    </row>
    <row r="40" spans="1:8" s="36" customFormat="1" ht="15.75">
      <c r="A40" s="37">
        <f>IF(E40&lt;&gt;"",MAX($A$5:A39)+1,"")</f>
        <v>33</v>
      </c>
      <c r="B40" s="33" t="s">
        <v>32</v>
      </c>
      <c r="C40" s="34"/>
      <c r="D40" s="47" t="s">
        <v>54</v>
      </c>
      <c r="E40" s="24" t="s">
        <v>17</v>
      </c>
      <c r="F40" s="48">
        <v>240</v>
      </c>
      <c r="G40" s="46"/>
      <c r="H40" s="35">
        <f t="shared" si="0"/>
        <v>0</v>
      </c>
    </row>
    <row r="41" spans="1:8" s="36" customFormat="1" ht="15.75">
      <c r="A41" s="43">
        <f>IF(E41&lt;&gt;"",MAX($A$5:A40)+1,"")</f>
        <v>34</v>
      </c>
      <c r="B41" s="33" t="s">
        <v>32</v>
      </c>
      <c r="C41" s="34"/>
      <c r="D41" s="44" t="s">
        <v>55</v>
      </c>
      <c r="E41" s="24" t="s">
        <v>16</v>
      </c>
      <c r="F41" s="45">
        <v>477</v>
      </c>
      <c r="G41" s="46"/>
      <c r="H41" s="35">
        <f t="shared" si="0"/>
        <v>0</v>
      </c>
    </row>
    <row r="42" spans="1:8" s="36" customFormat="1" ht="15.75">
      <c r="A42" s="16">
        <f>IF(E42&lt;&gt;"",MAX($A$5:A41)+1,"")</f>
        <v>35</v>
      </c>
      <c r="B42" s="33" t="s">
        <v>32</v>
      </c>
      <c r="C42" s="34"/>
      <c r="D42" s="44" t="s">
        <v>56</v>
      </c>
      <c r="E42" s="24" t="s">
        <v>16</v>
      </c>
      <c r="F42" s="45">
        <v>184</v>
      </c>
      <c r="G42" s="46"/>
      <c r="H42" s="35">
        <f t="shared" si="0"/>
        <v>0</v>
      </c>
    </row>
    <row r="43" spans="1:8" s="36" customFormat="1" ht="15.75">
      <c r="A43" s="37">
        <f>IF(E43&lt;&gt;"",MAX($A$5:A42)+1,"")</f>
        <v>36</v>
      </c>
      <c r="B43" s="33" t="s">
        <v>32</v>
      </c>
      <c r="C43" s="34"/>
      <c r="D43" s="44" t="s">
        <v>57</v>
      </c>
      <c r="E43" s="24" t="s">
        <v>16</v>
      </c>
      <c r="F43" s="45">
        <v>171</v>
      </c>
      <c r="G43" s="46"/>
      <c r="H43" s="35">
        <f t="shared" si="0"/>
        <v>0</v>
      </c>
    </row>
    <row r="44" spans="1:8" s="36" customFormat="1" ht="15.75">
      <c r="A44" s="37">
        <f>IF(E44&lt;&gt;"",MAX($A$5:A43)+1,"")</f>
        <v>37</v>
      </c>
      <c r="B44" s="33" t="s">
        <v>32</v>
      </c>
      <c r="C44" s="34"/>
      <c r="D44" s="44" t="s">
        <v>58</v>
      </c>
      <c r="E44" s="24" t="s">
        <v>16</v>
      </c>
      <c r="F44" s="45">
        <v>0</v>
      </c>
      <c r="G44" s="46"/>
      <c r="H44" s="35">
        <f t="shared" si="0"/>
        <v>0</v>
      </c>
    </row>
    <row r="45" spans="1:8" s="36" customFormat="1" ht="15.75">
      <c r="A45" s="37">
        <f>IF(E45&lt;&gt;"",MAX($A$5:A44)+1,"")</f>
        <v>38</v>
      </c>
      <c r="B45" s="33" t="s">
        <v>32</v>
      </c>
      <c r="C45" s="34"/>
      <c r="D45" s="44" t="s">
        <v>59</v>
      </c>
      <c r="E45" s="24" t="s">
        <v>16</v>
      </c>
      <c r="F45" s="45">
        <v>356</v>
      </c>
      <c r="G45" s="46"/>
      <c r="H45" s="35">
        <f t="shared" si="0"/>
        <v>0</v>
      </c>
    </row>
    <row r="46" spans="1:8" s="36" customFormat="1" ht="15.75">
      <c r="A46" s="43">
        <f>IF(E46&lt;&gt;"",MAX($A$5:A45)+1,"")</f>
        <v>39</v>
      </c>
      <c r="B46" s="33" t="s">
        <v>32</v>
      </c>
      <c r="C46" s="34"/>
      <c r="D46" s="44" t="s">
        <v>60</v>
      </c>
      <c r="E46" s="24" t="s">
        <v>16</v>
      </c>
      <c r="F46" s="45">
        <v>221</v>
      </c>
      <c r="G46" s="46"/>
      <c r="H46" s="35">
        <f t="shared" si="0"/>
        <v>0</v>
      </c>
    </row>
    <row r="47" spans="1:8" s="36" customFormat="1" ht="15.75">
      <c r="A47" s="16">
        <f>IF(E47&lt;&gt;"",MAX($A$5:A46)+1,"")</f>
        <v>40</v>
      </c>
      <c r="B47" s="33" t="s">
        <v>32</v>
      </c>
      <c r="C47" s="34"/>
      <c r="D47" s="44" t="s">
        <v>61</v>
      </c>
      <c r="E47" s="24" t="s">
        <v>16</v>
      </c>
      <c r="F47" s="45">
        <v>65</v>
      </c>
      <c r="G47" s="46"/>
      <c r="H47" s="35">
        <f t="shared" si="0"/>
        <v>0</v>
      </c>
    </row>
    <row r="48" spans="1:8" s="36" customFormat="1" ht="15.75">
      <c r="A48" s="37">
        <f>IF(E48&lt;&gt;"",MAX($A$5:A47)+1,"")</f>
        <v>41</v>
      </c>
      <c r="B48" s="33" t="s">
        <v>32</v>
      </c>
      <c r="C48" s="34"/>
      <c r="D48" s="44" t="s">
        <v>62</v>
      </c>
      <c r="E48" s="24" t="s">
        <v>16</v>
      </c>
      <c r="F48" s="45">
        <v>26</v>
      </c>
      <c r="G48" s="46"/>
      <c r="H48" s="35">
        <f t="shared" si="0"/>
        <v>0</v>
      </c>
    </row>
    <row r="49" spans="1:8" s="36" customFormat="1" ht="15.75">
      <c r="A49" s="37">
        <f>IF(E49&lt;&gt;"",MAX($A$5:A48)+1,"")</f>
        <v>42</v>
      </c>
      <c r="B49" s="33" t="s">
        <v>32</v>
      </c>
      <c r="C49" s="34"/>
      <c r="D49" s="44" t="s">
        <v>63</v>
      </c>
      <c r="E49" s="24" t="s">
        <v>16</v>
      </c>
      <c r="F49" s="45">
        <v>69</v>
      </c>
      <c r="G49" s="46"/>
      <c r="H49" s="35">
        <f t="shared" si="0"/>
        <v>0</v>
      </c>
    </row>
    <row r="50" spans="1:8" s="36" customFormat="1" ht="15.75">
      <c r="A50" s="37">
        <f>IF(E50&lt;&gt;"",MAX($A$5:A49)+1,"")</f>
        <v>43</v>
      </c>
      <c r="B50" s="33" t="s">
        <v>32</v>
      </c>
      <c r="C50" s="34"/>
      <c r="D50" s="44" t="s">
        <v>64</v>
      </c>
      <c r="E50" s="24" t="s">
        <v>16</v>
      </c>
      <c r="F50" s="45">
        <v>72</v>
      </c>
      <c r="G50" s="46"/>
      <c r="H50" s="35">
        <f t="shared" si="0"/>
        <v>0</v>
      </c>
    </row>
    <row r="51" spans="1:8" s="9" customFormat="1" ht="15.75">
      <c r="A51" s="43">
        <f>IF(E51&lt;&gt;"",MAX($A$5:A50)+1,"")</f>
        <v>44</v>
      </c>
      <c r="B51" s="33" t="s">
        <v>32</v>
      </c>
      <c r="C51" s="22"/>
      <c r="D51" s="44" t="s">
        <v>65</v>
      </c>
      <c r="E51" s="24" t="s">
        <v>16</v>
      </c>
      <c r="F51" s="45">
        <v>0</v>
      </c>
      <c r="G51" s="46"/>
      <c r="H51" s="35">
        <f t="shared" si="0"/>
        <v>0</v>
      </c>
    </row>
    <row r="52" spans="1:8" s="36" customFormat="1" ht="15.75">
      <c r="A52" s="16">
        <f>IF(E52&lt;&gt;"",MAX($A$5:A51)+1,"")</f>
        <v>45</v>
      </c>
      <c r="B52" s="33" t="s">
        <v>32</v>
      </c>
      <c r="C52" s="34"/>
      <c r="D52" s="44" t="s">
        <v>66</v>
      </c>
      <c r="E52" s="24" t="s">
        <v>16</v>
      </c>
      <c r="F52" s="45">
        <v>138</v>
      </c>
      <c r="G52" s="46"/>
      <c r="H52" s="35">
        <f t="shared" si="0"/>
        <v>0</v>
      </c>
    </row>
    <row r="53" spans="1:8" s="36" customFormat="1" ht="15.75">
      <c r="A53" s="37">
        <f>IF(E53&lt;&gt;"",MAX($A$5:A52)+1,"")</f>
        <v>46</v>
      </c>
      <c r="B53" s="33" t="s">
        <v>32</v>
      </c>
      <c r="C53" s="34"/>
      <c r="D53" s="44" t="s">
        <v>67</v>
      </c>
      <c r="E53" s="24" t="s">
        <v>16</v>
      </c>
      <c r="F53" s="45">
        <v>20</v>
      </c>
      <c r="G53" s="46"/>
      <c r="H53" s="35">
        <f t="shared" si="0"/>
        <v>0</v>
      </c>
    </row>
    <row r="54" spans="1:8" s="36" customFormat="1" ht="15.75">
      <c r="A54" s="37">
        <f>IF(E54&lt;&gt;"",MAX($A$5:A53)+1,"")</f>
        <v>47</v>
      </c>
      <c r="B54" s="33" t="s">
        <v>32</v>
      </c>
      <c r="C54" s="34"/>
      <c r="D54" s="44" t="s">
        <v>68</v>
      </c>
      <c r="E54" s="24" t="s">
        <v>16</v>
      </c>
      <c r="F54" s="45">
        <v>28</v>
      </c>
      <c r="G54" s="46"/>
      <c r="H54" s="35">
        <f t="shared" si="0"/>
        <v>0</v>
      </c>
    </row>
    <row r="55" spans="1:8" s="36" customFormat="1" ht="15.75">
      <c r="A55" s="37">
        <f>IF(E55&lt;&gt;"",MAX($A$5:A54)+1,"")</f>
        <v>48</v>
      </c>
      <c r="B55" s="33" t="s">
        <v>32</v>
      </c>
      <c r="C55" s="34"/>
      <c r="D55" s="44" t="s">
        <v>69</v>
      </c>
      <c r="E55" s="24" t="s">
        <v>16</v>
      </c>
      <c r="F55" s="45">
        <v>25</v>
      </c>
      <c r="G55" s="46"/>
      <c r="H55" s="35">
        <f t="shared" si="0"/>
        <v>0</v>
      </c>
    </row>
    <row r="56" spans="1:8" s="36" customFormat="1" ht="15.75">
      <c r="A56" s="43">
        <f>IF(E56&lt;&gt;"",MAX($A$5:A55)+1,"")</f>
        <v>49</v>
      </c>
      <c r="B56" s="33" t="s">
        <v>32</v>
      </c>
      <c r="C56" s="34"/>
      <c r="D56" s="44" t="s">
        <v>70</v>
      </c>
      <c r="E56" s="24" t="s">
        <v>16</v>
      </c>
      <c r="F56" s="45">
        <v>3</v>
      </c>
      <c r="G56" s="46"/>
      <c r="H56" s="35">
        <f t="shared" si="0"/>
        <v>0</v>
      </c>
    </row>
    <row r="57" spans="1:8" s="36" customFormat="1" ht="15.75">
      <c r="A57" s="16">
        <f>IF(E57&lt;&gt;"",MAX($A$5:A56)+1,"")</f>
        <v>50</v>
      </c>
      <c r="B57" s="33" t="s">
        <v>32</v>
      </c>
      <c r="C57" s="34"/>
      <c r="D57" s="44" t="s">
        <v>145</v>
      </c>
      <c r="E57" s="24" t="s">
        <v>16</v>
      </c>
      <c r="F57" s="45">
        <v>43</v>
      </c>
      <c r="G57" s="46"/>
      <c r="H57" s="35">
        <f t="shared" si="0"/>
        <v>0</v>
      </c>
    </row>
    <row r="58" spans="1:8" s="36" customFormat="1" ht="15.75">
      <c r="A58" s="37">
        <f>IF(E58&lt;&gt;"",MAX($A$5:A57)+1,"")</f>
        <v>51</v>
      </c>
      <c r="B58" s="33" t="s">
        <v>32</v>
      </c>
      <c r="C58" s="34"/>
      <c r="D58" s="44" t="s">
        <v>71</v>
      </c>
      <c r="E58" s="24" t="s">
        <v>16</v>
      </c>
      <c r="F58" s="45">
        <v>33</v>
      </c>
      <c r="G58" s="46"/>
      <c r="H58" s="35">
        <f t="shared" si="0"/>
        <v>0</v>
      </c>
    </row>
    <row r="59" spans="1:8" s="36" customFormat="1" ht="15.75">
      <c r="A59" s="37">
        <f>IF(E59&lt;&gt;"",MAX($A$5:A58)+1,"")</f>
        <v>52</v>
      </c>
      <c r="B59" s="33" t="s">
        <v>32</v>
      </c>
      <c r="C59" s="34"/>
      <c r="D59" s="44" t="s">
        <v>72</v>
      </c>
      <c r="E59" s="24" t="s">
        <v>16</v>
      </c>
      <c r="F59" s="45">
        <v>29</v>
      </c>
      <c r="G59" s="46"/>
      <c r="H59" s="35">
        <f t="shared" si="0"/>
        <v>0</v>
      </c>
    </row>
    <row r="60" spans="1:8" s="36" customFormat="1" ht="15.75">
      <c r="A60" s="37">
        <f>IF(E60&lt;&gt;"",MAX($A$5:A59)+1,"")</f>
        <v>53</v>
      </c>
      <c r="B60" s="33" t="s">
        <v>32</v>
      </c>
      <c r="C60" s="34"/>
      <c r="D60" s="44" t="s">
        <v>73</v>
      </c>
      <c r="E60" s="24" t="s">
        <v>16</v>
      </c>
      <c r="F60" s="45">
        <v>51</v>
      </c>
      <c r="G60" s="46"/>
      <c r="H60" s="35">
        <f t="shared" si="0"/>
        <v>0</v>
      </c>
    </row>
    <row r="61" spans="1:8" s="36" customFormat="1" ht="15.75">
      <c r="A61" s="43">
        <f>IF(E61&lt;&gt;"",MAX($A$5:A60)+1,"")</f>
        <v>54</v>
      </c>
      <c r="B61" s="33" t="s">
        <v>32</v>
      </c>
      <c r="C61" s="34"/>
      <c r="D61" s="44" t="s">
        <v>74</v>
      </c>
      <c r="E61" s="24" t="s">
        <v>16</v>
      </c>
      <c r="F61" s="45">
        <v>99</v>
      </c>
      <c r="G61" s="46"/>
      <c r="H61" s="35">
        <f t="shared" si="0"/>
        <v>0</v>
      </c>
    </row>
    <row r="62" spans="1:8" s="36" customFormat="1" ht="15.75">
      <c r="A62" s="16">
        <f>IF(E62&lt;&gt;"",MAX($A$5:A61)+1,"")</f>
        <v>55</v>
      </c>
      <c r="B62" s="33" t="s">
        <v>32</v>
      </c>
      <c r="C62" s="34"/>
      <c r="D62" s="44" t="s">
        <v>75</v>
      </c>
      <c r="E62" s="24" t="s">
        <v>16</v>
      </c>
      <c r="F62" s="45">
        <v>8</v>
      </c>
      <c r="G62" s="46"/>
      <c r="H62" s="35">
        <f t="shared" si="0"/>
        <v>0</v>
      </c>
    </row>
    <row r="63" spans="1:8" s="36" customFormat="1" ht="18.75">
      <c r="A63" s="37">
        <f>IF(E63&lt;&gt;"",MAX($A$5:A62)+1,"")</f>
        <v>56</v>
      </c>
      <c r="B63" s="33" t="s">
        <v>32</v>
      </c>
      <c r="C63" s="34"/>
      <c r="D63" s="44" t="s">
        <v>76</v>
      </c>
      <c r="E63" s="24" t="s">
        <v>29</v>
      </c>
      <c r="F63" s="45">
        <v>26.25</v>
      </c>
      <c r="G63" s="46"/>
      <c r="H63" s="35">
        <f t="shared" si="0"/>
        <v>0</v>
      </c>
    </row>
    <row r="64" spans="1:8" s="36" customFormat="1" ht="15.75">
      <c r="A64" s="37">
        <f>IF(E64&lt;&gt;"",MAX($A$5:A63)+1,"")</f>
        <v>57</v>
      </c>
      <c r="B64" s="33" t="s">
        <v>32</v>
      </c>
      <c r="C64" s="34"/>
      <c r="D64" s="44" t="s">
        <v>77</v>
      </c>
      <c r="E64" s="24" t="s">
        <v>16</v>
      </c>
      <c r="F64" s="45">
        <v>2800</v>
      </c>
      <c r="G64" s="46"/>
      <c r="H64" s="35">
        <f t="shared" si="0"/>
        <v>0</v>
      </c>
    </row>
    <row r="65" spans="1:8" s="36" customFormat="1" ht="15.75">
      <c r="A65" s="37">
        <f>IF(E65&lt;&gt;"",MAX($A$5:A64)+1,"")</f>
        <v>58</v>
      </c>
      <c r="B65" s="33" t="s">
        <v>32</v>
      </c>
      <c r="C65" s="34"/>
      <c r="D65" s="44" t="s">
        <v>146</v>
      </c>
      <c r="E65" s="24" t="s">
        <v>16</v>
      </c>
      <c r="F65" s="45">
        <v>576</v>
      </c>
      <c r="G65" s="46"/>
      <c r="H65" s="35">
        <f t="shared" si="0"/>
        <v>0</v>
      </c>
    </row>
    <row r="66" spans="1:8" s="36" customFormat="1" ht="18.75">
      <c r="A66" s="43">
        <f>IF(E66&lt;&gt;"",MAX($A$5:A65)+1,"")</f>
        <v>59</v>
      </c>
      <c r="B66" s="33" t="s">
        <v>32</v>
      </c>
      <c r="C66" s="34"/>
      <c r="D66" s="44" t="s">
        <v>78</v>
      </c>
      <c r="E66" s="24" t="s">
        <v>29</v>
      </c>
      <c r="F66" s="45">
        <v>41.85</v>
      </c>
      <c r="G66" s="46"/>
      <c r="H66" s="35">
        <f t="shared" si="0"/>
        <v>0</v>
      </c>
    </row>
    <row r="67" spans="1:8" s="36" customFormat="1" ht="15.75">
      <c r="A67" s="16">
        <f>IF(E67&lt;&gt;"",MAX($A$5:A66)+1,"")</f>
        <v>60</v>
      </c>
      <c r="B67" s="33" t="s">
        <v>32</v>
      </c>
      <c r="C67" s="34"/>
      <c r="D67" s="44" t="s">
        <v>79</v>
      </c>
      <c r="E67" s="24" t="s">
        <v>15</v>
      </c>
      <c r="F67" s="45">
        <v>1</v>
      </c>
      <c r="G67" s="46"/>
      <c r="H67" s="35">
        <f t="shared" si="0"/>
        <v>0</v>
      </c>
    </row>
    <row r="68" spans="1:8" s="36" customFormat="1" ht="18.75">
      <c r="A68" s="37">
        <f>IF(E68&lt;&gt;"",MAX($A$5:A67)+1,"")</f>
        <v>61</v>
      </c>
      <c r="B68" s="33" t="s">
        <v>32</v>
      </c>
      <c r="C68" s="34"/>
      <c r="D68" s="47" t="s">
        <v>80</v>
      </c>
      <c r="E68" s="24" t="s">
        <v>28</v>
      </c>
      <c r="F68" s="48">
        <v>338.35</v>
      </c>
      <c r="G68" s="46"/>
      <c r="H68" s="35">
        <f t="shared" si="0"/>
        <v>0</v>
      </c>
    </row>
    <row r="69" spans="1:8" s="36" customFormat="1" ht="15.75">
      <c r="A69" s="37">
        <f>IF(E69&lt;&gt;"",MAX($A$5:A68)+1,"")</f>
        <v>62</v>
      </c>
      <c r="B69" s="33" t="s">
        <v>32</v>
      </c>
      <c r="C69" s="34"/>
      <c r="D69" s="47" t="s">
        <v>81</v>
      </c>
      <c r="E69" s="24" t="s">
        <v>15</v>
      </c>
      <c r="F69" s="48">
        <v>10298</v>
      </c>
      <c r="G69" s="46"/>
      <c r="H69" s="35">
        <f t="shared" si="0"/>
        <v>0</v>
      </c>
    </row>
    <row r="70" spans="1:8" s="36" customFormat="1" ht="15.75">
      <c r="A70" s="37">
        <f>IF(E70&lt;&gt;"",MAX($A$5:A69)+1,"")</f>
        <v>63</v>
      </c>
      <c r="B70" s="33" t="s">
        <v>32</v>
      </c>
      <c r="C70" s="34"/>
      <c r="D70" s="47" t="s">
        <v>82</v>
      </c>
      <c r="E70" s="24" t="s">
        <v>16</v>
      </c>
      <c r="F70" s="48">
        <v>5149</v>
      </c>
      <c r="G70" s="46"/>
      <c r="H70" s="35">
        <f t="shared" si="0"/>
        <v>0</v>
      </c>
    </row>
    <row r="71" spans="1:8" s="9" customFormat="1" ht="15.75">
      <c r="A71" s="43">
        <f>IF(E71&lt;&gt;"",MAX($A$5:A70)+1,"")</f>
        <v>64</v>
      </c>
      <c r="B71" s="33" t="s">
        <v>32</v>
      </c>
      <c r="C71" s="22"/>
      <c r="D71" s="44" t="s">
        <v>83</v>
      </c>
      <c r="E71" s="24" t="s">
        <v>16</v>
      </c>
      <c r="F71" s="45">
        <v>477</v>
      </c>
      <c r="G71" s="46"/>
      <c r="H71" s="35">
        <f t="shared" si="0"/>
        <v>0</v>
      </c>
    </row>
    <row r="72" spans="1:8" s="36" customFormat="1" ht="15.75">
      <c r="A72" s="16">
        <f>IF(E72&lt;&gt;"",MAX($A$5:A71)+1,"")</f>
        <v>65</v>
      </c>
      <c r="B72" s="33" t="s">
        <v>32</v>
      </c>
      <c r="C72" s="34"/>
      <c r="D72" s="44" t="s">
        <v>84</v>
      </c>
      <c r="E72" s="24" t="s">
        <v>16</v>
      </c>
      <c r="F72" s="45">
        <v>184</v>
      </c>
      <c r="G72" s="46"/>
      <c r="H72" s="35">
        <f aca="true" t="shared" si="1" ref="H72:H127">ROUND(G72*F72,2)</f>
        <v>0</v>
      </c>
    </row>
    <row r="73" spans="1:8" s="36" customFormat="1" ht="15.75">
      <c r="A73" s="37">
        <f>IF(E73&lt;&gt;"",MAX($A$5:A72)+1,"")</f>
        <v>66</v>
      </c>
      <c r="B73" s="33" t="s">
        <v>32</v>
      </c>
      <c r="C73" s="34"/>
      <c r="D73" s="44" t="s">
        <v>85</v>
      </c>
      <c r="E73" s="24" t="s">
        <v>16</v>
      </c>
      <c r="F73" s="45">
        <v>171</v>
      </c>
      <c r="G73" s="46"/>
      <c r="H73" s="35">
        <f t="shared" si="1"/>
        <v>0</v>
      </c>
    </row>
    <row r="74" spans="1:8" s="36" customFormat="1" ht="15.75">
      <c r="A74" s="37">
        <f>IF(E74&lt;&gt;"",MAX($A$5:A73)+1,"")</f>
        <v>67</v>
      </c>
      <c r="B74" s="33" t="s">
        <v>32</v>
      </c>
      <c r="C74" s="34"/>
      <c r="D74" s="44" t="s">
        <v>86</v>
      </c>
      <c r="E74" s="24" t="s">
        <v>16</v>
      </c>
      <c r="F74" s="45">
        <v>0</v>
      </c>
      <c r="G74" s="46"/>
      <c r="H74" s="35">
        <f t="shared" si="1"/>
        <v>0</v>
      </c>
    </row>
    <row r="75" spans="1:8" s="36" customFormat="1" ht="15.75">
      <c r="A75" s="37">
        <f>IF(E75&lt;&gt;"",MAX($A$5:A74)+1,"")</f>
        <v>68</v>
      </c>
      <c r="B75" s="33" t="s">
        <v>32</v>
      </c>
      <c r="C75" s="34"/>
      <c r="D75" s="44" t="s">
        <v>87</v>
      </c>
      <c r="E75" s="24" t="s">
        <v>16</v>
      </c>
      <c r="F75" s="45">
        <v>356</v>
      </c>
      <c r="G75" s="46"/>
      <c r="H75" s="35">
        <f t="shared" si="1"/>
        <v>0</v>
      </c>
    </row>
    <row r="76" spans="1:8" s="36" customFormat="1" ht="15.75">
      <c r="A76" s="43">
        <f>IF(E76&lt;&gt;"",MAX($A$5:A75)+1,"")</f>
        <v>69</v>
      </c>
      <c r="B76" s="33" t="s">
        <v>32</v>
      </c>
      <c r="C76" s="34"/>
      <c r="D76" s="44" t="s">
        <v>88</v>
      </c>
      <c r="E76" s="24" t="s">
        <v>16</v>
      </c>
      <c r="F76" s="45">
        <v>221</v>
      </c>
      <c r="G76" s="46"/>
      <c r="H76" s="35">
        <f t="shared" si="1"/>
        <v>0</v>
      </c>
    </row>
    <row r="77" spans="1:8" s="36" customFormat="1" ht="15.75">
      <c r="A77" s="16">
        <f>IF(E77&lt;&gt;"",MAX($A$5:A76)+1,"")</f>
        <v>70</v>
      </c>
      <c r="B77" s="33" t="s">
        <v>32</v>
      </c>
      <c r="C77" s="34"/>
      <c r="D77" s="44" t="s">
        <v>89</v>
      </c>
      <c r="E77" s="24" t="s">
        <v>16</v>
      </c>
      <c r="F77" s="45">
        <v>65</v>
      </c>
      <c r="G77" s="46"/>
      <c r="H77" s="35">
        <f t="shared" si="1"/>
        <v>0</v>
      </c>
    </row>
    <row r="78" spans="1:8" s="36" customFormat="1" ht="15.75">
      <c r="A78" s="37">
        <f>IF(E78&lt;&gt;"",MAX($A$5:A77)+1,"")</f>
        <v>71</v>
      </c>
      <c r="B78" s="33" t="s">
        <v>32</v>
      </c>
      <c r="C78" s="34"/>
      <c r="D78" s="44" t="s">
        <v>90</v>
      </c>
      <c r="E78" s="24" t="s">
        <v>16</v>
      </c>
      <c r="F78" s="45">
        <v>26</v>
      </c>
      <c r="G78" s="46"/>
      <c r="H78" s="35">
        <f t="shared" si="1"/>
        <v>0</v>
      </c>
    </row>
    <row r="79" spans="1:8" s="36" customFormat="1" ht="15.75">
      <c r="A79" s="37">
        <f>IF(E79&lt;&gt;"",MAX($A$5:A78)+1,"")</f>
        <v>72</v>
      </c>
      <c r="B79" s="33" t="s">
        <v>32</v>
      </c>
      <c r="C79" s="34"/>
      <c r="D79" s="44" t="s">
        <v>91</v>
      </c>
      <c r="E79" s="24" t="s">
        <v>16</v>
      </c>
      <c r="F79" s="45">
        <v>69</v>
      </c>
      <c r="G79" s="46"/>
      <c r="H79" s="35">
        <f t="shared" si="1"/>
        <v>0</v>
      </c>
    </row>
    <row r="80" spans="1:8" s="36" customFormat="1" ht="15.75">
      <c r="A80" s="37">
        <f>IF(E80&lt;&gt;"",MAX($A$5:A79)+1,"")</f>
        <v>73</v>
      </c>
      <c r="B80" s="33" t="s">
        <v>32</v>
      </c>
      <c r="C80" s="34"/>
      <c r="D80" s="44" t="s">
        <v>92</v>
      </c>
      <c r="E80" s="24" t="s">
        <v>16</v>
      </c>
      <c r="F80" s="45">
        <v>72</v>
      </c>
      <c r="G80" s="46"/>
      <c r="H80" s="35">
        <f t="shared" si="1"/>
        <v>0</v>
      </c>
    </row>
    <row r="81" spans="1:8" s="36" customFormat="1" ht="15.75">
      <c r="A81" s="43">
        <f>IF(E81&lt;&gt;"",MAX($A$5:A80)+1,"")</f>
        <v>74</v>
      </c>
      <c r="B81" s="33" t="s">
        <v>32</v>
      </c>
      <c r="C81" s="34"/>
      <c r="D81" s="44" t="s">
        <v>93</v>
      </c>
      <c r="E81" s="24" t="s">
        <v>16</v>
      </c>
      <c r="F81" s="45">
        <v>0</v>
      </c>
      <c r="G81" s="46"/>
      <c r="H81" s="35">
        <f t="shared" si="1"/>
        <v>0</v>
      </c>
    </row>
    <row r="82" spans="1:8" s="36" customFormat="1" ht="15.75">
      <c r="A82" s="16">
        <f>IF(E82&lt;&gt;"",MAX($A$5:A81)+1,"")</f>
        <v>75</v>
      </c>
      <c r="B82" s="33" t="s">
        <v>32</v>
      </c>
      <c r="C82" s="34"/>
      <c r="D82" s="44" t="s">
        <v>94</v>
      </c>
      <c r="E82" s="24" t="s">
        <v>16</v>
      </c>
      <c r="F82" s="45">
        <v>138</v>
      </c>
      <c r="G82" s="46"/>
      <c r="H82" s="35">
        <f t="shared" si="1"/>
        <v>0</v>
      </c>
    </row>
    <row r="83" spans="1:8" s="36" customFormat="1" ht="15.75">
      <c r="A83" s="37">
        <f>IF(E83&lt;&gt;"",MAX($A$5:A82)+1,"")</f>
        <v>76</v>
      </c>
      <c r="B83" s="33" t="s">
        <v>32</v>
      </c>
      <c r="C83" s="34"/>
      <c r="D83" s="44" t="s">
        <v>95</v>
      </c>
      <c r="E83" s="24" t="s">
        <v>16</v>
      </c>
      <c r="F83" s="45">
        <v>20</v>
      </c>
      <c r="G83" s="46"/>
      <c r="H83" s="35">
        <f t="shared" si="1"/>
        <v>0</v>
      </c>
    </row>
    <row r="84" spans="1:8" s="36" customFormat="1" ht="15.75">
      <c r="A84" s="37">
        <f>IF(E84&lt;&gt;"",MAX($A$5:A83)+1,"")</f>
        <v>77</v>
      </c>
      <c r="B84" s="33" t="s">
        <v>32</v>
      </c>
      <c r="C84" s="34"/>
      <c r="D84" s="44" t="s">
        <v>96</v>
      </c>
      <c r="E84" s="24" t="s">
        <v>16</v>
      </c>
      <c r="F84" s="45">
        <v>28</v>
      </c>
      <c r="G84" s="46"/>
      <c r="H84" s="35">
        <f t="shared" si="1"/>
        <v>0</v>
      </c>
    </row>
    <row r="85" spans="1:8" s="36" customFormat="1" ht="15.75">
      <c r="A85" s="37">
        <f>IF(E85&lt;&gt;"",MAX($A$5:A84)+1,"")</f>
        <v>78</v>
      </c>
      <c r="B85" s="33" t="s">
        <v>32</v>
      </c>
      <c r="C85" s="34"/>
      <c r="D85" s="44" t="s">
        <v>97</v>
      </c>
      <c r="E85" s="24" t="s">
        <v>16</v>
      </c>
      <c r="F85" s="45">
        <v>25</v>
      </c>
      <c r="G85" s="46"/>
      <c r="H85" s="35">
        <f t="shared" si="1"/>
        <v>0</v>
      </c>
    </row>
    <row r="86" spans="1:8" s="36" customFormat="1" ht="15.75">
      <c r="A86" s="43">
        <f>IF(E86&lt;&gt;"",MAX($A$5:A85)+1,"")</f>
        <v>79</v>
      </c>
      <c r="B86" s="33" t="s">
        <v>32</v>
      </c>
      <c r="C86" s="34"/>
      <c r="D86" s="44" t="s">
        <v>98</v>
      </c>
      <c r="E86" s="24" t="s">
        <v>16</v>
      </c>
      <c r="F86" s="45">
        <v>3</v>
      </c>
      <c r="G86" s="46"/>
      <c r="H86" s="35">
        <f t="shared" si="1"/>
        <v>0</v>
      </c>
    </row>
    <row r="87" spans="1:8" s="36" customFormat="1" ht="15.75">
      <c r="A87" s="16">
        <f>IF(E87&lt;&gt;"",MAX($A$5:A86)+1,"")</f>
        <v>80</v>
      </c>
      <c r="B87" s="33" t="s">
        <v>32</v>
      </c>
      <c r="C87" s="34"/>
      <c r="D87" s="44" t="s">
        <v>147</v>
      </c>
      <c r="E87" s="24" t="s">
        <v>16</v>
      </c>
      <c r="F87" s="45">
        <v>43</v>
      </c>
      <c r="G87" s="46"/>
      <c r="H87" s="35">
        <f t="shared" si="1"/>
        <v>0</v>
      </c>
    </row>
    <row r="88" spans="1:8" s="36" customFormat="1" ht="15.75">
      <c r="A88" s="37">
        <f>IF(E88&lt;&gt;"",MAX($A$5:A87)+1,"")</f>
        <v>81</v>
      </c>
      <c r="B88" s="33" t="s">
        <v>32</v>
      </c>
      <c r="C88" s="34"/>
      <c r="D88" s="44" t="s">
        <v>99</v>
      </c>
      <c r="E88" s="24" t="s">
        <v>16</v>
      </c>
      <c r="F88" s="45">
        <v>33</v>
      </c>
      <c r="G88" s="46"/>
      <c r="H88" s="35">
        <f t="shared" si="1"/>
        <v>0</v>
      </c>
    </row>
    <row r="89" spans="1:8" s="36" customFormat="1" ht="15.75">
      <c r="A89" s="37">
        <f>IF(E89&lt;&gt;"",MAX($A$5:A88)+1,"")</f>
        <v>82</v>
      </c>
      <c r="B89" s="33" t="s">
        <v>32</v>
      </c>
      <c r="C89" s="34"/>
      <c r="D89" s="44" t="s">
        <v>100</v>
      </c>
      <c r="E89" s="24" t="s">
        <v>16</v>
      </c>
      <c r="F89" s="45">
        <v>29</v>
      </c>
      <c r="G89" s="46"/>
      <c r="H89" s="35">
        <f t="shared" si="1"/>
        <v>0</v>
      </c>
    </row>
    <row r="90" spans="1:8" s="36" customFormat="1" ht="15.75">
      <c r="A90" s="37">
        <f>IF(E90&lt;&gt;"",MAX($A$5:A89)+1,"")</f>
        <v>83</v>
      </c>
      <c r="B90" s="33" t="s">
        <v>32</v>
      </c>
      <c r="C90" s="34"/>
      <c r="D90" s="44" t="s">
        <v>101</v>
      </c>
      <c r="E90" s="24" t="s">
        <v>16</v>
      </c>
      <c r="F90" s="45">
        <v>51</v>
      </c>
      <c r="G90" s="46"/>
      <c r="H90" s="35">
        <f t="shared" si="1"/>
        <v>0</v>
      </c>
    </row>
    <row r="91" spans="1:8" s="9" customFormat="1" ht="15.75">
      <c r="A91" s="43">
        <f>IF(E91&lt;&gt;"",MAX($A$5:A90)+1,"")</f>
        <v>84</v>
      </c>
      <c r="B91" s="33" t="s">
        <v>32</v>
      </c>
      <c r="C91" s="22"/>
      <c r="D91" s="44" t="s">
        <v>102</v>
      </c>
      <c r="E91" s="24" t="s">
        <v>16</v>
      </c>
      <c r="F91" s="45">
        <v>99</v>
      </c>
      <c r="G91" s="46"/>
      <c r="H91" s="35">
        <f t="shared" si="1"/>
        <v>0</v>
      </c>
    </row>
    <row r="92" spans="1:8" s="36" customFormat="1" ht="15.75">
      <c r="A92" s="16">
        <f>IF(E92&lt;&gt;"",MAX($A$5:A91)+1,"")</f>
        <v>85</v>
      </c>
      <c r="B92" s="33" t="s">
        <v>32</v>
      </c>
      <c r="C92" s="34"/>
      <c r="D92" s="44" t="s">
        <v>103</v>
      </c>
      <c r="E92" s="24" t="s">
        <v>16</v>
      </c>
      <c r="F92" s="45">
        <v>8</v>
      </c>
      <c r="G92" s="46"/>
      <c r="H92" s="35">
        <f t="shared" si="1"/>
        <v>0</v>
      </c>
    </row>
    <row r="93" spans="1:8" s="36" customFormat="1" ht="15.75">
      <c r="A93" s="37">
        <f>IF(E93&lt;&gt;"",MAX($A$5:A92)+1,"")</f>
        <v>86</v>
      </c>
      <c r="B93" s="33" t="s">
        <v>32</v>
      </c>
      <c r="C93" s="34"/>
      <c r="D93" s="47" t="s">
        <v>104</v>
      </c>
      <c r="E93" s="24" t="s">
        <v>16</v>
      </c>
      <c r="F93" s="48">
        <v>746</v>
      </c>
      <c r="G93" s="46"/>
      <c r="H93" s="35">
        <f t="shared" si="1"/>
        <v>0</v>
      </c>
    </row>
    <row r="94" spans="1:8" s="36" customFormat="1" ht="18.75">
      <c r="A94" s="37">
        <f>IF(E94&lt;&gt;"",MAX($A$5:A93)+1,"")</f>
        <v>87</v>
      </c>
      <c r="B94" s="33" t="s">
        <v>32</v>
      </c>
      <c r="C94" s="34"/>
      <c r="D94" s="47" t="s">
        <v>105</v>
      </c>
      <c r="E94" s="24" t="s">
        <v>28</v>
      </c>
      <c r="F94" s="48">
        <v>735.45</v>
      </c>
      <c r="G94" s="46"/>
      <c r="H94" s="35">
        <f t="shared" si="1"/>
        <v>0</v>
      </c>
    </row>
    <row r="95" spans="1:8" s="36" customFormat="1" ht="15.75">
      <c r="A95" s="37">
        <f>IF(E95&lt;&gt;"",MAX($A$5:A94)+1,"")</f>
        <v>88</v>
      </c>
      <c r="B95" s="33" t="s">
        <v>32</v>
      </c>
      <c r="C95" s="34"/>
      <c r="D95" s="47" t="s">
        <v>106</v>
      </c>
      <c r="E95" s="24" t="s">
        <v>16</v>
      </c>
      <c r="F95" s="48">
        <v>1492</v>
      </c>
      <c r="G95" s="46"/>
      <c r="H95" s="35">
        <f t="shared" si="1"/>
        <v>0</v>
      </c>
    </row>
    <row r="96" spans="1:8" s="36" customFormat="1" ht="18.75">
      <c r="A96" s="43">
        <f>IF(E96&lt;&gt;"",MAX($A$5:A95)+1,"")</f>
        <v>89</v>
      </c>
      <c r="B96" s="33" t="s">
        <v>32</v>
      </c>
      <c r="C96" s="34"/>
      <c r="D96" s="47" t="s">
        <v>107</v>
      </c>
      <c r="E96" s="24" t="s">
        <v>28</v>
      </c>
      <c r="F96" s="48">
        <v>511.65</v>
      </c>
      <c r="G96" s="46"/>
      <c r="H96" s="35">
        <f t="shared" si="1"/>
        <v>0</v>
      </c>
    </row>
    <row r="97" spans="1:8" s="36" customFormat="1" ht="15.75">
      <c r="A97" s="16">
        <f>IF(E97&lt;&gt;"",MAX($A$5:A96)+1,"")</f>
        <v>90</v>
      </c>
      <c r="B97" s="33" t="s">
        <v>32</v>
      </c>
      <c r="C97" s="34"/>
      <c r="D97" s="47" t="s">
        <v>108</v>
      </c>
      <c r="E97" s="24" t="s">
        <v>16</v>
      </c>
      <c r="F97" s="48">
        <v>474</v>
      </c>
      <c r="G97" s="46"/>
      <c r="H97" s="35">
        <f t="shared" si="1"/>
        <v>0</v>
      </c>
    </row>
    <row r="98" spans="1:8" s="36" customFormat="1" ht="18.75">
      <c r="A98" s="37">
        <f>IF(E98&lt;&gt;"",MAX($A$5:A97)+1,"")</f>
        <v>91</v>
      </c>
      <c r="B98" s="33" t="s">
        <v>32</v>
      </c>
      <c r="C98" s="34"/>
      <c r="D98" s="47" t="s">
        <v>109</v>
      </c>
      <c r="E98" s="24" t="s">
        <v>28</v>
      </c>
      <c r="F98" s="48">
        <v>420.75</v>
      </c>
      <c r="G98" s="46"/>
      <c r="H98" s="35">
        <f t="shared" si="1"/>
        <v>0</v>
      </c>
    </row>
    <row r="99" spans="1:8" s="36" customFormat="1" ht="15.75">
      <c r="A99" s="37">
        <f>IF(E99&lt;&gt;"",MAX($A$5:A98)+1,"")</f>
        <v>92</v>
      </c>
      <c r="B99" s="33" t="s">
        <v>32</v>
      </c>
      <c r="C99" s="34"/>
      <c r="D99" s="47" t="s">
        <v>110</v>
      </c>
      <c r="E99" s="24" t="s">
        <v>16</v>
      </c>
      <c r="F99" s="48">
        <v>474</v>
      </c>
      <c r="G99" s="46"/>
      <c r="H99" s="35">
        <f t="shared" si="1"/>
        <v>0</v>
      </c>
    </row>
    <row r="100" spans="1:8" s="36" customFormat="1" ht="18.75">
      <c r="A100" s="37">
        <f>IF(E100&lt;&gt;"",MAX($A$5:A99)+1,"")</f>
        <v>93</v>
      </c>
      <c r="B100" s="33" t="s">
        <v>32</v>
      </c>
      <c r="C100" s="34"/>
      <c r="D100" s="47" t="s">
        <v>111</v>
      </c>
      <c r="E100" s="24" t="s">
        <v>28</v>
      </c>
      <c r="F100" s="48">
        <v>302.25</v>
      </c>
      <c r="G100" s="46"/>
      <c r="H100" s="35">
        <f t="shared" si="1"/>
        <v>0</v>
      </c>
    </row>
    <row r="101" spans="1:8" s="36" customFormat="1" ht="18.75">
      <c r="A101" s="43">
        <f>IF(E101&lt;&gt;"",MAX($A$5:A100)+1,"")</f>
        <v>94</v>
      </c>
      <c r="B101" s="33" t="s">
        <v>32</v>
      </c>
      <c r="C101" s="34"/>
      <c r="D101" s="47" t="s">
        <v>112</v>
      </c>
      <c r="E101" s="24" t="s">
        <v>29</v>
      </c>
      <c r="F101" s="48">
        <v>102.3</v>
      </c>
      <c r="G101" s="46"/>
      <c r="H101" s="35">
        <f t="shared" si="1"/>
        <v>0</v>
      </c>
    </row>
    <row r="102" spans="1:8" s="9" customFormat="1" ht="18.75">
      <c r="A102" s="16">
        <f>IF(E102&lt;&gt;"",MAX($A$5:A101)+1,"")</f>
        <v>95</v>
      </c>
      <c r="B102" s="33" t="s">
        <v>32</v>
      </c>
      <c r="C102" s="22"/>
      <c r="D102" s="47" t="s">
        <v>113</v>
      </c>
      <c r="E102" s="24" t="s">
        <v>29</v>
      </c>
      <c r="F102" s="48">
        <v>51.165</v>
      </c>
      <c r="G102" s="46"/>
      <c r="H102" s="35">
        <f t="shared" si="1"/>
        <v>0</v>
      </c>
    </row>
    <row r="103" spans="1:8" s="36" customFormat="1" ht="18.75">
      <c r="A103" s="37">
        <f>IF(E103&lt;&gt;"",MAX($A$5:A102)+1,"")</f>
        <v>96</v>
      </c>
      <c r="B103" s="33" t="s">
        <v>32</v>
      </c>
      <c r="C103" s="34"/>
      <c r="D103" s="47" t="s">
        <v>114</v>
      </c>
      <c r="E103" s="24" t="s">
        <v>28</v>
      </c>
      <c r="F103" s="48">
        <v>735.45</v>
      </c>
      <c r="G103" s="46"/>
      <c r="H103" s="35">
        <f t="shared" si="1"/>
        <v>0</v>
      </c>
    </row>
    <row r="104" spans="1:8" s="36" customFormat="1" ht="18.75">
      <c r="A104" s="37">
        <f>IF(E104&lt;&gt;"",MAX($A$5:A103)+1,"")</f>
        <v>97</v>
      </c>
      <c r="B104" s="33" t="s">
        <v>32</v>
      </c>
      <c r="C104" s="34"/>
      <c r="D104" s="47" t="s">
        <v>115</v>
      </c>
      <c r="E104" s="24" t="s">
        <v>28</v>
      </c>
      <c r="F104" s="48">
        <v>420.75</v>
      </c>
      <c r="G104" s="46"/>
      <c r="H104" s="35">
        <f t="shared" si="1"/>
        <v>0</v>
      </c>
    </row>
    <row r="105" spans="1:8" s="36" customFormat="1" ht="15.75">
      <c r="A105" s="37">
        <f>IF(E105&lt;&gt;"",MAX($A$5:A104)+1,"")</f>
        <v>98</v>
      </c>
      <c r="B105" s="33" t="s">
        <v>32</v>
      </c>
      <c r="C105" s="34"/>
      <c r="D105" s="47" t="s">
        <v>116</v>
      </c>
      <c r="E105" s="24" t="s">
        <v>19</v>
      </c>
      <c r="F105" s="48">
        <v>267.87</v>
      </c>
      <c r="G105" s="46"/>
      <c r="H105" s="35">
        <f t="shared" si="1"/>
        <v>0</v>
      </c>
    </row>
    <row r="106" spans="1:8" s="36" customFormat="1" ht="15.75">
      <c r="A106" s="43">
        <f>IF(E106&lt;&gt;"",MAX($A$5:A105)+1,"")</f>
        <v>99</v>
      </c>
      <c r="B106" s="33" t="s">
        <v>32</v>
      </c>
      <c r="C106" s="34"/>
      <c r="D106" s="47" t="s">
        <v>117</v>
      </c>
      <c r="E106" s="24" t="s">
        <v>19</v>
      </c>
      <c r="F106" s="48">
        <v>105.25</v>
      </c>
      <c r="G106" s="46"/>
      <c r="H106" s="35">
        <f t="shared" si="1"/>
        <v>0</v>
      </c>
    </row>
    <row r="107" spans="1:8" s="36" customFormat="1" ht="15.75">
      <c r="A107" s="16">
        <f>IF(E107&lt;&gt;"",MAX($A$5:A106)+1,"")</f>
        <v>100</v>
      </c>
      <c r="B107" s="33" t="s">
        <v>32</v>
      </c>
      <c r="C107" s="34"/>
      <c r="D107" s="47" t="s">
        <v>118</v>
      </c>
      <c r="E107" s="24" t="s">
        <v>19</v>
      </c>
      <c r="F107" s="48">
        <v>1387.09</v>
      </c>
      <c r="G107" s="46"/>
      <c r="H107" s="35">
        <f t="shared" si="1"/>
        <v>0</v>
      </c>
    </row>
    <row r="108" spans="1:8" s="36" customFormat="1" ht="15.75">
      <c r="A108" s="37">
        <f>IF(E108&lt;&gt;"",MAX($A$5:A107)+1,"")</f>
        <v>101</v>
      </c>
      <c r="B108" s="33" t="s">
        <v>32</v>
      </c>
      <c r="C108" s="34"/>
      <c r="D108" s="47" t="s">
        <v>119</v>
      </c>
      <c r="E108" s="24" t="s">
        <v>15</v>
      </c>
      <c r="F108" s="48">
        <v>120</v>
      </c>
      <c r="G108" s="46"/>
      <c r="H108" s="35">
        <f t="shared" si="1"/>
        <v>0</v>
      </c>
    </row>
    <row r="109" spans="1:8" s="36" customFormat="1" ht="15.75">
      <c r="A109" s="37">
        <f>IF(E109&lt;&gt;"",MAX($A$5:A108)+1,"")</f>
        <v>102</v>
      </c>
      <c r="B109" s="33" t="s">
        <v>32</v>
      </c>
      <c r="C109" s="34"/>
      <c r="D109" s="47" t="s">
        <v>120</v>
      </c>
      <c r="E109" s="24" t="s">
        <v>15</v>
      </c>
      <c r="F109" s="48">
        <v>40</v>
      </c>
      <c r="G109" s="46"/>
      <c r="H109" s="35">
        <f t="shared" si="1"/>
        <v>0</v>
      </c>
    </row>
    <row r="110" spans="1:8" s="36" customFormat="1" ht="15.75">
      <c r="A110" s="37">
        <f>IF(E110&lt;&gt;"",MAX($A$5:A109)+1,"")</f>
        <v>103</v>
      </c>
      <c r="B110" s="33" t="s">
        <v>32</v>
      </c>
      <c r="C110" s="34"/>
      <c r="D110" s="47" t="s">
        <v>121</v>
      </c>
      <c r="E110" s="24" t="s">
        <v>19</v>
      </c>
      <c r="F110" s="48">
        <v>585</v>
      </c>
      <c r="G110" s="46"/>
      <c r="H110" s="35">
        <f t="shared" si="1"/>
        <v>0</v>
      </c>
    </row>
    <row r="111" spans="1:8" s="9" customFormat="1" ht="15.75">
      <c r="A111" s="43">
        <f>IF(E111&lt;&gt;"",MAX($A$5:A110)+1,"")</f>
        <v>104</v>
      </c>
      <c r="B111" s="33" t="s">
        <v>32</v>
      </c>
      <c r="C111" s="22"/>
      <c r="D111" s="47" t="s">
        <v>122</v>
      </c>
      <c r="E111" s="24" t="s">
        <v>16</v>
      </c>
      <c r="F111" s="49">
        <v>2600</v>
      </c>
      <c r="G111" s="46"/>
      <c r="H111" s="35">
        <f t="shared" si="1"/>
        <v>0</v>
      </c>
    </row>
    <row r="112" spans="1:8" s="36" customFormat="1" ht="15.75">
      <c r="A112" s="16">
        <f>IF(E112&lt;&gt;"",MAX($A$5:A111)+1,"")</f>
        <v>105</v>
      </c>
      <c r="B112" s="33" t="s">
        <v>32</v>
      </c>
      <c r="C112" s="34"/>
      <c r="D112" s="47" t="s">
        <v>123</v>
      </c>
      <c r="E112" s="24" t="s">
        <v>16</v>
      </c>
      <c r="F112" s="49">
        <v>12654</v>
      </c>
      <c r="G112" s="46"/>
      <c r="H112" s="35">
        <f t="shared" si="1"/>
        <v>0</v>
      </c>
    </row>
    <row r="113" spans="1:8" s="36" customFormat="1" ht="15.75">
      <c r="A113" s="37">
        <f>IF(E113&lt;&gt;"",MAX($A$5:A112)+1,"")</f>
        <v>106</v>
      </c>
      <c r="B113" s="33" t="s">
        <v>32</v>
      </c>
      <c r="C113" s="34"/>
      <c r="D113" s="47" t="s">
        <v>124</v>
      </c>
      <c r="E113" s="24" t="s">
        <v>16</v>
      </c>
      <c r="F113" s="49">
        <v>12654</v>
      </c>
      <c r="G113" s="46"/>
      <c r="H113" s="35">
        <f t="shared" si="1"/>
        <v>0</v>
      </c>
    </row>
    <row r="114" spans="1:8" s="36" customFormat="1" ht="15.75">
      <c r="A114" s="37">
        <f>IF(E114&lt;&gt;"",MAX($A$5:A113)+1,"")</f>
        <v>107</v>
      </c>
      <c r="B114" s="33" t="s">
        <v>32</v>
      </c>
      <c r="C114" s="34"/>
      <c r="D114" s="47" t="s">
        <v>125</v>
      </c>
      <c r="E114" s="24" t="s">
        <v>16</v>
      </c>
      <c r="F114" s="48">
        <v>2600</v>
      </c>
      <c r="G114" s="46"/>
      <c r="H114" s="35">
        <f t="shared" si="1"/>
        <v>0</v>
      </c>
    </row>
    <row r="115" spans="1:8" s="36" customFormat="1" ht="15.75">
      <c r="A115" s="37">
        <f>IF(E115&lt;&gt;"",MAX($A$5:A114)+1,"")</f>
        <v>108</v>
      </c>
      <c r="B115" s="33" t="s">
        <v>32</v>
      </c>
      <c r="C115" s="34"/>
      <c r="D115" s="47" t="s">
        <v>126</v>
      </c>
      <c r="E115" s="24" t="s">
        <v>16</v>
      </c>
      <c r="F115" s="48">
        <v>2600</v>
      </c>
      <c r="G115" s="46"/>
      <c r="H115" s="35">
        <f t="shared" si="1"/>
        <v>0</v>
      </c>
    </row>
    <row r="116" spans="1:8" s="36" customFormat="1" ht="15.75">
      <c r="A116" s="43">
        <f>IF(E116&lt;&gt;"",MAX($A$5:A115)+1,"")</f>
        <v>109</v>
      </c>
      <c r="B116" s="33" t="s">
        <v>32</v>
      </c>
      <c r="C116" s="34"/>
      <c r="D116" s="47" t="s">
        <v>127</v>
      </c>
      <c r="E116" s="24" t="s">
        <v>15</v>
      </c>
      <c r="F116" s="48">
        <v>38</v>
      </c>
      <c r="G116" s="46"/>
      <c r="H116" s="35">
        <f t="shared" si="1"/>
        <v>0</v>
      </c>
    </row>
    <row r="117" spans="1:8" s="36" customFormat="1" ht="15.75">
      <c r="A117" s="16">
        <f>IF(E117&lt;&gt;"",MAX($A$5:A116)+1,"")</f>
        <v>110</v>
      </c>
      <c r="B117" s="33" t="s">
        <v>32</v>
      </c>
      <c r="C117" s="34"/>
      <c r="D117" s="47" t="s">
        <v>128</v>
      </c>
      <c r="E117" s="24" t="s">
        <v>15</v>
      </c>
      <c r="F117" s="48">
        <v>1</v>
      </c>
      <c r="G117" s="46"/>
      <c r="H117" s="35">
        <f t="shared" si="1"/>
        <v>0</v>
      </c>
    </row>
    <row r="118" spans="1:8" s="36" customFormat="1" ht="18.75">
      <c r="A118" s="37">
        <f>IF(E118&lt;&gt;"",MAX($A$5:A117)+1,"")</f>
        <v>111</v>
      </c>
      <c r="B118" s="33" t="s">
        <v>32</v>
      </c>
      <c r="C118" s="34"/>
      <c r="D118" s="47" t="s">
        <v>129</v>
      </c>
      <c r="E118" s="24" t="s">
        <v>28</v>
      </c>
      <c r="F118" s="48">
        <v>50</v>
      </c>
      <c r="G118" s="46"/>
      <c r="H118" s="35">
        <f t="shared" si="1"/>
        <v>0</v>
      </c>
    </row>
    <row r="119" spans="1:8" s="9" customFormat="1" ht="15.75">
      <c r="A119" s="43">
        <f>IF(E119&lt;&gt;"",MAX($A$4:A118)+1,"")</f>
        <v>112</v>
      </c>
      <c r="B119" s="50" t="s">
        <v>32</v>
      </c>
      <c r="C119" s="22"/>
      <c r="D119" s="47" t="s">
        <v>150</v>
      </c>
      <c r="E119" s="24" t="s">
        <v>15</v>
      </c>
      <c r="F119" s="62">
        <v>52</v>
      </c>
      <c r="G119" s="63"/>
      <c r="H119" s="35">
        <f t="shared" si="1"/>
        <v>0</v>
      </c>
    </row>
    <row r="120" spans="1:8" s="9" customFormat="1" ht="15.75">
      <c r="A120" s="43">
        <f>IF(E120&lt;&gt;"",MAX($A$3:A119)+1,"")</f>
        <v>113</v>
      </c>
      <c r="B120" s="50" t="s">
        <v>32</v>
      </c>
      <c r="C120" s="22"/>
      <c r="D120" s="47" t="s">
        <v>151</v>
      </c>
      <c r="E120" s="24" t="s">
        <v>15</v>
      </c>
      <c r="F120" s="62">
        <v>30</v>
      </c>
      <c r="G120" s="63"/>
      <c r="H120" s="35">
        <f t="shared" si="1"/>
        <v>0</v>
      </c>
    </row>
    <row r="121" spans="1:8" s="9" customFormat="1" ht="31.5">
      <c r="A121" s="43">
        <f>IF(E121&lt;&gt;"",MAX($A$3:A120)+1,"")</f>
        <v>114</v>
      </c>
      <c r="B121" s="50" t="s">
        <v>32</v>
      </c>
      <c r="C121" s="22"/>
      <c r="D121" s="47" t="s">
        <v>152</v>
      </c>
      <c r="E121" s="24" t="s">
        <v>15</v>
      </c>
      <c r="F121" s="62">
        <v>30</v>
      </c>
      <c r="G121" s="64"/>
      <c r="H121" s="35">
        <f t="shared" si="1"/>
        <v>0</v>
      </c>
    </row>
    <row r="122" spans="1:8" s="9" customFormat="1" ht="15.75">
      <c r="A122" s="43">
        <f>IF(E122&lt;&gt;"",MAX($A$3:A121)+1,"")</f>
        <v>115</v>
      </c>
      <c r="B122" s="50" t="s">
        <v>32</v>
      </c>
      <c r="C122" s="22"/>
      <c r="D122" s="47" t="s">
        <v>156</v>
      </c>
      <c r="E122" s="24" t="s">
        <v>15</v>
      </c>
      <c r="F122" s="62">
        <v>1</v>
      </c>
      <c r="G122" s="63"/>
      <c r="H122" s="35">
        <f>ROUND(G122*F122,2)</f>
        <v>0</v>
      </c>
    </row>
    <row r="123" spans="1:8" s="9" customFormat="1" ht="15.75">
      <c r="A123" s="43">
        <f>IF(E123&lt;&gt;"",MAX($A$3:A122)+1,"")</f>
        <v>116</v>
      </c>
      <c r="B123" s="50" t="s">
        <v>32</v>
      </c>
      <c r="C123" s="22"/>
      <c r="D123" s="47" t="s">
        <v>153</v>
      </c>
      <c r="E123" s="24" t="s">
        <v>15</v>
      </c>
      <c r="F123" s="62">
        <v>1</v>
      </c>
      <c r="G123" s="63"/>
      <c r="H123" s="35">
        <f t="shared" si="1"/>
        <v>0</v>
      </c>
    </row>
    <row r="124" spans="1:8" s="9" customFormat="1" ht="15.75">
      <c r="A124" s="43">
        <f>IF(E124&lt;&gt;"",MAX($A$4:A123)+1,"")</f>
        <v>117</v>
      </c>
      <c r="B124" s="50" t="s">
        <v>32</v>
      </c>
      <c r="C124" s="22"/>
      <c r="D124" s="47" t="s">
        <v>154</v>
      </c>
      <c r="E124" s="24" t="s">
        <v>15</v>
      </c>
      <c r="F124" s="62">
        <v>1</v>
      </c>
      <c r="G124" s="63"/>
      <c r="H124" s="35">
        <f t="shared" si="1"/>
        <v>0</v>
      </c>
    </row>
    <row r="125" spans="1:8" s="9" customFormat="1" ht="15.75">
      <c r="A125" s="43">
        <f>IF(E125&lt;&gt;"",MAX($A$4:A124)+1,"")</f>
        <v>118</v>
      </c>
      <c r="B125" s="50" t="s">
        <v>32</v>
      </c>
      <c r="C125" s="22"/>
      <c r="D125" s="47" t="s">
        <v>155</v>
      </c>
      <c r="E125" s="24" t="s">
        <v>15</v>
      </c>
      <c r="F125" s="62">
        <v>1</v>
      </c>
      <c r="G125" s="63"/>
      <c r="H125" s="35">
        <f t="shared" si="1"/>
        <v>0</v>
      </c>
    </row>
    <row r="126" spans="1:8" s="36" customFormat="1" ht="15.75">
      <c r="A126" s="43">
        <f>IF(E126&lt;&gt;"",MAX($A$4:A125)+1,"")</f>
        <v>119</v>
      </c>
      <c r="B126" s="33" t="s">
        <v>32</v>
      </c>
      <c r="C126" s="34"/>
      <c r="D126" s="47" t="s">
        <v>130</v>
      </c>
      <c r="E126" s="24" t="s">
        <v>15</v>
      </c>
      <c r="F126" s="48">
        <v>16</v>
      </c>
      <c r="G126" s="46"/>
      <c r="H126" s="35">
        <f t="shared" si="1"/>
        <v>0</v>
      </c>
    </row>
    <row r="127" spans="1:8" s="36" customFormat="1" ht="15.75">
      <c r="A127" s="37">
        <f>IF(E127&lt;&gt;"",MAX($A$5:A126)+1,"")</f>
        <v>120</v>
      </c>
      <c r="B127" s="33" t="s">
        <v>32</v>
      </c>
      <c r="C127" s="34"/>
      <c r="D127" s="47" t="s">
        <v>148</v>
      </c>
      <c r="E127" s="24" t="s">
        <v>15</v>
      </c>
      <c r="F127" s="48">
        <v>1</v>
      </c>
      <c r="G127" s="46"/>
      <c r="H127" s="35">
        <f t="shared" si="1"/>
        <v>0</v>
      </c>
    </row>
    <row r="128" spans="1:8" s="9" customFormat="1" ht="15.75">
      <c r="A128" s="16">
        <f>IF(E128&lt;&gt;"",MAX($A$5:A127)+1,"")</f>
      </c>
      <c r="B128" s="21"/>
      <c r="C128" s="22" t="s">
        <v>10</v>
      </c>
      <c r="D128" s="38"/>
      <c r="E128" s="24"/>
      <c r="F128" s="25"/>
      <c r="G128" s="39"/>
      <c r="H128" s="35"/>
    </row>
    <row r="129" spans="1:8" s="9" customFormat="1" ht="15.75">
      <c r="A129" s="16">
        <f>IF(E129&lt;&gt;"",MAX($A$5:A128)+1,"")</f>
      </c>
      <c r="B129" s="21"/>
      <c r="C129" s="22"/>
      <c r="D129" s="38" t="s">
        <v>7</v>
      </c>
      <c r="E129" s="24"/>
      <c r="F129" s="25"/>
      <c r="G129" s="39"/>
      <c r="H129" s="35">
        <f>ROUND(SUM(H8:H127),2)</f>
        <v>0</v>
      </c>
    </row>
    <row r="130" spans="1:8" s="9" customFormat="1" ht="15.75">
      <c r="A130" s="16">
        <f>IF(E130&lt;&gt;"",MAX($A$5:A129)+1,"")</f>
        <v>121</v>
      </c>
      <c r="B130" s="21"/>
      <c r="C130" s="22"/>
      <c r="D130" s="38" t="s">
        <v>11</v>
      </c>
      <c r="E130" s="24" t="s">
        <v>5</v>
      </c>
      <c r="F130" s="25">
        <v>0.5</v>
      </c>
      <c r="G130" s="39"/>
      <c r="H130" s="35">
        <f>ROUND(H129*F130/100,2)</f>
        <v>0</v>
      </c>
    </row>
    <row r="131" spans="1:8" s="9" customFormat="1" ht="15.75">
      <c r="A131" s="37">
        <f>IF(E131&lt;&gt;"",MAX($A$5:A130)+1,"")</f>
        <v>122</v>
      </c>
      <c r="B131" s="21"/>
      <c r="C131" s="22"/>
      <c r="D131" s="38" t="s">
        <v>6</v>
      </c>
      <c r="E131" s="24" t="s">
        <v>5</v>
      </c>
      <c r="F131" s="25">
        <v>0.5</v>
      </c>
      <c r="G131" s="39"/>
      <c r="H131" s="35">
        <f>ROUND(H129*F131/100,2)</f>
        <v>0</v>
      </c>
    </row>
    <row r="132" spans="1:8" s="9" customFormat="1" ht="15.75">
      <c r="A132" s="37">
        <f>IF(E132&lt;&gt;"",MAX($A$5:A131)+1,"")</f>
        <v>123</v>
      </c>
      <c r="B132" s="21"/>
      <c r="C132" s="22"/>
      <c r="D132" s="38" t="s">
        <v>8</v>
      </c>
      <c r="E132" s="24" t="s">
        <v>5</v>
      </c>
      <c r="F132" s="25">
        <v>0.5</v>
      </c>
      <c r="G132" s="39"/>
      <c r="H132" s="35">
        <f>ROUND(H129*F132/100,2)</f>
        <v>0</v>
      </c>
    </row>
    <row r="133" spans="1:8" ht="15.75">
      <c r="A133" s="16">
        <f>IF(E133&lt;&gt;"",MAX($A$5:A130)+1,"")</f>
      </c>
      <c r="B133" s="21"/>
      <c r="C133" s="40"/>
      <c r="D133" s="38"/>
      <c r="E133" s="24"/>
      <c r="F133" s="25"/>
      <c r="G133" s="41"/>
      <c r="H133" s="35"/>
    </row>
    <row r="134" spans="1:8" ht="15.75">
      <c r="A134" s="16">
        <f>IF(E134&lt;&gt;"",MAX($A$5:A133)+1,"")</f>
      </c>
      <c r="B134" s="21"/>
      <c r="C134" s="40"/>
      <c r="D134" s="23" t="s">
        <v>33</v>
      </c>
      <c r="E134" s="24"/>
      <c r="F134" s="25"/>
      <c r="G134" s="41"/>
      <c r="H134" s="42">
        <f>SUM(H129:H132)</f>
        <v>0</v>
      </c>
    </row>
    <row r="135" spans="1:8" s="9" customFormat="1" ht="15.75">
      <c r="A135" s="16">
        <f>IF(E135&lt;&gt;"",MAX($A$5:A134)+1,"")</f>
      </c>
      <c r="B135" s="21"/>
      <c r="C135" s="22"/>
      <c r="D135" s="38"/>
      <c r="E135" s="24"/>
      <c r="F135" s="25"/>
      <c r="G135" s="39"/>
      <c r="H135" s="35"/>
    </row>
    <row r="136" spans="1:8" s="9" customFormat="1" ht="15.75">
      <c r="A136" s="16">
        <f>IF(E136&lt;&gt;"",MAX($A$5:A135)+1,"")</f>
      </c>
      <c r="B136" s="21"/>
      <c r="C136" s="22"/>
      <c r="D136" s="23" t="s">
        <v>9</v>
      </c>
      <c r="E136" s="24"/>
      <c r="F136" s="25"/>
      <c r="G136" s="39"/>
      <c r="H136" s="35"/>
    </row>
    <row r="137" spans="1:8" s="9" customFormat="1" ht="15.75">
      <c r="A137" s="16"/>
      <c r="B137" s="21"/>
      <c r="C137" s="22"/>
      <c r="D137" s="38" t="s">
        <v>27</v>
      </c>
      <c r="E137" s="24" t="s">
        <v>15</v>
      </c>
      <c r="F137" s="25">
        <v>1</v>
      </c>
      <c r="G137" s="39"/>
      <c r="H137" s="35">
        <f>ROUND((H129)*F137/100,-2)</f>
        <v>0</v>
      </c>
    </row>
    <row r="138" spans="1:8" s="9" customFormat="1" ht="15.75">
      <c r="A138" s="16"/>
      <c r="B138" s="21"/>
      <c r="C138" s="22"/>
      <c r="D138" s="38" t="s">
        <v>21</v>
      </c>
      <c r="E138" s="24" t="s">
        <v>17</v>
      </c>
      <c r="F138" s="25">
        <v>100</v>
      </c>
      <c r="G138" s="39"/>
      <c r="H138" s="35">
        <f>ROUND(G138*F138,2)</f>
        <v>0</v>
      </c>
    </row>
    <row r="139" spans="1:8" s="9" customFormat="1" ht="15.75">
      <c r="A139" s="16"/>
      <c r="B139" s="21"/>
      <c r="C139" s="22"/>
      <c r="D139" s="38" t="s">
        <v>20</v>
      </c>
      <c r="E139" s="24" t="s">
        <v>17</v>
      </c>
      <c r="F139" s="25">
        <v>4</v>
      </c>
      <c r="G139" s="39"/>
      <c r="H139" s="35">
        <f>ROUND(G139*F139,2)</f>
        <v>0</v>
      </c>
    </row>
    <row r="140" spans="1:8" s="9" customFormat="1" ht="15.75">
      <c r="A140" s="16"/>
      <c r="B140" s="21"/>
      <c r="C140" s="22"/>
      <c r="D140" s="38" t="s">
        <v>18</v>
      </c>
      <c r="E140" s="24" t="s">
        <v>17</v>
      </c>
      <c r="F140" s="25">
        <v>35</v>
      </c>
      <c r="G140" s="39"/>
      <c r="H140" s="35">
        <f>ROUND(G140*F140,2)</f>
        <v>0</v>
      </c>
    </row>
    <row r="141" spans="1:8" ht="15.75">
      <c r="A141" s="16">
        <f>IF(E141&lt;&gt;"",MAX($A$5:A136)+1,"")</f>
      </c>
      <c r="B141" s="21"/>
      <c r="C141" s="40" t="s">
        <v>10</v>
      </c>
      <c r="D141" s="38"/>
      <c r="E141" s="24"/>
      <c r="F141" s="25"/>
      <c r="G141" s="41"/>
      <c r="H141" s="35"/>
    </row>
    <row r="142" spans="1:8" ht="15.75">
      <c r="A142" s="16">
        <f>IF(E142&lt;&gt;"",MAX($A$5:A141)+1,"")</f>
      </c>
      <c r="B142" s="21"/>
      <c r="C142" s="40"/>
      <c r="D142" s="23" t="str">
        <f>CONCATENATE(D136," spolu")</f>
        <v>HZS a revízia spolu</v>
      </c>
      <c r="E142" s="24"/>
      <c r="F142" s="25"/>
      <c r="G142" s="41"/>
      <c r="H142" s="42">
        <f>SUM(H137:H140)</f>
        <v>0</v>
      </c>
    </row>
    <row r="144" spans="4:8" ht="15.75">
      <c r="D144" s="26" t="s">
        <v>24</v>
      </c>
      <c r="H144" s="31">
        <f>H134+H142</f>
        <v>0</v>
      </c>
    </row>
    <row r="145" spans="1:8" ht="15.75">
      <c r="A145" s="16"/>
      <c r="B145" s="16"/>
      <c r="D145" s="26" t="s">
        <v>25</v>
      </c>
      <c r="H145" s="32">
        <f>ROUND(H144*0.2,2)</f>
        <v>0</v>
      </c>
    </row>
    <row r="146" spans="1:8" ht="15.75">
      <c r="A146" s="16"/>
      <c r="B146" s="16"/>
      <c r="D146" s="26" t="s">
        <v>26</v>
      </c>
      <c r="H146" s="31">
        <f>SUM(H144:H145)</f>
        <v>0</v>
      </c>
    </row>
    <row r="147" spans="1:2" ht="15.75">
      <c r="A147" s="16"/>
      <c r="B147" s="16"/>
    </row>
    <row r="148" spans="1:2" ht="15.75">
      <c r="A148" s="16"/>
      <c r="B148" s="16"/>
    </row>
    <row r="149" spans="1:4" ht="15.75">
      <c r="A149" s="16"/>
      <c r="B149" s="16"/>
      <c r="D149" s="26"/>
    </row>
    <row r="150" spans="1:6" ht="15.75">
      <c r="A150" s="16"/>
      <c r="B150" s="16"/>
      <c r="F150" s="27"/>
    </row>
    <row r="151" spans="1:2" ht="15.75">
      <c r="A151" s="16"/>
      <c r="B151" s="16"/>
    </row>
    <row r="152" ht="15.75">
      <c r="D152" s="26"/>
    </row>
    <row r="153" ht="15.75">
      <c r="D153" s="26"/>
    </row>
    <row r="154" spans="2:5" ht="15.75">
      <c r="B154" s="28"/>
      <c r="E154" s="28"/>
    </row>
    <row r="155" spans="3:5" ht="15.75">
      <c r="C155" s="3"/>
      <c r="E155" s="3"/>
    </row>
  </sheetData>
  <sheetProtection/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49" r:id="rId1"/>
  <headerFooter>
    <oddHeader>&amp;C&amp;"Times New Roman,Tučná kurzíva"&amp;18VÝKAZ - VÝMER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Kollar Karol</dc:creator>
  <cp:keywords/>
  <dc:description/>
  <cp:lastModifiedBy>Juhaszova Kristina</cp:lastModifiedBy>
  <cp:lastPrinted>2023-05-10T08:04:48Z</cp:lastPrinted>
  <dcterms:created xsi:type="dcterms:W3CDTF">2000-09-07T08:41:06Z</dcterms:created>
  <dcterms:modified xsi:type="dcterms:W3CDTF">2023-07-14T11:47:35Z</dcterms:modified>
  <cp:category/>
  <cp:version/>
  <cp:contentType/>
  <cp:contentStatus/>
</cp:coreProperties>
</file>