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ento_zošit"/>
  <mc:AlternateContent xmlns:mc="http://schemas.openxmlformats.org/markup-compatibility/2006">
    <mc:Choice Requires="x15">
      <x15ac:absPath xmlns:x15ac="http://schemas.microsoft.com/office/spreadsheetml/2010/11/ac" url="G:\VO\Myjava\Na vyhlásenie VO\Zverejniť\"/>
    </mc:Choice>
  </mc:AlternateContent>
  <xr:revisionPtr revIDLastSave="0" documentId="13_ncr:1_{9C6BC6A3-5E7E-43C3-8C51-43DE10776688}" xr6:coauthVersionLast="47" xr6:coauthVersionMax="47" xr10:uidLastSave="{00000000-0000-0000-0000-000000000000}"/>
  <bookViews>
    <workbookView xWindow="-28908" yWindow="-108" windowWidth="29016" windowHeight="15816" tabRatio="737" firstSheet="2" activeTab="2" xr2:uid="{00000000-000D-0000-FFFF-FFFF00000000}"/>
  </bookViews>
  <sheets>
    <sheet name="Parametre_ECF_TCF" sheetId="43" state="hidden" r:id="rId1"/>
    <sheet name="ISCO_Prevodnik" sheetId="44" state="hidden" r:id="rId2"/>
    <sheet name="Príloha č. 2" sheetId="41" r:id="rId3"/>
    <sheet name="Ciselnik" sheetId="38" state="hidden" r:id="rId4"/>
    <sheet name="Rozdelenie prínosov" sheetId="14" state="hidden" r:id="rId5"/>
  </sheets>
  <externalReferences>
    <externalReference r:id="rId6"/>
    <externalReference r:id="rId7"/>
  </externalReferences>
  <definedNames>
    <definedName name="_xlnm._FilterDatabase" localSheetId="2" hidden="1">'Príloha č. 2'!$A$7:$K$22</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_2">[1]MODULY_CBA!$B$3:$B$21</definedName>
    <definedName name="MODULY">#REF!</definedName>
    <definedName name="Moduly_2">#REF!</definedName>
    <definedName name="PF">[2]CISELNIK!$A$2:$A$6</definedName>
    <definedName name="Poziadavky">[2]CISELNIK!$B$2:$B$4</definedName>
    <definedName name="Pozicia">#REF!</definedName>
    <definedName name="PozicieKomplet">#REF!</definedName>
    <definedName name="Projektovy_manazer">ISCO_Prevodnik!$A$2</definedName>
    <definedName name="Projektový_manažér">ISCO_Prevodnik!$A$2</definedName>
    <definedName name="Subjekt">Ciselnik!$A$2:$A$9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41" l="1"/>
  <c r="A22" i="41"/>
  <c r="A15" i="41"/>
  <c r="I29" i="41" l="1"/>
  <c r="J29" i="41" s="1"/>
  <c r="I30" i="41"/>
  <c r="J30" i="41" s="1"/>
  <c r="I31" i="41"/>
  <c r="J31" i="41" s="1"/>
  <c r="I32" i="41"/>
  <c r="J32" i="41"/>
  <c r="I33" i="41"/>
  <c r="J33" i="41" s="1"/>
  <c r="I34" i="41"/>
  <c r="J34" i="41" s="1"/>
  <c r="I35" i="41"/>
  <c r="J35" i="41" s="1"/>
  <c r="I36" i="41"/>
  <c r="J36" i="41" s="1"/>
  <c r="I37" i="41"/>
  <c r="J37" i="41" s="1"/>
  <c r="I38" i="41"/>
  <c r="J38" i="41" s="1"/>
  <c r="I39" i="41"/>
  <c r="J39" i="41" s="1"/>
  <c r="I40" i="41"/>
  <c r="J40" i="41" s="1"/>
  <c r="I41" i="41"/>
  <c r="J41" i="41" s="1"/>
  <c r="I42" i="41"/>
  <c r="J42" i="41" s="1"/>
  <c r="I43" i="41"/>
  <c r="J43" i="41" s="1"/>
  <c r="I44" i="41"/>
  <c r="J44" i="41"/>
  <c r="I45" i="41"/>
  <c r="J45" i="41" s="1"/>
  <c r="I46" i="41"/>
  <c r="J46" i="41" s="1"/>
  <c r="I47" i="41"/>
  <c r="J47" i="41" s="1"/>
  <c r="I48" i="41"/>
  <c r="J48" i="41" s="1"/>
  <c r="I49" i="41"/>
  <c r="J49" i="41" s="1"/>
  <c r="I50" i="41"/>
  <c r="J50" i="41" s="1"/>
  <c r="I51" i="41"/>
  <c r="J51" i="41" s="1"/>
  <c r="I52" i="41"/>
  <c r="J52" i="41"/>
  <c r="I53" i="41"/>
  <c r="J53" i="41" s="1"/>
  <c r="I9" i="41"/>
  <c r="J9" i="41" s="1"/>
  <c r="I10" i="41"/>
  <c r="J10" i="41" s="1"/>
  <c r="I11" i="41"/>
  <c r="J11" i="41"/>
  <c r="I12" i="41"/>
  <c r="J12" i="41"/>
  <c r="I13" i="41"/>
  <c r="J13" i="41" s="1"/>
  <c r="I14" i="41"/>
  <c r="J14" i="41" s="1"/>
  <c r="I15" i="41"/>
  <c r="J15" i="41" s="1"/>
  <c r="I16" i="41"/>
  <c r="J16" i="41"/>
  <c r="I17" i="41"/>
  <c r="J17" i="41" s="1"/>
  <c r="I18" i="41"/>
  <c r="J18" i="41" s="1"/>
  <c r="I19" i="41"/>
  <c r="J19" i="41" s="1"/>
  <c r="I20" i="41"/>
  <c r="J20" i="41" s="1"/>
  <c r="I21" i="41"/>
  <c r="J21" i="41" s="1"/>
  <c r="I22" i="41"/>
  <c r="J22" i="41" s="1"/>
  <c r="A18" i="41" l="1"/>
  <c r="I28" i="41"/>
  <c r="I26" i="41" s="1"/>
  <c r="I8" i="41"/>
  <c r="J8" i="41" l="1"/>
  <c r="J6" i="41" s="1"/>
  <c r="I6" i="41"/>
  <c r="I56" i="41" s="1"/>
  <c r="J28" i="41"/>
  <c r="J26" i="41" s="1"/>
  <c r="A37" i="14" l="1"/>
  <c r="E138" i="14"/>
  <c r="E137" i="14"/>
  <c r="E136" i="14"/>
  <c r="E135" i="14"/>
  <c r="E134" i="14"/>
  <c r="E133" i="14"/>
  <c r="E132" i="14"/>
  <c r="E131" i="14"/>
  <c r="E130" i="14"/>
  <c r="E129" i="14"/>
  <c r="E128" i="14"/>
  <c r="D128" i="14" s="1"/>
  <c r="E127" i="14"/>
  <c r="D127" i="14"/>
  <c r="E126" i="14"/>
  <c r="D126" i="14"/>
  <c r="E125" i="14"/>
  <c r="D125" i="14" s="1"/>
  <c r="E124" i="14"/>
  <c r="D124" i="14" s="1"/>
  <c r="E123" i="14"/>
  <c r="D123" i="14" s="1"/>
  <c r="E122" i="14"/>
  <c r="D122" i="14" s="1"/>
  <c r="E121" i="14"/>
  <c r="D121" i="14"/>
  <c r="E120" i="14"/>
  <c r="D120" i="14" s="1"/>
  <c r="E119" i="14"/>
  <c r="D119" i="14" s="1"/>
  <c r="E118" i="14"/>
  <c r="E117" i="14"/>
  <c r="E116" i="14"/>
  <c r="E115" i="14"/>
  <c r="E114" i="14"/>
  <c r="E113" i="14"/>
  <c r="D113" i="14" s="1"/>
  <c r="E112" i="14"/>
  <c r="E111" i="14"/>
  <c r="E110" i="14"/>
  <c r="E109" i="14"/>
  <c r="E103" i="14"/>
  <c r="E102" i="14"/>
  <c r="E101" i="14"/>
  <c r="E100" i="14"/>
  <c r="E99" i="14"/>
  <c r="E98" i="14"/>
  <c r="E97" i="14"/>
  <c r="E96" i="14"/>
  <c r="E95" i="14"/>
  <c r="E94" i="14"/>
  <c r="E93" i="14"/>
  <c r="D93" i="14"/>
  <c r="E92" i="14"/>
  <c r="D92" i="14" s="1"/>
  <c r="E91" i="14"/>
  <c r="D91" i="14" s="1"/>
  <c r="E90" i="14"/>
  <c r="D90" i="14"/>
  <c r="E89" i="14"/>
  <c r="D89" i="14"/>
  <c r="E88" i="14"/>
  <c r="D88" i="14" s="1"/>
  <c r="E87" i="14"/>
  <c r="D87" i="14" s="1"/>
  <c r="E86" i="14"/>
  <c r="D86" i="14" s="1"/>
  <c r="E85" i="14"/>
  <c r="D85" i="14" s="1"/>
  <c r="E84" i="14"/>
  <c r="D84" i="14"/>
  <c r="E83" i="14"/>
  <c r="D83" i="14" s="1"/>
  <c r="E82" i="14"/>
  <c r="E81" i="14"/>
  <c r="D81" i="14" s="1"/>
  <c r="E80" i="14"/>
  <c r="D80" i="14" s="1"/>
  <c r="E79" i="14"/>
  <c r="E78" i="14"/>
  <c r="D78" i="14" s="1"/>
  <c r="E77" i="14"/>
  <c r="E76" i="14"/>
  <c r="D76" i="14" s="1"/>
  <c r="E75" i="14"/>
  <c r="D75" i="14" s="1"/>
  <c r="E74" i="14"/>
  <c r="D74" i="14" s="1"/>
  <c r="E68" i="14"/>
  <c r="E67" i="14"/>
  <c r="E66" i="14"/>
  <c r="E65" i="14"/>
  <c r="E64" i="14"/>
  <c r="E63" i="14"/>
  <c r="E62" i="14"/>
  <c r="E61" i="14"/>
  <c r="E60" i="14"/>
  <c r="E59" i="14"/>
  <c r="E58" i="14"/>
  <c r="D58" i="14" s="1"/>
  <c r="E57" i="14"/>
  <c r="D57" i="14" s="1"/>
  <c r="E56" i="14"/>
  <c r="D56" i="14" s="1"/>
  <c r="E55" i="14"/>
  <c r="D55" i="14" s="1"/>
  <c r="E54" i="14"/>
  <c r="D54" i="14" s="1"/>
  <c r="E53" i="14"/>
  <c r="D53" i="14" s="1"/>
  <c r="E52" i="14"/>
  <c r="D52" i="14" s="1"/>
  <c r="E51" i="14"/>
  <c r="D51" i="14"/>
  <c r="E50" i="14"/>
  <c r="D50" i="14" s="1"/>
  <c r="E49" i="14"/>
  <c r="D49" i="14"/>
  <c r="E48" i="14"/>
  <c r="E47" i="14"/>
  <c r="E46" i="14"/>
  <c r="E45" i="14"/>
  <c r="E44" i="14"/>
  <c r="D44" i="14" s="1"/>
  <c r="E43" i="14"/>
  <c r="D43" i="14" s="1"/>
  <c r="E42" i="14"/>
  <c r="D42" i="14" s="1"/>
  <c r="E41" i="14"/>
  <c r="E40" i="14"/>
  <c r="E39" i="14"/>
  <c r="E33" i="14"/>
  <c r="E32" i="14"/>
  <c r="E31" i="14"/>
  <c r="E30" i="14"/>
  <c r="E29" i="14"/>
  <c r="E28" i="14"/>
  <c r="E27" i="14"/>
  <c r="E26" i="14"/>
  <c r="E25" i="14"/>
  <c r="E24" i="14"/>
  <c r="E23" i="14"/>
  <c r="D23" i="14" s="1"/>
  <c r="E22" i="14"/>
  <c r="D22" i="14" s="1"/>
  <c r="E21" i="14"/>
  <c r="D21" i="14" s="1"/>
  <c r="E20" i="14"/>
  <c r="D20" i="14" s="1"/>
  <c r="E19" i="14"/>
  <c r="D19" i="14" s="1"/>
  <c r="E18" i="14"/>
  <c r="D18" i="14"/>
  <c r="E17" i="14"/>
  <c r="D17" i="14" s="1"/>
  <c r="E16" i="14"/>
  <c r="D16" i="14" s="1"/>
  <c r="E15" i="14"/>
  <c r="D15" i="14" s="1"/>
  <c r="E14" i="14"/>
  <c r="D14" i="14" s="1"/>
  <c r="E13" i="14"/>
  <c r="D13" i="14" s="1"/>
  <c r="E12" i="14"/>
  <c r="D12" i="14" s="1"/>
  <c r="E11" i="14"/>
  <c r="E10" i="14"/>
  <c r="D10" i="14" s="1"/>
  <c r="E9" i="14"/>
  <c r="D9" i="14" s="1"/>
  <c r="E8" i="14"/>
  <c r="D8" i="14" s="1"/>
  <c r="E7" i="14"/>
  <c r="D7" i="14" s="1"/>
  <c r="E6" i="14"/>
  <c r="E5" i="14"/>
  <c r="E4" i="14"/>
  <c r="D82" i="14"/>
  <c r="D11" i="14"/>
  <c r="D6" i="14"/>
  <c r="D40" i="14"/>
  <c r="D4" i="14"/>
  <c r="D47" i="14"/>
  <c r="D41" i="14"/>
  <c r="D45" i="14"/>
  <c r="D5" i="14"/>
  <c r="D115" i="14"/>
  <c r="D77" i="14" l="1"/>
  <c r="D114" i="14"/>
  <c r="D109" i="14"/>
  <c r="D117" i="14"/>
  <c r="D111" i="14"/>
  <c r="D46" i="14"/>
  <c r="D116" i="14"/>
  <c r="D110" i="14"/>
  <c r="D39" i="14"/>
  <c r="D48" i="14"/>
  <c r="D118" i="14"/>
  <c r="D112" i="14"/>
  <c r="D79" i="14"/>
  <c r="A2" i="14"/>
  <c r="A107" i="14"/>
  <c r="A72" i="14"/>
  <c r="D130" i="14"/>
  <c r="D62" i="14"/>
  <c r="D136" i="14"/>
  <c r="D94" i="14"/>
  <c r="D131" i="14"/>
  <c r="D100" i="14"/>
  <c r="D96" i="14"/>
  <c r="D97" i="14"/>
  <c r="D132" i="14"/>
  <c r="D103" i="14"/>
  <c r="D133" i="14"/>
  <c r="D129" i="14"/>
  <c r="D65" i="14"/>
  <c r="D63" i="14"/>
  <c r="D98" i="14"/>
  <c r="D95" i="14"/>
  <c r="D28" i="14"/>
  <c r="D29" i="14"/>
  <c r="D30" i="14"/>
  <c r="D68" i="14"/>
  <c r="D138" i="14"/>
  <c r="D32" i="14" l="1"/>
  <c r="D101" i="14"/>
  <c r="D102" i="14"/>
  <c r="D25" i="14"/>
  <c r="D61" i="14"/>
  <c r="D67" i="14"/>
  <c r="D64" i="14"/>
  <c r="D31" i="14"/>
  <c r="D99" i="14"/>
  <c r="D134" i="14"/>
  <c r="D27" i="14"/>
  <c r="D135" i="14"/>
  <c r="D66" i="14"/>
  <c r="D26" i="14"/>
  <c r="D59" i="14"/>
  <c r="D60" i="14"/>
  <c r="D137" i="14"/>
  <c r="D33" i="14"/>
  <c r="D24" i="14"/>
  <c r="A13" i="41" l="1"/>
  <c r="J56" i="41" l="1"/>
</calcChain>
</file>

<file path=xl/sharedStrings.xml><?xml version="1.0" encoding="utf-8"?>
<sst xmlns="http://schemas.openxmlformats.org/spreadsheetml/2006/main" count="727" uniqueCount="270">
  <si>
    <t>Hodnota</t>
  </si>
  <si>
    <t>EUR</t>
  </si>
  <si>
    <t>t1</t>
  </si>
  <si>
    <t>t2</t>
  </si>
  <si>
    <t>t3</t>
  </si>
  <si>
    <t>t4</t>
  </si>
  <si>
    <t>t5</t>
  </si>
  <si>
    <t>t6</t>
  </si>
  <si>
    <t>t7</t>
  </si>
  <si>
    <t>t8</t>
  </si>
  <si>
    <t>t9</t>
  </si>
  <si>
    <t>t10</t>
  </si>
  <si>
    <t>SPOLU</t>
  </si>
  <si>
    <t>počet / rok</t>
  </si>
  <si>
    <t>Kvalitatívne prínosy</t>
  </si>
  <si>
    <t>Počet podaní</t>
  </si>
  <si>
    <t>Počet zamestnancov vybavujúcich agendu</t>
  </si>
  <si>
    <t>518 Ostatné služby</t>
  </si>
  <si>
    <t>Spolu</t>
  </si>
  <si>
    <t>organizácia A</t>
  </si>
  <si>
    <t>organizácia B</t>
  </si>
  <si>
    <t>organizácia C</t>
  </si>
  <si>
    <t>TO BE</t>
  </si>
  <si>
    <t>organizácia ...</t>
  </si>
  <si>
    <t>FTE</t>
  </si>
  <si>
    <t>Kontrola TO BE</t>
  </si>
  <si>
    <t>Analýza a dizajn</t>
  </si>
  <si>
    <t>Nasadenie</t>
  </si>
  <si>
    <t>T13</t>
  </si>
  <si>
    <t>T12</t>
  </si>
  <si>
    <t>T11</t>
  </si>
  <si>
    <t>T10</t>
  </si>
  <si>
    <t>T9</t>
  </si>
  <si>
    <t>T8</t>
  </si>
  <si>
    <t>T7</t>
  </si>
  <si>
    <t>T6</t>
  </si>
  <si>
    <t>T5</t>
  </si>
  <si>
    <t>T4</t>
  </si>
  <si>
    <t>T3</t>
  </si>
  <si>
    <t>T2</t>
  </si>
  <si>
    <t>T1</t>
  </si>
  <si>
    <t>Podnikateľ (G2B)</t>
  </si>
  <si>
    <t>IT architekt</t>
  </si>
  <si>
    <t>IT tester</t>
  </si>
  <si>
    <t>IT programátor/vývojár</t>
  </si>
  <si>
    <t>Projektový manažér IT projektu</t>
  </si>
  <si>
    <t>IT analytik</t>
  </si>
  <si>
    <t>Odborník pre IT dohľad/Quality Assurance</t>
  </si>
  <si>
    <t>Špecialista pre bezpečnosť IT</t>
  </si>
  <si>
    <t>Špecialista pre infraštruktúrny/HW špecialista</t>
  </si>
  <si>
    <t>Špecialista pre databázy</t>
  </si>
  <si>
    <t>Školiteľ pre IT systémy</t>
  </si>
  <si>
    <t>IT/IS konzultant (napr. SAP)</t>
  </si>
  <si>
    <t xml:space="preserve">Iné </t>
  </si>
  <si>
    <t>Projektový manažér</t>
  </si>
  <si>
    <t>Občan (G2C)</t>
  </si>
  <si>
    <t>Zahraničná osoba (G2A)</t>
  </si>
  <si>
    <t>Zamestnanec inštitúcie verejnej správy (G2E)</t>
  </si>
  <si>
    <t>Inštitúcia verejnej správy (G2G)</t>
  </si>
  <si>
    <t>ISVS verejnej správy (G2IS G)</t>
  </si>
  <si>
    <t>ISVS mimo verejnej správy (G2IS B)</t>
  </si>
  <si>
    <t>Iné</t>
  </si>
  <si>
    <t>Subjekt / Objekt</t>
  </si>
  <si>
    <t>E1</t>
  </si>
  <si>
    <t>E2</t>
  </si>
  <si>
    <t>E3</t>
  </si>
  <si>
    <t>E4</t>
  </si>
  <si>
    <t>E5</t>
  </si>
  <si>
    <t>E6</t>
  </si>
  <si>
    <t>E7</t>
  </si>
  <si>
    <t>E8</t>
  </si>
  <si>
    <t>P.č.</t>
  </si>
  <si>
    <t>Skupina aktivít</t>
  </si>
  <si>
    <t>Názov aktivity</t>
  </si>
  <si>
    <t>Názov výdavku</t>
  </si>
  <si>
    <t>MJ</t>
  </si>
  <si>
    <t xml:space="preserve">Jednotková cena bez DPH (v EUR) </t>
  </si>
  <si>
    <t xml:space="preserve">Počet jednotiek </t>
  </si>
  <si>
    <t>Spolu s DPH (v EUR)</t>
  </si>
  <si>
    <t>Komentár</t>
  </si>
  <si>
    <t>Hlavná</t>
  </si>
  <si>
    <t>ČD</t>
  </si>
  <si>
    <t>Implementácia a testovanie</t>
  </si>
  <si>
    <t>Aplikačné procesy musia byť vykonávané v najvhodnejšom procesore alebo počítači, ktorý je dynamicky určený.</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</si>
  <si>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</si>
  <si>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</si>
  <si>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</si>
  <si>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</si>
  <si>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</si>
  <si>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</si>
  <si>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</si>
  <si>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</si>
  <si>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</si>
  <si>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</si>
  <si>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</si>
  <si>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</si>
  <si>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</si>
  <si>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</si>
  <si>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</si>
  <si>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</si>
  <si>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</si>
  <si>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</si>
  <si>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</si>
  <si>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</si>
  <si>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</si>
  <si>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</si>
  <si>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</si>
  <si>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Aplikácia musí byť špeciálne zabalená a / alebo zdokumentovaná, aby sa uľahčilo jej opätovné použitie, a musí byť prispôsobená používateľom pomocou parametrov.</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</si>
  <si>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</si>
  <si>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</si>
  <si>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</si>
  <si>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</si>
  <si>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</si>
  <si>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</si>
  <si>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</si>
  <si>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</si>
  <si>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</si>
  <si>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</si>
  <si>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</si>
  <si>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Užívateľ neurčil okrem bežného zálohovania žiadne špeciálne požiadavky na fungovanie systému</t>
  </si>
  <si>
    <t>Aplikácia je navrhnutá tak, aby fungovala bez dozoru.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</si>
  <si>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</si>
  <si>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</si>
  <si>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</si>
  <si>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</si>
  <si>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</si>
  <si>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</si>
  <si>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</si>
  <si>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</si>
  <si>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</si>
  <si>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</si>
  <si>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</si>
  <si>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</si>
  <si>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</si>
  <si>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</si>
  <si>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</si>
  <si>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</si>
  <si>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</si>
  <si>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</si>
  <si>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</si>
  <si>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</si>
  <si>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</si>
  <si>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</si>
  <si>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</si>
  <si>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</si>
  <si>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</si>
  <si>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</si>
  <si>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</si>
  <si>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</si>
  <si>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</si>
  <si>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</si>
  <si>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</si>
  <si>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</si>
  <si>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</si>
  <si>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</si>
  <si>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</si>
  <si>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</si>
  <si>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</si>
  <si>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</si>
  <si>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</si>
  <si>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</si>
  <si>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</si>
  <si>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</si>
  <si>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</si>
  <si>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</si>
  <si>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</si>
  <si>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</si>
  <si>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</si>
  <si>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</si>
  <si>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</si>
  <si>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</si>
  <si>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</si>
  <si>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</si>
  <si>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</si>
  <si>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</si>
  <si>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</si>
  <si>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</si>
  <si>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</si>
  <si>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</si>
  <si>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</si>
  <si>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</si>
  <si>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</si>
  <si>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</si>
  <si>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</si>
  <si>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</si>
  <si>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</si>
  <si>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</si>
  <si>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</si>
  <si>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</si>
  <si>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</si>
  <si>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</si>
  <si>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</si>
  <si>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</si>
  <si>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</si>
  <si>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</si>
  <si>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</si>
  <si>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</si>
  <si>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</si>
  <si>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</si>
  <si>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</si>
  <si>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</si>
  <si>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</si>
  <si>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</si>
  <si>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</si>
  <si>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</si>
  <si>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</si>
  <si>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</si>
  <si>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</si>
  <si>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t xml:space="preserve">Pozície z OPII opravnenosti výdavkov </t>
  </si>
  <si>
    <t>IT programátor /vývojár</t>
  </si>
  <si>
    <t>Manažér kybernetickej a informačnej bezpečnosti</t>
  </si>
  <si>
    <t>Špecialista infrašktuktúry/HW špecialista</t>
  </si>
  <si>
    <t>IT konzultant</t>
  </si>
  <si>
    <t>Špecialista pre IT bezpečnosť</t>
  </si>
  <si>
    <t>Riadiaci pracovník (manažér) riešení IT</t>
  </si>
  <si>
    <t>Systémový programátor</t>
  </si>
  <si>
    <t>Softvérový architekt, dizajnér</t>
  </si>
  <si>
    <t>Analytik IKT</t>
  </si>
  <si>
    <t>IT architekt, projektant</t>
  </si>
  <si>
    <t>Databázový dizajnér</t>
  </si>
  <si>
    <t>Špecialista riadenia systému kvality</t>
  </si>
  <si>
    <t>Špecialista v oblasti počítačových sietí</t>
  </si>
  <si>
    <t>Databázový analytik</t>
  </si>
  <si>
    <t>Špecialista informačnej a kybernetickej bezpečnosti</t>
  </si>
  <si>
    <t>Riadiaci pracovník (manažér) informačnej a kybernetickej bezpečnosti</t>
  </si>
  <si>
    <t>Mechanik počítačových sietí</t>
  </si>
  <si>
    <t>Správca digitálneho obsahu (Digital Content Manager)</t>
  </si>
  <si>
    <t>Operátor klientskej podpory IKT</t>
  </si>
  <si>
    <t>Technik užívateľskej podpory IKT</t>
  </si>
  <si>
    <t>Aplikačný programátor</t>
  </si>
  <si>
    <t>Špecialista prevádzky mobilných a pevných technológií</t>
  </si>
  <si>
    <t>Pracovníci informačných služieb inde neuvedení</t>
  </si>
  <si>
    <t>Projektovy_manazer</t>
  </si>
  <si>
    <t>IT_programator</t>
  </si>
  <si>
    <t>IT_analytik</t>
  </si>
  <si>
    <t>IT_architekt</t>
  </si>
  <si>
    <t>Kvalita</t>
  </si>
  <si>
    <t>IT_tester</t>
  </si>
  <si>
    <t>Infrastrutkura</t>
  </si>
  <si>
    <t>Databazy</t>
  </si>
  <si>
    <t>IT_konzultant</t>
  </si>
  <si>
    <t>Bezpecnost</t>
  </si>
  <si>
    <t>Skolenie</t>
  </si>
  <si>
    <t>Ine</t>
  </si>
  <si>
    <t>Iná špecifická rola</t>
  </si>
  <si>
    <t>OPII</t>
  </si>
  <si>
    <t>Nazov vyberu</t>
  </si>
  <si>
    <t>ISCO pozicie</t>
  </si>
  <si>
    <t>ISCO kod</t>
  </si>
  <si>
    <t>Spolu bez DPH (v EUR)</t>
  </si>
  <si>
    <t>013 Softvér</t>
  </si>
  <si>
    <t>Návrh na plnenie súťažných kritérií</t>
  </si>
  <si>
    <t>.................................................................................</t>
  </si>
  <si>
    <t>Meno, priezvisko a podpis štatutárneho zástupcu/oprávnenej osoby a odtlačok pečiatky</t>
  </si>
  <si>
    <t>Skupina  výdavkov</t>
  </si>
  <si>
    <t>Názov zákazky: „eGov služby a manažment údajov v meste Myjava“</t>
  </si>
  <si>
    <t>Zodpovedá za návrh architektúry riešenia IS a implementáciu technológií predovšetkým z pohľadu udržateľnosti, kvality a nákladov, za riešenie architektonických cieľov projektu dizajnu IS a súlad s architektonickými princípmi. Vykonáva, prípadne riadi vysoko odborné tvorivé činnosti v oblasti návrhu IT. Študuje a stanovuje smery technického rozvoja informačných technológií, navrhuje riešenia na optimalizáciu a zvýšenie efektívnosti prostriedkov výpočtovej techniky. Navrhuje základnú architektúru informačných systémov, ich komponentov a vzájomných väzieb. Zabezpečuje projektovanie dizajnu, architektúry IT štruktúry, špecifikácie jej prvkov a parametrov, vhodnej softvérovej a hardvérovej infraštruktúry podľa základnej špecifikácie riešenia. Zodpovedá za spracovanie a správu projektovej dokumentácie a za kontrolu súladu implementácie s dokumentáciou. Môže tiež poskytovať konzultácie, poradenstvo a vzdelávanie v oblasti svojej špecializácie. IT architekt, projektant analyzuje, vytvára a konzultuje so zákazníkom riešenia na úrovni komplexných IT systémov a IT architektúr, najmä na úrovni aplikačného vybavenia, infraštruktúrnych systémov, sietí a pod. Zaručuje, že návrh architektúry a/alebo riešenia zodpovedá zmluvne dohodnutým požiadavkám zákazníka v zmysle rozsahu, kvality a ceny celej služby/riešenia. Počet človekodní bol stanovený využitím metodiky UCP (viď ostatné hárky BC/CBA). Cena je obvyklá v danom mieste a čase, pričom je  na úrovni sadzby, ktorá vyplýva z revízie výdavkov.</t>
  </si>
  <si>
    <t>Zodpovedá za riadenie projektu počas celého životného cyklu projektu. Riadi projektové (ľudské a finančné) zdroje, zabezpečuje tvorbu obsahu, neustále odôvodňovanie projektu (aktualizuje BC/CBA) a predkladá vstupy na rokovanie Riadiaceho výboru. Zodpovedá za riadenie všetkých (ľudských a finančných) zdrojov, členov projektovému tím objednávateľa a za efektívnu komunikáciu s dodávateľom alebo stanovených zástupcom dodávateľa.
Zodpovedá za riadenie prideleného projektu - stanovenie cieľov, spracovanie harmonogramu prác, koordináciu členov projektového tímu, sledovanie dodržiavania harmonogramu prác a rozpočtu, hodnotenie a prezentáciu výsledkov a za riadenie s tým súvisiacich rizík. Projektový manažér vedie špecifikáciu a implementáciu projektov v súlade s firemnými štandardami, zásadami a princípmi projektového riadenia. Počet človekodní bol stanovený využitím metodiky UCP (viď ostatné hárky BC/CBA). Cena je obvyklá v danom mieste a čase, pričom je  na úrovni sadzby, ktorá vyplýva z revízie výdavkov.</t>
  </si>
  <si>
    <t>Zodpovedá za zber a analyzovanie funkčných požiadaviek, analyzovanie a spracovanie dokumentácie z pohľadu procesov, metodiky, technických možností a inej dokumentácie. Podieľa sa na návrhu riešenia vrátane návrhu zmien procesov v oblasti biznis analýzy a analýzy softvérových riešení. Zodpovedá za výkon analýzy IS, koordináciu a dohľad nad činnosťou SW analytikov. Analyzuje požiadavky na informačný systém/softvérový systém, formálnym spôsobom zaznamenáva činnosti/procesy, vytvára analytický model systému, okrem analýzy realizuje aj návrh systému, ten vyjadruje návrhovým modelom. Počet človekodní bol stanovený využitím metodiky UCP (viď ostatné hárky BC/CBA). Cena je obvyklá v danom mieste a čase, pričom je  na úrovni sadzby, ktorá vyplýva z revízie výdavkov.</t>
  </si>
  <si>
    <t xml:space="preserve">Špecialista pre databázy sa zameriava napr. na technickú podporu pre databázové systémy. Zabezpečuje chod databáz alebo databázového systému. Je konzultantom pre užívateľov. Sústreďuje ich požiadavky a podnety a následne ich rieši. Počet človekodní bol stanovený využitím metodiky UCP (viď ostatné hárky BC/CBA). Cena je obvyklá v danom mieste a čase, pričom je  na úrovni sadzby, ktorá vyplýva z revízie výdavkov. </t>
  </si>
  <si>
    <t>Úlohou IT testera je napr. hľadať chyby v softwarovej aplikácii. Podľa typu a funkcionality softwaru sa používajú rôzne druhy testovania ako napr. funkčné testovanie, záťažové testovanie, testovanie bezpečnosti.  Počet človekodní bol stanovený využitím metodiky UCP (viď ostatné hárky BC/CBA). Cena je obvyklá v danom mieste a čase, zodpovedá sadzbe, ktorá vyplýva z revízie výdavkov.</t>
  </si>
  <si>
    <t>IT programátor/vývojár napr. transformuje návrh softwarovej aplikácie, na základe jej detailnej špecifikácie a vývojových diagramov, do podoby počítačového programu. Písanie programu, skriptovanie resp. kódovanie vykonáva v programovacom jazyku, výsledkom čoho je textový kód, ktorý následne kompiluje do podoby spustiteľného programu/aplikácie. IT programátor/vývojár takisto zabezpečuje alebo priamo vykonáva dokumentáciu zdrojového kódu tak, aby tento mohol byť ďalej využívaný a rozvíjaný nezávisle od autora kódu (tzn. od konkrétnej osoby IT programátora/vývojára, ktorá kód vytvorila). Počet človekodní bol stanovený využitím metodiky UCP (viď ostatné hárky BC/CBA). Cena je obvyklá v danom mieste a čase, pričom je  na úrovni sadzby, ktorá vyplýva z revízie výdavkov.</t>
  </si>
  <si>
    <t>Zodpovedá za zber a analyzovanie funkčných požiadaviek, analyzovanie a spracovanie dokumentácie z pohľadu procesov, metodiky, technických možností a inej dokumentácie. Podieľa sa pri implemntácii riešenia vrátane návrhu zmien procesov v oblasti biznis analýzy a analýzy softvérových riešení. Zodpovedá za výkon nasadenia IS, koordináciu a dohľad nad činnosťou SW analytikov. Analyzuje požiadavky pri nasadení informačného systému/softvérového systému, formálnym spôsobom zaznamenáva činnosti/procesy, upravuje analytický model systému, okrem analýzy realizuje aj návrh systému, ten vyjadruje návrhovým modelom. Počet človekodní bol stanovený využitím metodiky UCP (viď ostatné hárky BC/CBA). Cena je obvyklá v danom mieste a čase, pričom je  na úrovni sadzby, ktorá vyplýva z revízie výdavkov.</t>
  </si>
  <si>
    <t>Školiteľ pre IT systémy napr. pripravuje a tvorí obsah školenia, osobne ho prezentuje a vyučuje. Predmetom školenia sú produkty či služby v širokom rozsahu od kancelárskych a špecializovaných aplikácií (napr. MS Office), cez programovacie jazyky a správu systémov, až po vysoko špecializované technológie. Počet človekodní bol stanovený využitím metodiky UCP (viď ostatné hárky BC/CBA). Cena je obvyklá v danom mieste a čase, pričom je  na úrovni sadzby, ktorá vyplýva z revízie výdavkov.</t>
  </si>
  <si>
    <t>ROZPOČET: Manažment údajov mesta Myjava</t>
  </si>
  <si>
    <t>Analytik kvality, resp. odborník pre IT dohľad/Quality Assurance napr. navrhuje a zavádza do praxe také postupy, techniky, pravidlá, ktoré maximalizujú efektivitu práce a kvalitatívne parametre vývoja softwaru/produktu/IS, resp. IT projektu. Parametrami kvality sú napríklad funkcionalita softwaru, naplnenie požiadaviek zadania, spokojnosť klientov/užívateľov, výkonové parametre, efektívne procesy, produktivita, dodržanie časového a vecného rozsahu IT projektu. Zároveň definuje postupy, navrhuje a vyjadruje              sa k plánom testov a testovacích scenárov. Analyzuje výsledky testovania. Komplexný prístup ku kvalite          si vyžaduje jeho účasť vo všetkých fázach vývoja SW, resp. IS. To znamená pri definovaní a špecifikovaní požiadaviek klienta, ich analýze, pri vývoji produktu/softwaru/IS a tiež pri ich údržbe. Počet človekodní bol stanovený využitím metodiky UCP (viď ostatné hárky BC/CBA). Cena je obvyklá v danom mieste a čase, zodpovedá sadzbe, ktorá vyplýva z revízie výdavkov.</t>
  </si>
  <si>
    <t xml:space="preserve">Špecialista pre bezpečnosť IT napr. definuje alebo prípadne aj vykonáva činnosti zabezpečujúce ochranu IS a jeho zložiek proti bezpečnostným hrozbám a nepriateľským aktivitám, ktorých cieľom je krádež informácií, financií, zničenie dát, znefunkčnenie činnosti IS, špionážna činnosť prípadne iné činnosti s negatívnym dopadom, realizované prostredníctvom IS alebo na IS. Počet človekodní bol stanovený využitím metodiky UCP (viď ostatné hárky BC/CBA). Cena je obvyklá v danom mieste a čase, pričom je  na úrovni sadzby, ktorá vyplýva z revízie výdavkov. </t>
  </si>
  <si>
    <t xml:space="preserve">Špecialista pre infraštruktúru/HW špecialista- Zabezpečuje  implementaciu projektu do HW resp. inej infraštruktúry mesta (napr.cloudu). Je konzultantom pre užívateľov. Sústreďuje ich požiadavky a podnety a následne ich rieši.  Počet človekodní bol stanovený využitím metodiky UCP (viď ostatné hárky BC/CBA). Cena je obvyklá v danom mieste a čase, pričom je  na úrovni sadzby, ktorá vyplýva z revízie výdavkov. </t>
  </si>
  <si>
    <t>ROZPOČET: Malé zlepšenia e-Gov služieb mesta Myjava (eGov služby v meste Myjava)</t>
  </si>
  <si>
    <t>Príloha č. 2 k Zmluve o dielo - Podrobná cenová kalkulácia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</si>
</sst>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5" tint="-0.249977111117893"/>
      <name val="Calibri"/>
      <family val="2"/>
      <charset val="238"/>
      <scheme val="minor"/>
    </font>
    <font>
      <b/>
      <sz val="11"/>
      <color theme="5" tint="-0.249977111117893"/>
      <name val="Calibri"/>
      <family val="2"/>
      <charset val="238"/>
      <scheme val="minor"/>
    </font>
    <font>
      <sz val="11"/>
      <color theme="1"/>
      <name val="Calibri Light"/>
      <family val="2"/>
      <scheme val="major"/>
    </font>
    <font>
      <sz val="8"/>
      <name val="Calibri"/>
      <family val="2"/>
      <charset val="238"/>
      <scheme val="minor"/>
    </font>
    <font>
      <sz val="10"/>
      <color theme="1"/>
      <name val="Calibri"/>
      <family val="2"/>
      <charset val="238"/>
      <scheme val="minor"/>
    </font>
    <font>
      <sz val="10"/>
      <color theme="1"/>
      <name val="Calibri Light"/>
      <family val="2"/>
      <scheme val="major"/>
    </font>
    <font>
      <u/>
      <sz val="10"/>
      <color indexed="12"/>
      <name val="Arial"/>
      <family val="2"/>
    </font>
    <font>
      <sz val="11"/>
      <color rgb="FF000000"/>
      <name val="Calibri Light"/>
      <family val="2"/>
      <scheme val="major"/>
    </font>
    <font>
      <sz val="10"/>
      <name val="Calibri Light"/>
      <family val="2"/>
      <charset val="238"/>
      <scheme val="major"/>
    </font>
    <font>
      <sz val="11"/>
      <color theme="1"/>
      <name val="Calibri Light"/>
      <family val="2"/>
      <charset val="238"/>
      <scheme val="major"/>
    </font>
    <font>
      <b/>
      <sz val="11"/>
      <color theme="1"/>
      <name val="Calibri Light"/>
      <family val="2"/>
      <charset val="238"/>
      <scheme val="major"/>
    </font>
    <font>
      <b/>
      <sz val="10"/>
      <color theme="0"/>
      <name val="Calibri Light"/>
      <family val="2"/>
      <charset val="238"/>
      <scheme val="major"/>
    </font>
    <font>
      <sz val="12"/>
      <color theme="1"/>
      <name val="Calibri Light"/>
      <family val="2"/>
      <charset val="238"/>
      <scheme val="major"/>
    </font>
    <font>
      <sz val="16"/>
      <color theme="1"/>
      <name val="Calibri Light"/>
      <family val="2"/>
      <charset val="238"/>
      <scheme val="major"/>
    </font>
    <font>
      <b/>
      <sz val="16"/>
      <color rgb="FF000000"/>
      <name val="Calibri Light"/>
      <family val="2"/>
      <charset val="238"/>
      <scheme val="major"/>
    </font>
    <font>
      <b/>
      <sz val="16"/>
      <color theme="1"/>
      <name val="Calibri Light"/>
      <family val="2"/>
      <charset val="238"/>
      <scheme val="major"/>
    </font>
    <font>
      <b/>
      <sz val="12"/>
      <color theme="1"/>
      <name val="Calibri Light"/>
      <family val="2"/>
      <charset val="238"/>
      <scheme val="major"/>
    </font>
    <font>
      <sz val="10"/>
      <name val="Calibri"/>
      <family val="2"/>
      <charset val="238"/>
      <scheme val="minor"/>
    </font>
    <font>
      <sz val="10"/>
      <color theme="1"/>
      <name val="Calibri"/>
      <family val="2"/>
      <charset val="238"/>
    </font>
  </fonts>
  <fills count="12">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rgb="FFFFFFCC"/>
      </patternFill>
    </fill>
  </fills>
  <borders count="30">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7" fillId="0" borderId="0"/>
    <xf numFmtId="0" fontId="9"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0" fillId="0" borderId="0" xfId="0" applyAlignment="1">
      <alignment horizontal="center" vertical="top" wrapText="1"/>
    </xf>
    <xf numFmtId="0" fontId="0" fillId="0" borderId="0" xfId="0" applyAlignment="1">
      <alignment horizontal="center" vertical="top"/>
    </xf>
    <xf numFmtId="0" fontId="0" fillId="0" borderId="2" xfId="0" applyBorder="1"/>
    <xf numFmtId="0" fontId="0" fillId="0" borderId="1" xfId="0" applyBorder="1"/>
    <xf numFmtId="0" fontId="0" fillId="0" borderId="13" xfId="0" applyBorder="1" applyAlignment="1">
      <alignment horizontal="center" vertical="center"/>
    </xf>
    <xf numFmtId="0" fontId="0" fillId="0" borderId="3" xfId="0" applyBorder="1"/>
    <xf numFmtId="0" fontId="0" fillId="4" borderId="11" xfId="0" applyFill="1" applyBorder="1"/>
    <xf numFmtId="0" fontId="0" fillId="4" borderId="6" xfId="0" applyFill="1" applyBorder="1"/>
    <xf numFmtId="0" fontId="0" fillId="4" borderId="14" xfId="0" applyFill="1" applyBorder="1"/>
    <xf numFmtId="0" fontId="2" fillId="0" borderId="11" xfId="0" applyFont="1" applyBorder="1" applyAlignment="1">
      <alignment horizont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xf>
    <xf numFmtId="0" fontId="3" fillId="5" borderId="18" xfId="0" applyFont="1" applyFill="1" applyBorder="1"/>
    <xf numFmtId="0" fontId="3" fillId="5" borderId="11" xfId="0" applyFont="1" applyFill="1" applyBorder="1"/>
    <xf numFmtId="0" fontId="3" fillId="5" borderId="6" xfId="0" applyFont="1" applyFill="1" applyBorder="1"/>
    <xf numFmtId="0" fontId="3" fillId="5" borderId="15" xfId="0" applyFont="1" applyFill="1" applyBorder="1"/>
    <xf numFmtId="0" fontId="3" fillId="5" borderId="14" xfId="0" applyFont="1" applyFill="1" applyBorder="1"/>
    <xf numFmtId="0" fontId="3" fillId="5" borderId="17" xfId="0" applyFont="1" applyFill="1" applyBorder="1"/>
    <xf numFmtId="0" fontId="3" fillId="5" borderId="16" xfId="0" applyFont="1" applyFill="1" applyBorder="1"/>
    <xf numFmtId="0" fontId="5" fillId="0" borderId="0" xfId="0" applyFont="1"/>
    <xf numFmtId="0" fontId="5" fillId="0" borderId="0" xfId="0" applyFont="1" applyAlignment="1">
      <alignment horizontal="right"/>
    </xf>
    <xf numFmtId="0" fontId="5" fillId="0" borderId="0" xfId="0" applyFont="1" applyAlignment="1">
      <alignment wrapText="1"/>
    </xf>
    <xf numFmtId="0" fontId="8" fillId="0" borderId="0" xfId="0" applyFont="1" applyAlignment="1">
      <alignment horizontal="left" vertical="top" wrapText="1"/>
    </xf>
    <xf numFmtId="0" fontId="8" fillId="0" borderId="0" xfId="3" applyFont="1" applyAlignment="1" applyProtection="1">
      <alignment vertical="center" wrapText="1"/>
      <protection locked="0"/>
    </xf>
    <xf numFmtId="0" fontId="10" fillId="0" borderId="0" xfId="0" applyFont="1"/>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0" applyFont="1" applyAlignment="1">
      <alignment horizontal="right" wrapText="1"/>
    </xf>
    <xf numFmtId="0" fontId="12" fillId="0" borderId="0" xfId="0" applyFont="1"/>
    <xf numFmtId="0" fontId="12" fillId="0" borderId="0" xfId="0" applyFont="1" applyAlignment="1">
      <alignment wrapText="1"/>
    </xf>
    <xf numFmtId="0" fontId="12" fillId="2" borderId="6" xfId="0" applyFont="1" applyFill="1" applyBorder="1"/>
    <xf numFmtId="44" fontId="13" fillId="2" borderId="6" xfId="0" applyNumberFormat="1" applyFont="1" applyFill="1" applyBorder="1" applyAlignment="1">
      <alignment horizontal="center"/>
    </xf>
    <xf numFmtId="0" fontId="14" fillId="7" borderId="6" xfId="0" applyFont="1" applyFill="1" applyBorder="1" applyAlignment="1">
      <alignment horizontal="center" vertical="center"/>
    </xf>
    <xf numFmtId="0" fontId="14" fillId="7" borderId="6" xfId="0" applyFont="1" applyFill="1" applyBorder="1" applyAlignment="1">
      <alignment horizontal="center" vertical="center" wrapText="1"/>
    </xf>
    <xf numFmtId="0" fontId="12" fillId="9" borderId="6" xfId="0" applyFont="1" applyFill="1" applyBorder="1" applyAlignment="1">
      <alignment horizontal="center" vertical="center"/>
    </xf>
    <xf numFmtId="0" fontId="12" fillId="8" borderId="6" xfId="0" applyFont="1" applyFill="1" applyBorder="1" applyAlignment="1">
      <alignment horizontal="center" vertical="center"/>
    </xf>
    <xf numFmtId="0" fontId="12" fillId="3"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6" borderId="6" xfId="0" applyFont="1" applyFill="1" applyBorder="1" applyAlignment="1">
      <alignment horizontal="center" vertical="center"/>
    </xf>
    <xf numFmtId="44" fontId="12" fillId="0" borderId="6" xfId="0" applyNumberFormat="1" applyFont="1" applyBorder="1" applyAlignment="1" applyProtection="1">
      <alignment horizontal="center" vertical="center"/>
      <protection locked="0"/>
    </xf>
    <xf numFmtId="2" fontId="12" fillId="6" borderId="6" xfId="0" applyNumberFormat="1" applyFont="1" applyFill="1" applyBorder="1" applyAlignment="1">
      <alignment horizontal="center" vertical="center"/>
    </xf>
    <xf numFmtId="44" fontId="12" fillId="6" borderId="6" xfId="0" applyNumberFormat="1" applyFont="1" applyFill="1" applyBorder="1" applyAlignment="1">
      <alignment horizontal="center" vertical="center"/>
    </xf>
    <xf numFmtId="0" fontId="12" fillId="2" borderId="21" xfId="0" applyFont="1" applyFill="1" applyBorder="1"/>
    <xf numFmtId="44" fontId="13" fillId="2" borderId="21" xfId="0" applyNumberFormat="1" applyFont="1" applyFill="1" applyBorder="1" applyAlignment="1">
      <alignment horizontal="center"/>
    </xf>
    <xf numFmtId="0" fontId="16" fillId="0" borderId="0" xfId="0" applyFont="1" applyAlignment="1">
      <alignment vertical="center"/>
    </xf>
    <xf numFmtId="0" fontId="16" fillId="0" borderId="0" xfId="0" applyFont="1"/>
    <xf numFmtId="0" fontId="18" fillId="0" borderId="0" xfId="0" applyFont="1"/>
    <xf numFmtId="4" fontId="18" fillId="0" borderId="0" xfId="0" applyNumberFormat="1" applyFont="1" applyAlignment="1">
      <alignment horizontal="right" vertical="center"/>
    </xf>
    <xf numFmtId="0" fontId="13" fillId="0" borderId="0" xfId="0" applyFont="1"/>
    <xf numFmtId="0" fontId="18" fillId="0" borderId="0" xfId="0" applyFont="1" applyAlignment="1">
      <alignment horizontal="center" vertical="center"/>
    </xf>
    <xf numFmtId="0" fontId="12" fillId="6" borderId="6" xfId="0" applyFont="1" applyFill="1" applyBorder="1" applyAlignment="1">
      <alignment horizontal="center" vertical="center" wrapText="1"/>
    </xf>
    <xf numFmtId="0" fontId="7" fillId="4" borderId="6" xfId="0" applyFont="1" applyFill="1" applyBorder="1" applyAlignment="1" applyProtection="1">
      <alignment vertical="top" wrapText="1"/>
      <protection locked="0"/>
    </xf>
    <xf numFmtId="0" fontId="7" fillId="11" borderId="29" xfId="0" applyFont="1" applyFill="1" applyBorder="1" applyAlignment="1">
      <alignment vertical="top" wrapText="1"/>
    </xf>
    <xf numFmtId="0" fontId="7" fillId="4" borderId="6" xfId="0" applyFont="1" applyFill="1" applyBorder="1" applyAlignment="1" applyProtection="1">
      <alignment horizontal="left" vertical="top" wrapText="1"/>
      <protection locked="0"/>
    </xf>
    <xf numFmtId="0" fontId="20" fillId="4" borderId="6" xfId="0" applyFont="1" applyFill="1" applyBorder="1" applyAlignment="1" applyProtection="1">
      <alignment horizontal="left" vertical="top" wrapText="1"/>
      <protection locked="0"/>
    </xf>
    <xf numFmtId="0" fontId="21" fillId="11" borderId="29" xfId="0" applyFont="1" applyFill="1" applyBorder="1" applyAlignment="1">
      <alignment vertical="top" wrapText="1"/>
    </xf>
    <xf numFmtId="0" fontId="21" fillId="4" borderId="6" xfId="0" applyFont="1" applyFill="1" applyBorder="1" applyAlignment="1" applyProtection="1">
      <alignment horizontal="left" vertical="top" wrapText="1"/>
      <protection locked="0"/>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9" xfId="0" applyFont="1" applyFill="1" applyBorder="1" applyAlignment="1">
      <alignment horizontal="center" vertical="center"/>
    </xf>
    <xf numFmtId="44" fontId="19" fillId="4" borderId="27" xfId="0" applyNumberFormat="1" applyFont="1" applyFill="1" applyBorder="1" applyAlignment="1">
      <alignment horizontal="center" vertical="center"/>
    </xf>
    <xf numFmtId="0" fontId="19"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3" fillId="2" borderId="22" xfId="0" applyFont="1" applyFill="1" applyBorder="1" applyAlignment="1">
      <alignment horizontal="left"/>
    </xf>
    <xf numFmtId="0" fontId="13" fillId="2" borderId="20" xfId="0" applyFont="1" applyFill="1" applyBorder="1" applyAlignment="1">
      <alignment horizontal="left"/>
    </xf>
    <xf numFmtId="0" fontId="13" fillId="2" borderId="20" xfId="0" applyFont="1" applyFill="1" applyBorder="1" applyAlignment="1">
      <alignment horizontal="left" wrapText="1"/>
    </xf>
    <xf numFmtId="0" fontId="13" fillId="2" borderId="23" xfId="0" applyFont="1" applyFill="1" applyBorder="1" applyAlignment="1">
      <alignment horizontal="left"/>
    </xf>
    <xf numFmtId="0" fontId="13" fillId="2" borderId="19" xfId="0" applyFont="1" applyFill="1" applyBorder="1" applyAlignment="1">
      <alignment horizontal="left"/>
    </xf>
    <xf numFmtId="0" fontId="13" fillId="2" borderId="10" xfId="0" applyFont="1" applyFill="1" applyBorder="1" applyAlignment="1">
      <alignment horizontal="left"/>
    </xf>
    <xf numFmtId="0" fontId="13" fillId="2" borderId="15" xfId="0" applyFont="1" applyFill="1" applyBorder="1" applyAlignment="1">
      <alignment horizontal="left"/>
    </xf>
    <xf numFmtId="0" fontId="17" fillId="10" borderId="24" xfId="0" applyFont="1" applyFill="1" applyBorder="1" applyAlignment="1">
      <alignment horizontal="left" vertical="center"/>
    </xf>
    <xf numFmtId="0" fontId="17" fillId="10" borderId="25" xfId="0" applyFont="1" applyFill="1" applyBorder="1" applyAlignment="1">
      <alignment horizontal="left" vertical="center"/>
    </xf>
    <xf numFmtId="0" fontId="17" fillId="10" borderId="26" xfId="0" applyFont="1" applyFill="1" applyBorder="1" applyAlignment="1">
      <alignment horizontal="left" vertical="center"/>
    </xf>
    <xf numFmtId="0" fontId="18" fillId="10" borderId="5" xfId="0" applyFont="1" applyFill="1" applyBorder="1" applyAlignment="1">
      <alignment horizontal="left"/>
    </xf>
    <xf numFmtId="0" fontId="18" fillId="10" borderId="9" xfId="0" applyFont="1" applyFill="1" applyBorder="1" applyAlignment="1">
      <alignment horizontal="left"/>
    </xf>
    <xf numFmtId="0" fontId="18" fillId="10" borderId="1" xfId="0" applyFont="1" applyFill="1" applyBorder="1" applyAlignment="1">
      <alignment horizontal="left"/>
    </xf>
    <xf numFmtId="0" fontId="18" fillId="10" borderId="24" xfId="0" applyFont="1" applyFill="1" applyBorder="1" applyAlignment="1">
      <alignment horizontal="left"/>
    </xf>
    <xf numFmtId="0" fontId="18" fillId="10" borderId="25" xfId="0" applyFont="1" applyFill="1" applyBorder="1" applyAlignment="1">
      <alignment horizontal="left"/>
    </xf>
    <xf numFmtId="0" fontId="18" fillId="10" borderId="26" xfId="0" applyFont="1" applyFill="1" applyBorder="1" applyAlignment="1">
      <alignment horizontal="left"/>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0" fillId="0" borderId="7"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4" fillId="5" borderId="4" xfId="0" applyFont="1" applyFill="1" applyBorder="1" applyAlignment="1">
      <alignment horizontal="center"/>
    </xf>
    <xf numFmtId="0" fontId="4" fillId="5" borderId="7" xfId="0" applyFont="1" applyFill="1" applyBorder="1" applyAlignment="1">
      <alignment horizontal="center"/>
    </xf>
  </cellXfs>
  <cellStyles count="6">
    <cellStyle name="Hypertextové prepojenie 2" xfId="2" xr:uid="{00000000-0005-0000-0000-000001000000}"/>
    <cellStyle name="Mena 2" xfId="4" xr:uid="{00000000-0005-0000-0000-000004000000}"/>
    <cellStyle name="Mena 3" xfId="5" xr:uid="{00000000-0005-0000-0000-000005000000}"/>
    <cellStyle name="Normálna" xfId="0" builtinId="0"/>
    <cellStyle name="Normálna 2" xfId="1" xr:uid="{00000000-0005-0000-0000-000006000000}"/>
    <cellStyle name="Normálne 2" xfId="3" xr:uid="{00000000-0005-0000-0000-000007000000}"/>
  </cellStyles>
  <dxfs count="0"/>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zupk/Dropbox/Projekty/2021/Male%20zlepsenia_IKT/CBA/ZLATE%20MORAVCE/I_02_BC_CBA_PRILOHA_ZM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
      <sheetName val="Zoznam_Harkov"/>
      <sheetName val="Sumarizácia"/>
      <sheetName val="Zdroje Financovania"/>
      <sheetName val="CBA - Agendové IS"/>
      <sheetName val="Výdavky - Agendové IS"/>
      <sheetName val="Parametre - Agendové IS"/>
      <sheetName val="MODULY_CBA"/>
      <sheetName val="Parametre_ECF_TCF"/>
      <sheetName val="INKREMENTY"/>
      <sheetName val="KATALOG_POZIADAVKY"/>
      <sheetName val="TCF_v02"/>
      <sheetName val="ECF_v02"/>
      <sheetName val="UAW_v02"/>
      <sheetName val="AKTIVITY_POZICIE"/>
      <sheetName val="POZICIE_INTERNE"/>
      <sheetName val="Rozpocet - Vyvoj aplikacii"/>
      <sheetName val="ISCO_Prevodnik"/>
      <sheetName val="Rozpočet - HW a licencie"/>
      <sheetName val="Harmonogram"/>
      <sheetName val="ROZPOCET_NFP"/>
      <sheetName val="LIMITY"/>
      <sheetName val="Kontrola"/>
      <sheetName val="TCO"/>
      <sheetName val="TCO AS IS - SW"/>
      <sheetName val="TCO AS IS - HW"/>
      <sheetName val="TCO TO BE- SW"/>
      <sheetName val="TCO TO BE - HW"/>
      <sheetName val="Faktory"/>
      <sheetName val="Prínosy - Agendové IS"/>
      <sheetName val="Ciselnik"/>
      <sheetName val="Procesné mapy"/>
      <sheetName val="Procesy - AS IS"/>
      <sheetName val="Procesy - TO BE"/>
      <sheetName val="Analyza citlivosti - AgendovéIS"/>
      <sheetName val="Rozdelenie prínosov"/>
    </sheetNames>
    <sheetDataSet>
      <sheetData sheetId="0"/>
      <sheetData sheetId="1"/>
      <sheetData sheetId="2"/>
      <sheetData sheetId="3"/>
      <sheetData sheetId="4"/>
      <sheetData sheetId="5"/>
      <sheetData sheetId="6"/>
      <sheetData sheetId="7">
        <row r="3">
          <cell r="B3" t="str">
            <v>Portál verejná časť</v>
          </cell>
        </row>
        <row r="4">
          <cell r="B4" t="str">
            <v>Portál neverejná časť</v>
          </cell>
        </row>
        <row r="5">
          <cell r="B5" t="str">
            <v>Evidencie</v>
          </cell>
        </row>
        <row r="6">
          <cell r="B6" t="str">
            <v>Integračný komponent</v>
          </cell>
        </row>
        <row r="7">
          <cell r="B7" t="str">
            <v>Registratúra</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0</v>
          </cell>
          <cell r="B2" t="str">
            <v>Funkcna poziadavka</v>
          </cell>
        </row>
        <row r="3">
          <cell r="A3">
            <v>15</v>
          </cell>
          <cell r="B3" t="str">
            <v>Nefunkcna poziadavka</v>
          </cell>
        </row>
        <row r="4">
          <cell r="A4">
            <v>20</v>
          </cell>
          <cell r="B4" t="str">
            <v>Technicka poziadavka</v>
          </cell>
        </row>
        <row r="5">
          <cell r="A5">
            <v>25</v>
          </cell>
        </row>
        <row r="6">
          <cell r="A6">
            <v>30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G22"/>
  <sheetViews>
    <sheetView workbookViewId="0">
      <pane xSplit="1" ySplit="1" topLeftCell="B16" activePane="bottomRight" state="frozen"/>
      <selection pane="topRight" activeCell="B1" sqref="B1"/>
      <selection pane="bottomLeft" activeCell="A2" sqref="A2"/>
      <selection pane="bottomRight" activeCell="F22" sqref="F22"/>
    </sheetView>
  </sheetViews>
  <sheetFormatPr defaultColWidth="8.88671875" defaultRowHeight="13.8" x14ac:dyDescent="0.3"/>
  <cols>
    <col min="1" max="1" width="8.88671875" style="23"/>
    <col min="2" max="7" width="33.33203125" style="23" customWidth="1"/>
    <col min="8" max="16384" width="8.88671875" style="23"/>
  </cols>
  <sheetData>
    <row r="1" spans="1:7" x14ac:dyDescent="0.3">
      <c r="A1" s="23" t="s">
        <v>0</v>
      </c>
      <c r="B1" s="23">
        <v>0</v>
      </c>
      <c r="C1" s="23">
        <v>1</v>
      </c>
      <c r="D1" s="23">
        <v>2</v>
      </c>
      <c r="E1" s="23">
        <v>3</v>
      </c>
      <c r="F1" s="23">
        <v>4</v>
      </c>
      <c r="G1" s="23">
        <v>5</v>
      </c>
    </row>
    <row r="2" spans="1:7" ht="69" x14ac:dyDescent="0.3">
      <c r="A2" s="23" t="s">
        <v>40</v>
      </c>
      <c r="B2" s="23" t="s">
        <v>84</v>
      </c>
      <c r="C2" s="23" t="s">
        <v>85</v>
      </c>
      <c r="D2" s="23" t="s">
        <v>86</v>
      </c>
      <c r="E2" s="23" t="s">
        <v>87</v>
      </c>
      <c r="F2" s="23" t="s">
        <v>88</v>
      </c>
      <c r="G2" s="23" t="s">
        <v>83</v>
      </c>
    </row>
    <row r="3" spans="1:7" ht="193.2" x14ac:dyDescent="0.3">
      <c r="A3" s="23" t="s">
        <v>39</v>
      </c>
      <c r="B3" s="23" t="s">
        <v>89</v>
      </c>
      <c r="C3" s="23" t="s">
        <v>90</v>
      </c>
      <c r="D3" s="23" t="s">
        <v>91</v>
      </c>
      <c r="E3" s="23" t="s">
        <v>92</v>
      </c>
      <c r="F3" s="23" t="s">
        <v>93</v>
      </c>
      <c r="G3" s="23" t="s">
        <v>94</v>
      </c>
    </row>
    <row r="4" spans="1:7" ht="317.39999999999998" x14ac:dyDescent="0.3">
      <c r="A4" s="23" t="s">
        <v>38</v>
      </c>
      <c r="B4" s="23" t="s">
        <v>95</v>
      </c>
      <c r="C4" s="23" t="s">
        <v>96</v>
      </c>
      <c r="D4" s="23" t="s">
        <v>97</v>
      </c>
      <c r="E4" s="23" t="s">
        <v>98</v>
      </c>
      <c r="F4" s="23" t="s">
        <v>99</v>
      </c>
      <c r="G4" s="23" t="s">
        <v>100</v>
      </c>
    </row>
    <row r="5" spans="1:7" ht="276" x14ac:dyDescent="0.3">
      <c r="A5" s="23" t="s">
        <v>37</v>
      </c>
      <c r="B5" s="23" t="s">
        <v>101</v>
      </c>
      <c r="C5" s="23" t="s">
        <v>102</v>
      </c>
      <c r="D5" s="23" t="s">
        <v>103</v>
      </c>
      <c r="E5" s="23" t="s">
        <v>104</v>
      </c>
      <c r="F5" s="23" t="s">
        <v>105</v>
      </c>
      <c r="G5" s="23" t="s">
        <v>106</v>
      </c>
    </row>
    <row r="6" spans="1:7" ht="69" x14ac:dyDescent="0.3">
      <c r="A6" s="23" t="s">
        <v>36</v>
      </c>
      <c r="B6" s="23" t="s">
        <v>108</v>
      </c>
      <c r="C6" s="23" t="s">
        <v>109</v>
      </c>
      <c r="D6" s="23" t="s">
        <v>110</v>
      </c>
      <c r="E6" s="23" t="s">
        <v>111</v>
      </c>
      <c r="F6" s="23" t="s">
        <v>112</v>
      </c>
      <c r="G6" s="23" t="s">
        <v>107</v>
      </c>
    </row>
    <row r="7" spans="1:7" ht="110.4" x14ac:dyDescent="0.3">
      <c r="A7" s="23" t="s">
        <v>35</v>
      </c>
      <c r="B7" s="23" t="s">
        <v>113</v>
      </c>
      <c r="C7" s="23" t="s">
        <v>114</v>
      </c>
      <c r="D7" s="23" t="s">
        <v>115</v>
      </c>
      <c r="E7" s="23" t="s">
        <v>116</v>
      </c>
      <c r="F7" s="23" t="s">
        <v>117</v>
      </c>
      <c r="G7" s="23" t="s">
        <v>118</v>
      </c>
    </row>
    <row r="8" spans="1:7" ht="207" x14ac:dyDescent="0.3">
      <c r="A8" s="23" t="s">
        <v>34</v>
      </c>
      <c r="B8" s="23" t="s">
        <v>119</v>
      </c>
      <c r="C8" s="23" t="s">
        <v>121</v>
      </c>
      <c r="D8" s="23" t="s">
        <v>122</v>
      </c>
      <c r="E8" s="23" t="s">
        <v>123</v>
      </c>
      <c r="F8" s="23" t="s">
        <v>124</v>
      </c>
      <c r="G8" s="23" t="s">
        <v>120</v>
      </c>
    </row>
    <row r="9" spans="1:7" ht="262.2" x14ac:dyDescent="0.3">
      <c r="A9" s="23" t="s">
        <v>33</v>
      </c>
      <c r="B9" s="23" t="s">
        <v>125</v>
      </c>
      <c r="C9" s="23" t="s">
        <v>126</v>
      </c>
      <c r="D9" s="23" t="s">
        <v>127</v>
      </c>
      <c r="E9" s="23" t="s">
        <v>128</v>
      </c>
      <c r="F9" s="23" t="s">
        <v>130</v>
      </c>
      <c r="G9" s="23" t="s">
        <v>129</v>
      </c>
    </row>
    <row r="10" spans="1:7" ht="409.6" x14ac:dyDescent="0.3">
      <c r="A10" s="23" t="s">
        <v>32</v>
      </c>
      <c r="B10" s="23" t="s">
        <v>101</v>
      </c>
      <c r="C10" s="23" t="s">
        <v>131</v>
      </c>
      <c r="D10" s="23" t="s">
        <v>132</v>
      </c>
      <c r="E10" s="23" t="s">
        <v>133</v>
      </c>
      <c r="F10" s="23" t="s">
        <v>134</v>
      </c>
      <c r="G10" s="23" t="s">
        <v>135</v>
      </c>
    </row>
    <row r="11" spans="1:7" ht="82.8" x14ac:dyDescent="0.3">
      <c r="A11" s="23" t="s">
        <v>31</v>
      </c>
      <c r="B11" s="23" t="s">
        <v>136</v>
      </c>
      <c r="C11" s="23" t="s">
        <v>137</v>
      </c>
      <c r="D11" s="23" t="s">
        <v>138</v>
      </c>
      <c r="E11" s="23" t="s">
        <v>139</v>
      </c>
      <c r="F11" s="23" t="s">
        <v>140</v>
      </c>
      <c r="G11" s="23" t="s">
        <v>141</v>
      </c>
    </row>
    <row r="12" spans="1:7" ht="165.6" x14ac:dyDescent="0.3">
      <c r="A12" s="23" t="s">
        <v>30</v>
      </c>
      <c r="B12" s="23" t="s">
        <v>142</v>
      </c>
      <c r="C12" s="23" t="s">
        <v>143</v>
      </c>
      <c r="D12" s="23" t="s">
        <v>144</v>
      </c>
      <c r="E12" s="23" t="s">
        <v>145</v>
      </c>
      <c r="F12" s="23" t="s">
        <v>146</v>
      </c>
      <c r="G12" s="23" t="s">
        <v>147</v>
      </c>
    </row>
    <row r="13" spans="1:7" ht="41.4" x14ac:dyDescent="0.3">
      <c r="A13" s="23" t="s">
        <v>29</v>
      </c>
      <c r="B13" s="23" t="s">
        <v>148</v>
      </c>
      <c r="C13" s="23" t="s">
        <v>149</v>
      </c>
      <c r="D13" s="23" t="s">
        <v>150</v>
      </c>
      <c r="E13" s="23" t="s">
        <v>151</v>
      </c>
      <c r="F13" s="23" t="s">
        <v>152</v>
      </c>
      <c r="G13" s="23" t="s">
        <v>153</v>
      </c>
    </row>
    <row r="14" spans="1:7" ht="55.2" x14ac:dyDescent="0.3">
      <c r="A14" s="23" t="s">
        <v>28</v>
      </c>
      <c r="B14" s="23" t="s">
        <v>154</v>
      </c>
      <c r="C14" s="23" t="s">
        <v>155</v>
      </c>
      <c r="D14" s="23" t="s">
        <v>156</v>
      </c>
      <c r="E14" s="23" t="s">
        <v>157</v>
      </c>
      <c r="F14" s="23" t="s">
        <v>158</v>
      </c>
      <c r="G14" s="23" t="s">
        <v>159</v>
      </c>
    </row>
    <row r="15" spans="1:7" ht="41.4" x14ac:dyDescent="0.3">
      <c r="A15" s="23" t="s">
        <v>63</v>
      </c>
      <c r="B15" s="23" t="s">
        <v>160</v>
      </c>
      <c r="C15" s="23" t="s">
        <v>161</v>
      </c>
      <c r="D15" s="23" t="s">
        <v>162</v>
      </c>
      <c r="E15" s="23" t="s">
        <v>163</v>
      </c>
      <c r="F15" s="23" t="s">
        <v>164</v>
      </c>
      <c r="G15" s="23" t="s">
        <v>165</v>
      </c>
    </row>
    <row r="16" spans="1:7" ht="41.4" x14ac:dyDescent="0.3">
      <c r="A16" s="23" t="s">
        <v>64</v>
      </c>
      <c r="B16" s="23" t="s">
        <v>166</v>
      </c>
      <c r="C16" s="23" t="s">
        <v>167</v>
      </c>
      <c r="D16" s="23" t="s">
        <v>168</v>
      </c>
      <c r="E16" s="23" t="s">
        <v>169</v>
      </c>
      <c r="F16" s="23" t="s">
        <v>170</v>
      </c>
      <c r="G16" s="23" t="s">
        <v>171</v>
      </c>
    </row>
    <row r="17" spans="1:7" ht="55.2" x14ac:dyDescent="0.3">
      <c r="A17" s="23" t="s">
        <v>65</v>
      </c>
      <c r="B17" s="23" t="s">
        <v>172</v>
      </c>
      <c r="C17" s="23" t="s">
        <v>173</v>
      </c>
      <c r="D17" s="23" t="s">
        <v>174</v>
      </c>
      <c r="E17" s="23" t="s">
        <v>175</v>
      </c>
      <c r="F17" s="23" t="s">
        <v>176</v>
      </c>
      <c r="G17" s="23" t="s">
        <v>177</v>
      </c>
    </row>
    <row r="18" spans="1:7" ht="41.4" x14ac:dyDescent="0.3">
      <c r="A18" s="23" t="s">
        <v>66</v>
      </c>
      <c r="B18" s="23" t="s">
        <v>178</v>
      </c>
      <c r="C18" s="23" t="s">
        <v>179</v>
      </c>
      <c r="D18" s="23" t="s">
        <v>180</v>
      </c>
      <c r="E18" s="23" t="s">
        <v>181</v>
      </c>
      <c r="F18" s="23" t="s">
        <v>182</v>
      </c>
      <c r="G18" s="23" t="s">
        <v>183</v>
      </c>
    </row>
    <row r="19" spans="1:7" ht="55.2" x14ac:dyDescent="0.3">
      <c r="A19" s="23" t="s">
        <v>67</v>
      </c>
      <c r="B19" s="23" t="s">
        <v>184</v>
      </c>
      <c r="C19" s="23" t="s">
        <v>185</v>
      </c>
      <c r="D19" s="23" t="s">
        <v>186</v>
      </c>
      <c r="E19" s="23" t="s">
        <v>187</v>
      </c>
      <c r="F19" s="23" t="s">
        <v>188</v>
      </c>
      <c r="G19" s="23" t="s">
        <v>189</v>
      </c>
    </row>
    <row r="20" spans="1:7" ht="69" x14ac:dyDescent="0.3">
      <c r="A20" s="23" t="s">
        <v>68</v>
      </c>
      <c r="B20" s="23" t="s">
        <v>190</v>
      </c>
      <c r="C20" s="23" t="s">
        <v>191</v>
      </c>
      <c r="D20" s="23" t="s">
        <v>192</v>
      </c>
      <c r="E20" s="23" t="s">
        <v>193</v>
      </c>
      <c r="F20" s="23" t="s">
        <v>194</v>
      </c>
      <c r="G20" s="23" t="s">
        <v>195</v>
      </c>
    </row>
    <row r="21" spans="1:7" ht="27.6" x14ac:dyDescent="0.3">
      <c r="A21" s="23" t="s">
        <v>69</v>
      </c>
      <c r="B21" s="23" t="s">
        <v>196</v>
      </c>
      <c r="C21" s="23" t="s">
        <v>197</v>
      </c>
      <c r="D21" s="23" t="s">
        <v>198</v>
      </c>
      <c r="E21" s="23" t="s">
        <v>199</v>
      </c>
      <c r="F21" s="23" t="s">
        <v>200</v>
      </c>
      <c r="G21" s="23" t="s">
        <v>201</v>
      </c>
    </row>
    <row r="22" spans="1:7" ht="27.6" x14ac:dyDescent="0.3">
      <c r="A22" s="23" t="s">
        <v>70</v>
      </c>
      <c r="B22" s="23" t="s">
        <v>202</v>
      </c>
      <c r="C22" s="23" t="s">
        <v>203</v>
      </c>
      <c r="D22" s="23" t="s">
        <v>204</v>
      </c>
      <c r="E22" s="23" t="s">
        <v>205</v>
      </c>
      <c r="F22" s="23" t="s">
        <v>206</v>
      </c>
      <c r="G22" s="23" t="s">
        <v>207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O31"/>
  <sheetViews>
    <sheetView topLeftCell="A22" workbookViewId="0">
      <selection activeCell="F10" sqref="F10:F31"/>
    </sheetView>
  </sheetViews>
  <sheetFormatPr defaultColWidth="8.88671875" defaultRowHeight="14.4" x14ac:dyDescent="0.3"/>
  <cols>
    <col min="1" max="11" width="18.109375" style="22" customWidth="1"/>
    <col min="12" max="12" width="26.109375" style="22" customWidth="1"/>
    <col min="13" max="15" width="24.44140625" style="22" customWidth="1"/>
    <col min="16" max="16384" width="8.88671875" style="20"/>
  </cols>
  <sheetData>
    <row r="1" spans="1:12" x14ac:dyDescent="0.3">
      <c r="A1" s="22" t="s">
        <v>232</v>
      </c>
      <c r="B1" s="22" t="s">
        <v>233</v>
      </c>
      <c r="C1" s="22" t="s">
        <v>234</v>
      </c>
      <c r="D1" s="22" t="s">
        <v>235</v>
      </c>
      <c r="E1" s="22" t="s">
        <v>236</v>
      </c>
      <c r="F1" s="22" t="s">
        <v>237</v>
      </c>
      <c r="G1" s="22" t="s">
        <v>238</v>
      </c>
      <c r="H1" s="22" t="s">
        <v>239</v>
      </c>
      <c r="I1" s="22" t="s">
        <v>240</v>
      </c>
      <c r="J1" s="22" t="s">
        <v>241</v>
      </c>
      <c r="K1" s="22" t="s">
        <v>242</v>
      </c>
      <c r="L1" s="22" t="s">
        <v>243</v>
      </c>
    </row>
    <row r="2" spans="1:12" ht="72" x14ac:dyDescent="0.3">
      <c r="A2" s="22" t="s">
        <v>214</v>
      </c>
      <c r="B2" s="22" t="s">
        <v>215</v>
      </c>
      <c r="C2" s="22" t="s">
        <v>217</v>
      </c>
      <c r="D2" s="22" t="s">
        <v>218</v>
      </c>
      <c r="E2" s="22" t="s">
        <v>220</v>
      </c>
      <c r="F2" s="22" t="s">
        <v>43</v>
      </c>
      <c r="G2" s="22" t="s">
        <v>221</v>
      </c>
      <c r="H2" s="22" t="s">
        <v>219</v>
      </c>
      <c r="I2" s="22" t="s">
        <v>212</v>
      </c>
      <c r="J2" s="22" t="s">
        <v>224</v>
      </c>
      <c r="L2" s="22" t="s">
        <v>225</v>
      </c>
    </row>
    <row r="3" spans="1:12" ht="57.6" x14ac:dyDescent="0.3">
      <c r="B3" s="22" t="s">
        <v>216</v>
      </c>
      <c r="D3" s="22" t="s">
        <v>219</v>
      </c>
      <c r="H3" s="22" t="s">
        <v>222</v>
      </c>
      <c r="J3" s="22" t="s">
        <v>223</v>
      </c>
      <c r="L3" s="22" t="s">
        <v>230</v>
      </c>
    </row>
    <row r="4" spans="1:12" ht="28.8" x14ac:dyDescent="0.3">
      <c r="L4" s="22" t="s">
        <v>226</v>
      </c>
    </row>
    <row r="5" spans="1:12" ht="28.8" x14ac:dyDescent="0.3">
      <c r="L5" s="22" t="s">
        <v>231</v>
      </c>
    </row>
    <row r="6" spans="1:12" ht="28.8" x14ac:dyDescent="0.3">
      <c r="L6" s="22" t="s">
        <v>227</v>
      </c>
    </row>
    <row r="7" spans="1:12" ht="28.8" x14ac:dyDescent="0.3">
      <c r="L7" s="22" t="s">
        <v>228</v>
      </c>
    </row>
    <row r="8" spans="1:12" x14ac:dyDescent="0.3">
      <c r="L8" s="22" t="s">
        <v>229</v>
      </c>
    </row>
    <row r="9" spans="1:12" x14ac:dyDescent="0.3">
      <c r="A9" s="22" t="s">
        <v>245</v>
      </c>
      <c r="B9" s="22" t="s">
        <v>246</v>
      </c>
      <c r="D9" s="20" t="s">
        <v>208</v>
      </c>
      <c r="E9" s="20" t="s">
        <v>247</v>
      </c>
      <c r="F9" s="22" t="s">
        <v>248</v>
      </c>
    </row>
    <row r="10" spans="1:12" ht="28.8" x14ac:dyDescent="0.3">
      <c r="A10" s="24" t="s">
        <v>45</v>
      </c>
      <c r="B10" s="22" t="s">
        <v>232</v>
      </c>
      <c r="D10" s="25" t="s">
        <v>54</v>
      </c>
      <c r="E10" s="22" t="s">
        <v>214</v>
      </c>
      <c r="F10" s="28">
        <v>1330001</v>
      </c>
    </row>
    <row r="11" spans="1:12" ht="28.8" x14ac:dyDescent="0.3">
      <c r="A11" s="24" t="s">
        <v>44</v>
      </c>
      <c r="B11" s="22" t="s">
        <v>233</v>
      </c>
      <c r="D11" s="26" t="s">
        <v>209</v>
      </c>
      <c r="E11" s="22" t="s">
        <v>215</v>
      </c>
      <c r="F11" s="29">
        <v>2512001</v>
      </c>
    </row>
    <row r="12" spans="1:12" ht="28.8" x14ac:dyDescent="0.3">
      <c r="A12" s="24" t="s">
        <v>46</v>
      </c>
      <c r="B12" s="22" t="s">
        <v>234</v>
      </c>
      <c r="D12" s="26" t="s">
        <v>209</v>
      </c>
      <c r="E12" s="22" t="s">
        <v>216</v>
      </c>
      <c r="F12" s="29">
        <v>2512002</v>
      </c>
    </row>
    <row r="13" spans="1:12" x14ac:dyDescent="0.3">
      <c r="A13" s="24" t="s">
        <v>42</v>
      </c>
      <c r="B13" s="22" t="s">
        <v>235</v>
      </c>
      <c r="D13" s="26" t="s">
        <v>46</v>
      </c>
      <c r="E13" s="22" t="s">
        <v>217</v>
      </c>
      <c r="F13" s="29">
        <v>2511003</v>
      </c>
    </row>
    <row r="14" spans="1:12" ht="41.4" x14ac:dyDescent="0.3">
      <c r="A14" s="24" t="s">
        <v>47</v>
      </c>
      <c r="B14" s="22" t="s">
        <v>236</v>
      </c>
      <c r="D14" s="26" t="s">
        <v>42</v>
      </c>
      <c r="E14" s="22" t="s">
        <v>218</v>
      </c>
      <c r="F14" s="29">
        <v>2511002</v>
      </c>
    </row>
    <row r="15" spans="1:12" x14ac:dyDescent="0.3">
      <c r="A15" s="24" t="s">
        <v>43</v>
      </c>
      <c r="B15" s="22" t="s">
        <v>237</v>
      </c>
      <c r="D15" s="26" t="s">
        <v>42</v>
      </c>
      <c r="E15" s="22" t="s">
        <v>219</v>
      </c>
      <c r="F15" s="29">
        <v>2521001</v>
      </c>
    </row>
    <row r="16" spans="1:12" ht="41.4" x14ac:dyDescent="0.3">
      <c r="A16" s="24" t="s">
        <v>49</v>
      </c>
      <c r="B16" s="22" t="s">
        <v>238</v>
      </c>
      <c r="D16" s="25" t="s">
        <v>47</v>
      </c>
      <c r="E16" s="22" t="s">
        <v>220</v>
      </c>
      <c r="F16" s="29">
        <v>2421002</v>
      </c>
    </row>
    <row r="17" spans="1:6" ht="27.6" x14ac:dyDescent="0.3">
      <c r="A17" s="24" t="s">
        <v>50</v>
      </c>
      <c r="B17" s="22" t="s">
        <v>239</v>
      </c>
      <c r="D17" s="25" t="s">
        <v>43</v>
      </c>
      <c r="E17" s="22" t="s">
        <v>43</v>
      </c>
      <c r="F17" s="29">
        <v>2519001</v>
      </c>
    </row>
    <row r="18" spans="1:6" ht="72" x14ac:dyDescent="0.3">
      <c r="A18" s="24" t="s">
        <v>52</v>
      </c>
      <c r="B18" s="22" t="s">
        <v>240</v>
      </c>
      <c r="D18" s="25" t="s">
        <v>210</v>
      </c>
      <c r="E18" s="22" t="s">
        <v>224</v>
      </c>
      <c r="F18" s="29">
        <v>1330004</v>
      </c>
    </row>
    <row r="19" spans="1:6" ht="28.8" x14ac:dyDescent="0.3">
      <c r="A19" s="24" t="s">
        <v>48</v>
      </c>
      <c r="B19" s="22" t="s">
        <v>241</v>
      </c>
      <c r="D19" s="26" t="s">
        <v>211</v>
      </c>
      <c r="E19" s="22" t="s">
        <v>221</v>
      </c>
      <c r="F19" s="29">
        <v>2523000</v>
      </c>
    </row>
    <row r="20" spans="1:6" ht="27.6" x14ac:dyDescent="0.3">
      <c r="A20" s="24" t="s">
        <v>51</v>
      </c>
      <c r="B20" s="22" t="s">
        <v>242</v>
      </c>
      <c r="D20" s="26" t="s">
        <v>50</v>
      </c>
      <c r="E20" s="22" t="s">
        <v>219</v>
      </c>
      <c r="F20" s="29">
        <v>2521001</v>
      </c>
    </row>
    <row r="21" spans="1:6" x14ac:dyDescent="0.3">
      <c r="A21" s="24" t="s">
        <v>53</v>
      </c>
      <c r="B21" s="22" t="s">
        <v>243</v>
      </c>
      <c r="D21" s="26" t="s">
        <v>50</v>
      </c>
      <c r="E21" s="22" t="s">
        <v>222</v>
      </c>
      <c r="F21" s="29">
        <v>2521003</v>
      </c>
    </row>
    <row r="22" spans="1:6" x14ac:dyDescent="0.3">
      <c r="D22" s="27" t="s">
        <v>212</v>
      </c>
      <c r="E22" s="22" t="s">
        <v>212</v>
      </c>
      <c r="F22" s="29">
        <v>2511001</v>
      </c>
    </row>
    <row r="23" spans="1:6" ht="57.6" x14ac:dyDescent="0.3">
      <c r="D23" s="26" t="s">
        <v>213</v>
      </c>
      <c r="E23" s="22" t="s">
        <v>223</v>
      </c>
      <c r="F23" s="29">
        <v>2529001</v>
      </c>
    </row>
    <row r="24" spans="1:6" x14ac:dyDescent="0.3">
      <c r="D24" s="27" t="s">
        <v>51</v>
      </c>
      <c r="F24" s="21"/>
    </row>
    <row r="25" spans="1:6" ht="28.8" x14ac:dyDescent="0.3">
      <c r="D25" s="26" t="s">
        <v>244</v>
      </c>
      <c r="E25" s="22" t="s">
        <v>225</v>
      </c>
      <c r="F25" s="29">
        <v>7422003</v>
      </c>
    </row>
    <row r="26" spans="1:6" ht="43.2" x14ac:dyDescent="0.3">
      <c r="D26" s="26" t="s">
        <v>244</v>
      </c>
      <c r="E26" s="22" t="s">
        <v>230</v>
      </c>
      <c r="F26" s="29">
        <v>2153003</v>
      </c>
    </row>
    <row r="27" spans="1:6" ht="57.6" x14ac:dyDescent="0.3">
      <c r="D27" s="26" t="s">
        <v>244</v>
      </c>
      <c r="E27" s="22" t="s">
        <v>226</v>
      </c>
      <c r="F27" s="29">
        <v>2513003</v>
      </c>
    </row>
    <row r="28" spans="1:6" ht="43.2" x14ac:dyDescent="0.3">
      <c r="D28" s="26" t="s">
        <v>244</v>
      </c>
      <c r="E28" s="22" t="s">
        <v>231</v>
      </c>
      <c r="F28" s="29">
        <v>4229</v>
      </c>
    </row>
    <row r="29" spans="1:6" ht="28.8" x14ac:dyDescent="0.3">
      <c r="D29" s="26" t="s">
        <v>244</v>
      </c>
      <c r="E29" s="22" t="s">
        <v>227</v>
      </c>
      <c r="F29" s="21">
        <v>3511002</v>
      </c>
    </row>
    <row r="30" spans="1:6" ht="28.8" x14ac:dyDescent="0.3">
      <c r="D30" s="26" t="s">
        <v>244</v>
      </c>
      <c r="E30" s="22" t="s">
        <v>228</v>
      </c>
      <c r="F30" s="21">
        <v>3512000</v>
      </c>
    </row>
    <row r="31" spans="1:6" ht="28.8" x14ac:dyDescent="0.3">
      <c r="D31" s="26" t="s">
        <v>244</v>
      </c>
      <c r="E31" s="22" t="s">
        <v>229</v>
      </c>
      <c r="F31" s="21">
        <v>2514000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K67"/>
  <sheetViews>
    <sheetView tabSelected="1" topLeftCell="A49" zoomScale="40" zoomScaleNormal="40" workbookViewId="0">
      <selection activeCell="O73" sqref="O73"/>
    </sheetView>
  </sheetViews>
  <sheetFormatPr defaultColWidth="8.88671875" defaultRowHeight="14.4" x14ac:dyDescent="0.3"/>
  <cols>
    <col min="1" max="1" width="4.5546875" style="30" customWidth="1"/>
    <col min="2" max="2" width="12.88671875" style="30" customWidth="1"/>
    <col min="3" max="3" width="28.33203125" style="30" bestFit="1" customWidth="1"/>
    <col min="4" max="4" width="17.21875" style="30" bestFit="1" customWidth="1"/>
    <col min="5" max="5" width="31.6640625" style="31" customWidth="1"/>
    <col min="6" max="6" width="9.109375" style="30"/>
    <col min="7" max="10" width="15.77734375" style="30" customWidth="1"/>
    <col min="11" max="11" width="94.109375" style="30" customWidth="1"/>
    <col min="12" max="16384" width="8.88671875" style="30"/>
  </cols>
  <sheetData>
    <row r="1" spans="1:11" ht="15" thickBot="1" x14ac:dyDescent="0.35"/>
    <row r="2" spans="1:11" ht="25.05" customHeight="1" thickBot="1" x14ac:dyDescent="0.35">
      <c r="A2" s="75" t="s">
        <v>269</v>
      </c>
      <c r="B2" s="76"/>
      <c r="C2" s="76"/>
      <c r="D2" s="76"/>
      <c r="E2" s="76"/>
      <c r="F2" s="76"/>
      <c r="G2" s="76"/>
      <c r="H2" s="76"/>
      <c r="I2" s="76"/>
      <c r="J2" s="76"/>
      <c r="K2" s="77"/>
    </row>
    <row r="3" spans="1:11" ht="25.05" customHeight="1" thickBot="1" x14ac:dyDescent="0.45">
      <c r="A3" s="78" t="s">
        <v>255</v>
      </c>
      <c r="B3" s="79"/>
      <c r="C3" s="79"/>
      <c r="D3" s="79"/>
      <c r="E3" s="79"/>
      <c r="F3" s="79"/>
      <c r="G3" s="79"/>
      <c r="H3" s="79"/>
      <c r="I3" s="79"/>
      <c r="J3" s="79"/>
      <c r="K3" s="80"/>
    </row>
    <row r="4" spans="1:11" ht="15" thickBot="1" x14ac:dyDescent="0.35"/>
    <row r="5" spans="1:11" ht="25.05" customHeight="1" thickBot="1" x14ac:dyDescent="0.45">
      <c r="A5" s="81" t="s">
        <v>264</v>
      </c>
      <c r="B5" s="82"/>
      <c r="C5" s="82"/>
      <c r="D5" s="82"/>
      <c r="E5" s="82"/>
      <c r="F5" s="82"/>
      <c r="G5" s="82"/>
      <c r="H5" s="82"/>
      <c r="I5" s="82"/>
      <c r="J5" s="82"/>
      <c r="K5" s="83"/>
    </row>
    <row r="6" spans="1:11" x14ac:dyDescent="0.3">
      <c r="A6" s="45"/>
      <c r="B6" s="68" t="s">
        <v>12</v>
      </c>
      <c r="C6" s="69"/>
      <c r="D6" s="69"/>
      <c r="E6" s="70"/>
      <c r="F6" s="69"/>
      <c r="G6" s="69"/>
      <c r="H6" s="71"/>
      <c r="I6" s="46">
        <f>SUM(I8:I22)</f>
        <v>0</v>
      </c>
      <c r="J6" s="46">
        <f>SUM(J8:J22)</f>
        <v>0</v>
      </c>
      <c r="K6" s="45"/>
    </row>
    <row r="7" spans="1:11" ht="44.4" customHeight="1" x14ac:dyDescent="0.3">
      <c r="A7" s="34" t="s">
        <v>71</v>
      </c>
      <c r="B7" s="35" t="s">
        <v>72</v>
      </c>
      <c r="C7" s="34" t="s">
        <v>73</v>
      </c>
      <c r="D7" s="35" t="s">
        <v>254</v>
      </c>
      <c r="E7" s="35" t="s">
        <v>74</v>
      </c>
      <c r="F7" s="35" t="s">
        <v>75</v>
      </c>
      <c r="G7" s="35" t="s">
        <v>76</v>
      </c>
      <c r="H7" s="35" t="s">
        <v>77</v>
      </c>
      <c r="I7" s="35" t="s">
        <v>249</v>
      </c>
      <c r="J7" s="35" t="s">
        <v>78</v>
      </c>
      <c r="K7" s="34" t="s">
        <v>79</v>
      </c>
    </row>
    <row r="8" spans="1:11" ht="193.2" x14ac:dyDescent="0.3">
      <c r="A8" s="36">
        <v>1</v>
      </c>
      <c r="B8" s="36" t="s">
        <v>80</v>
      </c>
      <c r="C8" s="36" t="s">
        <v>26</v>
      </c>
      <c r="D8" s="40" t="s">
        <v>250</v>
      </c>
      <c r="E8" s="53" t="s">
        <v>42</v>
      </c>
      <c r="F8" s="41" t="s">
        <v>81</v>
      </c>
      <c r="G8" s="42"/>
      <c r="H8" s="43">
        <v>18</v>
      </c>
      <c r="I8" s="44">
        <f>G8*H8</f>
        <v>0</v>
      </c>
      <c r="J8" s="44">
        <f>I8*1.2</f>
        <v>0</v>
      </c>
      <c r="K8" s="54" t="s">
        <v>256</v>
      </c>
    </row>
    <row r="9" spans="1:11" ht="138" x14ac:dyDescent="0.3">
      <c r="A9" s="36">
        <v>2</v>
      </c>
      <c r="B9" s="36" t="s">
        <v>80</v>
      </c>
      <c r="C9" s="36" t="s">
        <v>26</v>
      </c>
      <c r="D9" s="40" t="s">
        <v>250</v>
      </c>
      <c r="E9" s="53" t="s">
        <v>45</v>
      </c>
      <c r="F9" s="41" t="s">
        <v>81</v>
      </c>
      <c r="G9" s="42"/>
      <c r="H9" s="43">
        <v>5</v>
      </c>
      <c r="I9" s="44">
        <f t="shared" ref="I9:I22" si="0">G9*H9</f>
        <v>0</v>
      </c>
      <c r="J9" s="44">
        <f t="shared" ref="J9:J22" si="1">I9*1.2</f>
        <v>0</v>
      </c>
      <c r="K9" s="55" t="s">
        <v>257</v>
      </c>
    </row>
    <row r="10" spans="1:11" ht="96.6" x14ac:dyDescent="0.3">
      <c r="A10" s="36">
        <v>3</v>
      </c>
      <c r="B10" s="36" t="s">
        <v>80</v>
      </c>
      <c r="C10" s="36" t="s">
        <v>26</v>
      </c>
      <c r="D10" s="40" t="s">
        <v>250</v>
      </c>
      <c r="E10" s="53" t="s">
        <v>46</v>
      </c>
      <c r="F10" s="41" t="s">
        <v>81</v>
      </c>
      <c r="G10" s="42"/>
      <c r="H10" s="43">
        <v>137</v>
      </c>
      <c r="I10" s="44">
        <f t="shared" si="0"/>
        <v>0</v>
      </c>
      <c r="J10" s="44">
        <f t="shared" si="1"/>
        <v>0</v>
      </c>
      <c r="K10" s="55" t="s">
        <v>258</v>
      </c>
    </row>
    <row r="11" spans="1:11" ht="55.2" x14ac:dyDescent="0.3">
      <c r="A11" s="36">
        <v>4</v>
      </c>
      <c r="B11" s="36" t="s">
        <v>80</v>
      </c>
      <c r="C11" s="36" t="s">
        <v>26</v>
      </c>
      <c r="D11" s="40" t="s">
        <v>250</v>
      </c>
      <c r="E11" s="53" t="s">
        <v>50</v>
      </c>
      <c r="F11" s="41" t="s">
        <v>81</v>
      </c>
      <c r="G11" s="42"/>
      <c r="H11" s="43">
        <v>18</v>
      </c>
      <c r="I11" s="44">
        <f t="shared" si="0"/>
        <v>0</v>
      </c>
      <c r="J11" s="44">
        <f t="shared" si="1"/>
        <v>0</v>
      </c>
      <c r="K11" s="55" t="s">
        <v>259</v>
      </c>
    </row>
    <row r="12" spans="1:11" ht="193.2" x14ac:dyDescent="0.3">
      <c r="A12" s="37">
        <v>1</v>
      </c>
      <c r="B12" s="37" t="s">
        <v>80</v>
      </c>
      <c r="C12" s="37" t="s">
        <v>82</v>
      </c>
      <c r="D12" s="40" t="s">
        <v>250</v>
      </c>
      <c r="E12" s="53" t="s">
        <v>42</v>
      </c>
      <c r="F12" s="41" t="s">
        <v>81</v>
      </c>
      <c r="G12" s="42"/>
      <c r="H12" s="43">
        <v>20</v>
      </c>
      <c r="I12" s="44">
        <f t="shared" si="0"/>
        <v>0</v>
      </c>
      <c r="J12" s="44">
        <f t="shared" si="1"/>
        <v>0</v>
      </c>
      <c r="K12" s="54" t="s">
        <v>256</v>
      </c>
    </row>
    <row r="13" spans="1:11" ht="55.2" x14ac:dyDescent="0.3">
      <c r="A13" s="37">
        <f t="shared" ref="A13:A15" si="2">IF(E13="",A12,A12+1)</f>
        <v>2</v>
      </c>
      <c r="B13" s="37" t="s">
        <v>80</v>
      </c>
      <c r="C13" s="37" t="s">
        <v>82</v>
      </c>
      <c r="D13" s="40" t="s">
        <v>250</v>
      </c>
      <c r="E13" s="53" t="s">
        <v>43</v>
      </c>
      <c r="F13" s="41" t="s">
        <v>81</v>
      </c>
      <c r="G13" s="42"/>
      <c r="H13" s="43">
        <v>39</v>
      </c>
      <c r="I13" s="44">
        <f t="shared" si="0"/>
        <v>0</v>
      </c>
      <c r="J13" s="44">
        <f t="shared" si="1"/>
        <v>0</v>
      </c>
      <c r="K13" s="56" t="s">
        <v>260</v>
      </c>
    </row>
    <row r="14" spans="1:11" ht="96.6" x14ac:dyDescent="0.3">
      <c r="A14" s="37">
        <v>2</v>
      </c>
      <c r="B14" s="37" t="s">
        <v>80</v>
      </c>
      <c r="C14" s="37" t="s">
        <v>82</v>
      </c>
      <c r="D14" s="40" t="s">
        <v>250</v>
      </c>
      <c r="E14" s="53" t="s">
        <v>44</v>
      </c>
      <c r="F14" s="41" t="s">
        <v>81</v>
      </c>
      <c r="G14" s="42"/>
      <c r="H14" s="43">
        <v>282</v>
      </c>
      <c r="I14" s="44">
        <f t="shared" si="0"/>
        <v>0</v>
      </c>
      <c r="J14" s="44">
        <f t="shared" si="1"/>
        <v>0</v>
      </c>
      <c r="K14" s="54" t="s">
        <v>261</v>
      </c>
    </row>
    <row r="15" spans="1:11" ht="138" x14ac:dyDescent="0.3">
      <c r="A15" s="37">
        <f t="shared" si="2"/>
        <v>3</v>
      </c>
      <c r="B15" s="37" t="s">
        <v>80</v>
      </c>
      <c r="C15" s="37" t="s">
        <v>82</v>
      </c>
      <c r="D15" s="40" t="s">
        <v>250</v>
      </c>
      <c r="E15" s="53" t="s">
        <v>45</v>
      </c>
      <c r="F15" s="41" t="s">
        <v>81</v>
      </c>
      <c r="G15" s="42"/>
      <c r="H15" s="43">
        <v>12</v>
      </c>
      <c r="I15" s="44">
        <f t="shared" si="0"/>
        <v>0</v>
      </c>
      <c r="J15" s="44">
        <f t="shared" si="1"/>
        <v>0</v>
      </c>
      <c r="K15" s="55" t="s">
        <v>257</v>
      </c>
    </row>
    <row r="16" spans="1:11" ht="55.2" x14ac:dyDescent="0.3">
      <c r="A16" s="37">
        <v>3</v>
      </c>
      <c r="B16" s="37" t="s">
        <v>80</v>
      </c>
      <c r="C16" s="37" t="s">
        <v>82</v>
      </c>
      <c r="D16" s="40" t="s">
        <v>250</v>
      </c>
      <c r="E16" s="53" t="s">
        <v>50</v>
      </c>
      <c r="F16" s="41" t="s">
        <v>81</v>
      </c>
      <c r="G16" s="42"/>
      <c r="H16" s="43">
        <v>39</v>
      </c>
      <c r="I16" s="44">
        <f t="shared" si="0"/>
        <v>0</v>
      </c>
      <c r="J16" s="44">
        <f t="shared" si="1"/>
        <v>0</v>
      </c>
      <c r="K16" s="55" t="s">
        <v>259</v>
      </c>
    </row>
    <row r="17" spans="1:11" ht="55.2" x14ac:dyDescent="0.3">
      <c r="A17" s="38">
        <v>1</v>
      </c>
      <c r="B17" s="38" t="s">
        <v>80</v>
      </c>
      <c r="C17" s="39" t="s">
        <v>27</v>
      </c>
      <c r="D17" s="40" t="s">
        <v>250</v>
      </c>
      <c r="E17" s="53" t="s">
        <v>43</v>
      </c>
      <c r="F17" s="41" t="s">
        <v>81</v>
      </c>
      <c r="G17" s="42"/>
      <c r="H17" s="43">
        <v>8</v>
      </c>
      <c r="I17" s="44">
        <f t="shared" si="0"/>
        <v>0</v>
      </c>
      <c r="J17" s="44">
        <f t="shared" si="1"/>
        <v>0</v>
      </c>
      <c r="K17" s="57" t="s">
        <v>260</v>
      </c>
    </row>
    <row r="18" spans="1:11" ht="96.6" x14ac:dyDescent="0.3">
      <c r="A18" s="38">
        <f t="shared" ref="A18:A22" si="3">IF(E18="",A17,A17+1)</f>
        <v>2</v>
      </c>
      <c r="B18" s="38" t="s">
        <v>80</v>
      </c>
      <c r="C18" s="39" t="s">
        <v>27</v>
      </c>
      <c r="D18" s="40" t="s">
        <v>250</v>
      </c>
      <c r="E18" s="53" t="s">
        <v>44</v>
      </c>
      <c r="F18" s="41" t="s">
        <v>81</v>
      </c>
      <c r="G18" s="42"/>
      <c r="H18" s="43">
        <v>15</v>
      </c>
      <c r="I18" s="44">
        <f t="shared" si="0"/>
        <v>0</v>
      </c>
      <c r="J18" s="44">
        <f t="shared" si="1"/>
        <v>0</v>
      </c>
      <c r="K18" s="54" t="s">
        <v>261</v>
      </c>
    </row>
    <row r="19" spans="1:11" ht="138" x14ac:dyDescent="0.3">
      <c r="A19" s="38">
        <v>2</v>
      </c>
      <c r="B19" s="38" t="s">
        <v>80</v>
      </c>
      <c r="C19" s="39" t="s">
        <v>27</v>
      </c>
      <c r="D19" s="40" t="s">
        <v>250</v>
      </c>
      <c r="E19" s="53" t="s">
        <v>45</v>
      </c>
      <c r="F19" s="41" t="s">
        <v>81</v>
      </c>
      <c r="G19" s="42"/>
      <c r="H19" s="43">
        <v>8</v>
      </c>
      <c r="I19" s="44">
        <f t="shared" si="0"/>
        <v>0</v>
      </c>
      <c r="J19" s="44">
        <f t="shared" si="1"/>
        <v>0</v>
      </c>
      <c r="K19" s="55" t="s">
        <v>257</v>
      </c>
    </row>
    <row r="20" spans="1:11" ht="110.4" x14ac:dyDescent="0.3">
      <c r="A20" s="38">
        <f t="shared" si="3"/>
        <v>3</v>
      </c>
      <c r="B20" s="38" t="s">
        <v>80</v>
      </c>
      <c r="C20" s="39" t="s">
        <v>27</v>
      </c>
      <c r="D20" s="40" t="s">
        <v>250</v>
      </c>
      <c r="E20" s="53" t="s">
        <v>46</v>
      </c>
      <c r="F20" s="41" t="s">
        <v>81</v>
      </c>
      <c r="G20" s="42"/>
      <c r="H20" s="43">
        <v>56</v>
      </c>
      <c r="I20" s="44">
        <f t="shared" si="0"/>
        <v>0</v>
      </c>
      <c r="J20" s="44">
        <f t="shared" si="1"/>
        <v>0</v>
      </c>
      <c r="K20" s="55" t="s">
        <v>262</v>
      </c>
    </row>
    <row r="21" spans="1:11" ht="55.2" x14ac:dyDescent="0.3">
      <c r="A21" s="38">
        <v>3</v>
      </c>
      <c r="B21" s="38" t="s">
        <v>80</v>
      </c>
      <c r="C21" s="39" t="s">
        <v>27</v>
      </c>
      <c r="D21" s="40" t="s">
        <v>250</v>
      </c>
      <c r="E21" s="53" t="s">
        <v>50</v>
      </c>
      <c r="F21" s="41" t="s">
        <v>81</v>
      </c>
      <c r="G21" s="42"/>
      <c r="H21" s="43">
        <v>49</v>
      </c>
      <c r="I21" s="44">
        <f t="shared" si="0"/>
        <v>0</v>
      </c>
      <c r="J21" s="44">
        <f t="shared" si="1"/>
        <v>0</v>
      </c>
      <c r="K21" s="55" t="s">
        <v>259</v>
      </c>
    </row>
    <row r="22" spans="1:11" ht="69" x14ac:dyDescent="0.3">
      <c r="A22" s="38">
        <f t="shared" si="3"/>
        <v>4</v>
      </c>
      <c r="B22" s="38" t="s">
        <v>80</v>
      </c>
      <c r="C22" s="39" t="s">
        <v>27</v>
      </c>
      <c r="D22" s="40" t="s">
        <v>250</v>
      </c>
      <c r="E22" s="53" t="s">
        <v>51</v>
      </c>
      <c r="F22" s="41" t="s">
        <v>81</v>
      </c>
      <c r="G22" s="42"/>
      <c r="H22" s="43">
        <v>6</v>
      </c>
      <c r="I22" s="44">
        <f t="shared" si="0"/>
        <v>0</v>
      </c>
      <c r="J22" s="44">
        <f t="shared" si="1"/>
        <v>0</v>
      </c>
      <c r="K22" s="57" t="s">
        <v>263</v>
      </c>
    </row>
    <row r="24" spans="1:11" ht="15" thickBot="1" x14ac:dyDescent="0.35"/>
    <row r="25" spans="1:11" ht="25.05" customHeight="1" thickBot="1" x14ac:dyDescent="0.45">
      <c r="A25" s="81" t="s">
        <v>268</v>
      </c>
      <c r="B25" s="82"/>
      <c r="C25" s="82"/>
      <c r="D25" s="82"/>
      <c r="E25" s="82"/>
      <c r="F25" s="82"/>
      <c r="G25" s="82"/>
      <c r="H25" s="82"/>
      <c r="I25" s="82"/>
      <c r="J25" s="82"/>
      <c r="K25" s="83"/>
    </row>
    <row r="26" spans="1:11" x14ac:dyDescent="0.3">
      <c r="A26" s="32"/>
      <c r="B26" s="72" t="s">
        <v>12</v>
      </c>
      <c r="C26" s="73"/>
      <c r="D26" s="73"/>
      <c r="E26" s="73"/>
      <c r="F26" s="73"/>
      <c r="G26" s="73"/>
      <c r="H26" s="74"/>
      <c r="I26" s="33">
        <f>SUM(I28:I53)</f>
        <v>0</v>
      </c>
      <c r="J26" s="33">
        <f>SUM(J28:J53)</f>
        <v>0</v>
      </c>
      <c r="K26" s="32"/>
    </row>
    <row r="27" spans="1:11" ht="48" customHeight="1" x14ac:dyDescent="0.3">
      <c r="A27" s="34" t="s">
        <v>71</v>
      </c>
      <c r="B27" s="35" t="s">
        <v>72</v>
      </c>
      <c r="C27" s="34" t="s">
        <v>73</v>
      </c>
      <c r="D27" s="35" t="s">
        <v>254</v>
      </c>
      <c r="E27" s="35" t="s">
        <v>74</v>
      </c>
      <c r="F27" s="35" t="s">
        <v>75</v>
      </c>
      <c r="G27" s="35" t="s">
        <v>76</v>
      </c>
      <c r="H27" s="35" t="s">
        <v>77</v>
      </c>
      <c r="I27" s="35" t="s">
        <v>249</v>
      </c>
      <c r="J27" s="35" t="s">
        <v>78</v>
      </c>
      <c r="K27" s="34" t="s">
        <v>79</v>
      </c>
    </row>
    <row r="28" spans="1:11" ht="193.2" x14ac:dyDescent="0.3">
      <c r="A28" s="36">
        <v>1</v>
      </c>
      <c r="B28" s="36" t="s">
        <v>80</v>
      </c>
      <c r="C28" s="36" t="s">
        <v>26</v>
      </c>
      <c r="D28" s="40" t="s">
        <v>17</v>
      </c>
      <c r="E28" s="41" t="s">
        <v>42</v>
      </c>
      <c r="F28" s="41" t="s">
        <v>81</v>
      </c>
      <c r="G28" s="42"/>
      <c r="H28" s="43">
        <v>30</v>
      </c>
      <c r="I28" s="44">
        <f>G28*H28</f>
        <v>0</v>
      </c>
      <c r="J28" s="44">
        <f>I28*1.2</f>
        <v>0</v>
      </c>
      <c r="K28" s="58" t="s">
        <v>256</v>
      </c>
    </row>
    <row r="29" spans="1:11" ht="96.6" x14ac:dyDescent="0.3">
      <c r="A29" s="36">
        <v>2</v>
      </c>
      <c r="B29" s="36" t="s">
        <v>80</v>
      </c>
      <c r="C29" s="36" t="s">
        <v>26</v>
      </c>
      <c r="D29" s="40" t="s">
        <v>17</v>
      </c>
      <c r="E29" s="41" t="s">
        <v>44</v>
      </c>
      <c r="F29" s="41" t="s">
        <v>81</v>
      </c>
      <c r="G29" s="42"/>
      <c r="H29" s="43">
        <v>60</v>
      </c>
      <c r="I29" s="44">
        <f t="shared" ref="I29:I53" si="4">G29*H29</f>
        <v>0</v>
      </c>
      <c r="J29" s="44">
        <f t="shared" ref="J29:J53" si="5">I29*1.2</f>
        <v>0</v>
      </c>
      <c r="K29" s="58" t="s">
        <v>261</v>
      </c>
    </row>
    <row r="30" spans="1:11" ht="138" x14ac:dyDescent="0.3">
      <c r="A30" s="36">
        <v>3</v>
      </c>
      <c r="B30" s="36" t="s">
        <v>80</v>
      </c>
      <c r="C30" s="36" t="s">
        <v>26</v>
      </c>
      <c r="D30" s="40" t="s">
        <v>17</v>
      </c>
      <c r="E30" s="41" t="s">
        <v>45</v>
      </c>
      <c r="F30" s="41" t="s">
        <v>81</v>
      </c>
      <c r="G30" s="42"/>
      <c r="H30" s="43">
        <v>6</v>
      </c>
      <c r="I30" s="44">
        <f t="shared" si="4"/>
        <v>0</v>
      </c>
      <c r="J30" s="44">
        <f t="shared" si="5"/>
        <v>0</v>
      </c>
      <c r="K30" s="58" t="s">
        <v>257</v>
      </c>
    </row>
    <row r="31" spans="1:11" ht="96.6" x14ac:dyDescent="0.3">
      <c r="A31" s="36">
        <v>4</v>
      </c>
      <c r="B31" s="36" t="s">
        <v>80</v>
      </c>
      <c r="C31" s="36" t="s">
        <v>26</v>
      </c>
      <c r="D31" s="40" t="s">
        <v>17</v>
      </c>
      <c r="E31" s="41" t="s">
        <v>46</v>
      </c>
      <c r="F31" s="41" t="s">
        <v>81</v>
      </c>
      <c r="G31" s="42"/>
      <c r="H31" s="43">
        <v>50</v>
      </c>
      <c r="I31" s="44">
        <f t="shared" si="4"/>
        <v>0</v>
      </c>
      <c r="J31" s="44">
        <f t="shared" si="5"/>
        <v>0</v>
      </c>
      <c r="K31" s="58" t="s">
        <v>258</v>
      </c>
    </row>
    <row r="32" spans="1:11" ht="124.2" x14ac:dyDescent="0.3">
      <c r="A32" s="36">
        <v>5</v>
      </c>
      <c r="B32" s="36" t="s">
        <v>80</v>
      </c>
      <c r="C32" s="36" t="s">
        <v>26</v>
      </c>
      <c r="D32" s="40" t="s">
        <v>17</v>
      </c>
      <c r="E32" s="41" t="s">
        <v>47</v>
      </c>
      <c r="F32" s="41" t="s">
        <v>81</v>
      </c>
      <c r="G32" s="42"/>
      <c r="H32" s="43">
        <v>10</v>
      </c>
      <c r="I32" s="44">
        <f t="shared" si="4"/>
        <v>0</v>
      </c>
      <c r="J32" s="44">
        <f t="shared" si="5"/>
        <v>0</v>
      </c>
      <c r="K32" s="59" t="s">
        <v>265</v>
      </c>
    </row>
    <row r="33" spans="1:11" ht="69" x14ac:dyDescent="0.3">
      <c r="A33" s="36">
        <v>6</v>
      </c>
      <c r="B33" s="36" t="s">
        <v>80</v>
      </c>
      <c r="C33" s="36" t="s">
        <v>26</v>
      </c>
      <c r="D33" s="40" t="s">
        <v>17</v>
      </c>
      <c r="E33" s="41" t="s">
        <v>48</v>
      </c>
      <c r="F33" s="41" t="s">
        <v>81</v>
      </c>
      <c r="G33" s="42"/>
      <c r="H33" s="43">
        <v>10</v>
      </c>
      <c r="I33" s="44">
        <f t="shared" si="4"/>
        <v>0</v>
      </c>
      <c r="J33" s="44">
        <f t="shared" si="5"/>
        <v>0</v>
      </c>
      <c r="K33" s="58" t="s">
        <v>266</v>
      </c>
    </row>
    <row r="34" spans="1:11" ht="55.2" x14ac:dyDescent="0.3">
      <c r="A34" s="36">
        <v>7</v>
      </c>
      <c r="B34" s="36" t="s">
        <v>80</v>
      </c>
      <c r="C34" s="36" t="s">
        <v>26</v>
      </c>
      <c r="D34" s="40" t="s">
        <v>17</v>
      </c>
      <c r="E34" s="41" t="s">
        <v>49</v>
      </c>
      <c r="F34" s="41" t="s">
        <v>81</v>
      </c>
      <c r="G34" s="42"/>
      <c r="H34" s="43">
        <v>14</v>
      </c>
      <c r="I34" s="44">
        <f t="shared" si="4"/>
        <v>0</v>
      </c>
      <c r="J34" s="44">
        <f t="shared" si="5"/>
        <v>0</v>
      </c>
      <c r="K34" s="58" t="s">
        <v>267</v>
      </c>
    </row>
    <row r="35" spans="1:11" ht="55.2" x14ac:dyDescent="0.3">
      <c r="A35" s="36">
        <v>8</v>
      </c>
      <c r="B35" s="36" t="s">
        <v>80</v>
      </c>
      <c r="C35" s="36" t="s">
        <v>26</v>
      </c>
      <c r="D35" s="40" t="s">
        <v>17</v>
      </c>
      <c r="E35" s="41" t="s">
        <v>50</v>
      </c>
      <c r="F35" s="41" t="s">
        <v>81</v>
      </c>
      <c r="G35" s="42"/>
      <c r="H35" s="43">
        <v>20</v>
      </c>
      <c r="I35" s="44">
        <f t="shared" si="4"/>
        <v>0</v>
      </c>
      <c r="J35" s="44">
        <f t="shared" si="5"/>
        <v>0</v>
      </c>
      <c r="K35" s="58" t="s">
        <v>259</v>
      </c>
    </row>
    <row r="36" spans="1:11" ht="193.2" x14ac:dyDescent="0.3">
      <c r="A36" s="37">
        <v>1</v>
      </c>
      <c r="B36" s="37" t="s">
        <v>80</v>
      </c>
      <c r="C36" s="37" t="s">
        <v>82</v>
      </c>
      <c r="D36" s="40" t="s">
        <v>17</v>
      </c>
      <c r="E36" s="41" t="s">
        <v>42</v>
      </c>
      <c r="F36" s="41" t="s">
        <v>81</v>
      </c>
      <c r="G36" s="42"/>
      <c r="H36" s="43">
        <v>15</v>
      </c>
      <c r="I36" s="44">
        <f t="shared" si="4"/>
        <v>0</v>
      </c>
      <c r="J36" s="44">
        <f t="shared" si="5"/>
        <v>0</v>
      </c>
      <c r="K36" s="58" t="s">
        <v>256</v>
      </c>
    </row>
    <row r="37" spans="1:11" ht="55.2" x14ac:dyDescent="0.3">
      <c r="A37" s="37">
        <v>2</v>
      </c>
      <c r="B37" s="37" t="s">
        <v>80</v>
      </c>
      <c r="C37" s="37" t="s">
        <v>82</v>
      </c>
      <c r="D37" s="40" t="s">
        <v>17</v>
      </c>
      <c r="E37" s="41" t="s">
        <v>43</v>
      </c>
      <c r="F37" s="41" t="s">
        <v>81</v>
      </c>
      <c r="G37" s="42"/>
      <c r="H37" s="43">
        <v>74</v>
      </c>
      <c r="I37" s="44">
        <f t="shared" si="4"/>
        <v>0</v>
      </c>
      <c r="J37" s="44">
        <f t="shared" si="5"/>
        <v>0</v>
      </c>
      <c r="K37" s="59" t="s">
        <v>260</v>
      </c>
    </row>
    <row r="38" spans="1:11" ht="96.6" x14ac:dyDescent="0.3">
      <c r="A38" s="37">
        <v>3</v>
      </c>
      <c r="B38" s="37" t="s">
        <v>80</v>
      </c>
      <c r="C38" s="37" t="s">
        <v>82</v>
      </c>
      <c r="D38" s="40" t="s">
        <v>17</v>
      </c>
      <c r="E38" s="41" t="s">
        <v>44</v>
      </c>
      <c r="F38" s="41" t="s">
        <v>81</v>
      </c>
      <c r="G38" s="42"/>
      <c r="H38" s="43">
        <v>148</v>
      </c>
      <c r="I38" s="44">
        <f t="shared" si="4"/>
        <v>0</v>
      </c>
      <c r="J38" s="44">
        <f t="shared" si="5"/>
        <v>0</v>
      </c>
      <c r="K38" s="58" t="s">
        <v>261</v>
      </c>
    </row>
    <row r="39" spans="1:11" ht="138" x14ac:dyDescent="0.3">
      <c r="A39" s="37">
        <v>4</v>
      </c>
      <c r="B39" s="37" t="s">
        <v>80</v>
      </c>
      <c r="C39" s="37" t="s">
        <v>82</v>
      </c>
      <c r="D39" s="40" t="s">
        <v>17</v>
      </c>
      <c r="E39" s="41" t="s">
        <v>45</v>
      </c>
      <c r="F39" s="41" t="s">
        <v>81</v>
      </c>
      <c r="G39" s="42"/>
      <c r="H39" s="43">
        <v>15</v>
      </c>
      <c r="I39" s="44">
        <f t="shared" si="4"/>
        <v>0</v>
      </c>
      <c r="J39" s="44">
        <f t="shared" si="5"/>
        <v>0</v>
      </c>
      <c r="K39" s="58" t="s">
        <v>257</v>
      </c>
    </row>
    <row r="40" spans="1:11" ht="96.6" x14ac:dyDescent="0.3">
      <c r="A40" s="37">
        <v>5</v>
      </c>
      <c r="B40" s="37" t="s">
        <v>80</v>
      </c>
      <c r="C40" s="37" t="s">
        <v>82</v>
      </c>
      <c r="D40" s="40" t="s">
        <v>17</v>
      </c>
      <c r="E40" s="41" t="s">
        <v>46</v>
      </c>
      <c r="F40" s="41" t="s">
        <v>81</v>
      </c>
      <c r="G40" s="42"/>
      <c r="H40" s="43">
        <v>33</v>
      </c>
      <c r="I40" s="44">
        <f t="shared" si="4"/>
        <v>0</v>
      </c>
      <c r="J40" s="44">
        <f t="shared" si="5"/>
        <v>0</v>
      </c>
      <c r="K40" s="58" t="s">
        <v>258</v>
      </c>
    </row>
    <row r="41" spans="1:11" ht="124.2" x14ac:dyDescent="0.3">
      <c r="A41" s="37">
        <v>6</v>
      </c>
      <c r="B41" s="37" t="s">
        <v>80</v>
      </c>
      <c r="C41" s="37" t="s">
        <v>82</v>
      </c>
      <c r="D41" s="40" t="s">
        <v>17</v>
      </c>
      <c r="E41" s="41" t="s">
        <v>47</v>
      </c>
      <c r="F41" s="41" t="s">
        <v>81</v>
      </c>
      <c r="G41" s="42"/>
      <c r="H41" s="43">
        <v>11</v>
      </c>
      <c r="I41" s="44">
        <f t="shared" si="4"/>
        <v>0</v>
      </c>
      <c r="J41" s="44">
        <f t="shared" si="5"/>
        <v>0</v>
      </c>
      <c r="K41" s="59" t="s">
        <v>265</v>
      </c>
    </row>
    <row r="42" spans="1:11" ht="69" x14ac:dyDescent="0.3">
      <c r="A42" s="37">
        <v>7</v>
      </c>
      <c r="B42" s="37" t="s">
        <v>80</v>
      </c>
      <c r="C42" s="37" t="s">
        <v>82</v>
      </c>
      <c r="D42" s="40" t="s">
        <v>17</v>
      </c>
      <c r="E42" s="41" t="s">
        <v>48</v>
      </c>
      <c r="F42" s="41" t="s">
        <v>81</v>
      </c>
      <c r="G42" s="42"/>
      <c r="H42" s="43">
        <v>26</v>
      </c>
      <c r="I42" s="44">
        <f t="shared" si="4"/>
        <v>0</v>
      </c>
      <c r="J42" s="44">
        <f t="shared" si="5"/>
        <v>0</v>
      </c>
      <c r="K42" s="58" t="s">
        <v>266</v>
      </c>
    </row>
    <row r="43" spans="1:11" ht="55.2" x14ac:dyDescent="0.3">
      <c r="A43" s="37">
        <v>8</v>
      </c>
      <c r="B43" s="37" t="s">
        <v>80</v>
      </c>
      <c r="C43" s="37" t="s">
        <v>82</v>
      </c>
      <c r="D43" s="40" t="s">
        <v>17</v>
      </c>
      <c r="E43" s="41" t="s">
        <v>49</v>
      </c>
      <c r="F43" s="41" t="s">
        <v>81</v>
      </c>
      <c r="G43" s="42"/>
      <c r="H43" s="43">
        <v>26</v>
      </c>
      <c r="I43" s="44">
        <f t="shared" si="4"/>
        <v>0</v>
      </c>
      <c r="J43" s="44">
        <f t="shared" si="5"/>
        <v>0</v>
      </c>
      <c r="K43" s="58" t="s">
        <v>267</v>
      </c>
    </row>
    <row r="44" spans="1:11" ht="55.2" x14ac:dyDescent="0.3">
      <c r="A44" s="37">
        <v>9</v>
      </c>
      <c r="B44" s="37" t="s">
        <v>80</v>
      </c>
      <c r="C44" s="37" t="s">
        <v>82</v>
      </c>
      <c r="D44" s="40" t="s">
        <v>17</v>
      </c>
      <c r="E44" s="41" t="s">
        <v>50</v>
      </c>
      <c r="F44" s="41" t="s">
        <v>81</v>
      </c>
      <c r="G44" s="42"/>
      <c r="H44" s="43">
        <v>22</v>
      </c>
      <c r="I44" s="44">
        <f t="shared" si="4"/>
        <v>0</v>
      </c>
      <c r="J44" s="44">
        <f t="shared" si="5"/>
        <v>0</v>
      </c>
      <c r="K44" s="58" t="s">
        <v>259</v>
      </c>
    </row>
    <row r="45" spans="1:11" ht="193.2" x14ac:dyDescent="0.3">
      <c r="A45" s="38">
        <v>1</v>
      </c>
      <c r="B45" s="38" t="s">
        <v>80</v>
      </c>
      <c r="C45" s="39" t="s">
        <v>27</v>
      </c>
      <c r="D45" s="40" t="s">
        <v>17</v>
      </c>
      <c r="E45" s="41" t="s">
        <v>42</v>
      </c>
      <c r="F45" s="41" t="s">
        <v>81</v>
      </c>
      <c r="G45" s="42"/>
      <c r="H45" s="43">
        <v>3</v>
      </c>
      <c r="I45" s="44">
        <f t="shared" si="4"/>
        <v>0</v>
      </c>
      <c r="J45" s="44">
        <f t="shared" si="5"/>
        <v>0</v>
      </c>
      <c r="K45" s="58" t="s">
        <v>256</v>
      </c>
    </row>
    <row r="46" spans="1:11" ht="55.2" x14ac:dyDescent="0.3">
      <c r="A46" s="38">
        <v>2</v>
      </c>
      <c r="B46" s="38" t="s">
        <v>80</v>
      </c>
      <c r="C46" s="39" t="s">
        <v>27</v>
      </c>
      <c r="D46" s="40" t="s">
        <v>17</v>
      </c>
      <c r="E46" s="41" t="s">
        <v>43</v>
      </c>
      <c r="F46" s="41" t="s">
        <v>81</v>
      </c>
      <c r="G46" s="42"/>
      <c r="H46" s="43">
        <v>10</v>
      </c>
      <c r="I46" s="44">
        <f t="shared" si="4"/>
        <v>0</v>
      </c>
      <c r="J46" s="44">
        <f t="shared" si="5"/>
        <v>0</v>
      </c>
      <c r="K46" s="59" t="s">
        <v>260</v>
      </c>
    </row>
    <row r="47" spans="1:11" ht="96.6" x14ac:dyDescent="0.3">
      <c r="A47" s="38">
        <v>3</v>
      </c>
      <c r="B47" s="38" t="s">
        <v>80</v>
      </c>
      <c r="C47" s="39" t="s">
        <v>27</v>
      </c>
      <c r="D47" s="40" t="s">
        <v>17</v>
      </c>
      <c r="E47" s="41" t="s">
        <v>44</v>
      </c>
      <c r="F47" s="41" t="s">
        <v>81</v>
      </c>
      <c r="G47" s="42"/>
      <c r="H47" s="43">
        <v>33</v>
      </c>
      <c r="I47" s="44">
        <f t="shared" si="4"/>
        <v>0</v>
      </c>
      <c r="J47" s="44">
        <f t="shared" si="5"/>
        <v>0</v>
      </c>
      <c r="K47" s="58" t="s">
        <v>261</v>
      </c>
    </row>
    <row r="48" spans="1:11" ht="138" x14ac:dyDescent="0.3">
      <c r="A48" s="38">
        <v>4</v>
      </c>
      <c r="B48" s="38" t="s">
        <v>80</v>
      </c>
      <c r="C48" s="39" t="s">
        <v>27</v>
      </c>
      <c r="D48" s="40" t="s">
        <v>17</v>
      </c>
      <c r="E48" s="41" t="s">
        <v>45</v>
      </c>
      <c r="F48" s="41" t="s">
        <v>81</v>
      </c>
      <c r="G48" s="42"/>
      <c r="H48" s="43">
        <v>4</v>
      </c>
      <c r="I48" s="44">
        <f t="shared" si="4"/>
        <v>0</v>
      </c>
      <c r="J48" s="44">
        <f t="shared" si="5"/>
        <v>0</v>
      </c>
      <c r="K48" s="58" t="s">
        <v>257</v>
      </c>
    </row>
    <row r="49" spans="1:11" ht="96.6" x14ac:dyDescent="0.3">
      <c r="A49" s="38">
        <v>5</v>
      </c>
      <c r="B49" s="38" t="s">
        <v>80</v>
      </c>
      <c r="C49" s="39" t="s">
        <v>27</v>
      </c>
      <c r="D49" s="40" t="s">
        <v>17</v>
      </c>
      <c r="E49" s="41" t="s">
        <v>46</v>
      </c>
      <c r="F49" s="41" t="s">
        <v>81</v>
      </c>
      <c r="G49" s="42"/>
      <c r="H49" s="43">
        <v>10</v>
      </c>
      <c r="I49" s="44">
        <f t="shared" si="4"/>
        <v>0</v>
      </c>
      <c r="J49" s="44">
        <f t="shared" si="5"/>
        <v>0</v>
      </c>
      <c r="K49" s="58" t="s">
        <v>258</v>
      </c>
    </row>
    <row r="50" spans="1:11" ht="124.2" x14ac:dyDescent="0.3">
      <c r="A50" s="38">
        <v>6</v>
      </c>
      <c r="B50" s="38" t="s">
        <v>80</v>
      </c>
      <c r="C50" s="39" t="s">
        <v>27</v>
      </c>
      <c r="D50" s="40" t="s">
        <v>17</v>
      </c>
      <c r="E50" s="41" t="s">
        <v>47</v>
      </c>
      <c r="F50" s="41" t="s">
        <v>81</v>
      </c>
      <c r="G50" s="42"/>
      <c r="H50" s="43">
        <v>5</v>
      </c>
      <c r="I50" s="44">
        <f t="shared" si="4"/>
        <v>0</v>
      </c>
      <c r="J50" s="44">
        <f t="shared" si="5"/>
        <v>0</v>
      </c>
      <c r="K50" s="59" t="s">
        <v>265</v>
      </c>
    </row>
    <row r="51" spans="1:11" ht="69" x14ac:dyDescent="0.3">
      <c r="A51" s="38">
        <v>7</v>
      </c>
      <c r="B51" s="38" t="s">
        <v>80</v>
      </c>
      <c r="C51" s="39" t="s">
        <v>27</v>
      </c>
      <c r="D51" s="40" t="s">
        <v>17</v>
      </c>
      <c r="E51" s="41" t="s">
        <v>48</v>
      </c>
      <c r="F51" s="41" t="s">
        <v>81</v>
      </c>
      <c r="G51" s="42"/>
      <c r="H51" s="43">
        <v>5</v>
      </c>
      <c r="I51" s="44">
        <f t="shared" si="4"/>
        <v>0</v>
      </c>
      <c r="J51" s="44">
        <f t="shared" si="5"/>
        <v>0</v>
      </c>
      <c r="K51" s="58" t="s">
        <v>266</v>
      </c>
    </row>
    <row r="52" spans="1:11" ht="55.2" x14ac:dyDescent="0.3">
      <c r="A52" s="38">
        <v>8</v>
      </c>
      <c r="B52" s="38" t="s">
        <v>80</v>
      </c>
      <c r="C52" s="39" t="s">
        <v>27</v>
      </c>
      <c r="D52" s="40" t="s">
        <v>17</v>
      </c>
      <c r="E52" s="41" t="s">
        <v>49</v>
      </c>
      <c r="F52" s="41" t="s">
        <v>81</v>
      </c>
      <c r="G52" s="42"/>
      <c r="H52" s="43">
        <v>15</v>
      </c>
      <c r="I52" s="44">
        <f t="shared" si="4"/>
        <v>0</v>
      </c>
      <c r="J52" s="44">
        <f t="shared" si="5"/>
        <v>0</v>
      </c>
      <c r="K52" s="58" t="s">
        <v>267</v>
      </c>
    </row>
    <row r="53" spans="1:11" ht="55.2" x14ac:dyDescent="0.3">
      <c r="A53" s="38">
        <v>9</v>
      </c>
      <c r="B53" s="38" t="s">
        <v>80</v>
      </c>
      <c r="C53" s="39" t="s">
        <v>27</v>
      </c>
      <c r="D53" s="40" t="s">
        <v>17</v>
      </c>
      <c r="E53" s="41" t="s">
        <v>50</v>
      </c>
      <c r="F53" s="41" t="s">
        <v>81</v>
      </c>
      <c r="G53" s="42"/>
      <c r="H53" s="43">
        <v>15</v>
      </c>
      <c r="I53" s="44">
        <f t="shared" si="4"/>
        <v>0</v>
      </c>
      <c r="J53" s="44">
        <f t="shared" si="5"/>
        <v>0</v>
      </c>
      <c r="K53" s="58" t="s">
        <v>259</v>
      </c>
    </row>
    <row r="55" spans="1:11" ht="15" thickBot="1" x14ac:dyDescent="0.35"/>
    <row r="56" spans="1:11" x14ac:dyDescent="0.3">
      <c r="A56" s="60" t="s">
        <v>251</v>
      </c>
      <c r="B56" s="61"/>
      <c r="C56" s="61"/>
      <c r="D56" s="61"/>
      <c r="E56" s="61"/>
      <c r="F56" s="61"/>
      <c r="G56" s="61"/>
      <c r="H56" s="61"/>
      <c r="I56" s="64">
        <f>I6+I26</f>
        <v>0</v>
      </c>
      <c r="J56" s="64">
        <f>J26+J6</f>
        <v>0</v>
      </c>
      <c r="K56" s="66"/>
    </row>
    <row r="57" spans="1:11" ht="15" thickBot="1" x14ac:dyDescent="0.35">
      <c r="A57" s="62"/>
      <c r="B57" s="63"/>
      <c r="C57" s="63"/>
      <c r="D57" s="63"/>
      <c r="E57" s="63"/>
      <c r="F57" s="63"/>
      <c r="G57" s="63"/>
      <c r="H57" s="63"/>
      <c r="I57" s="65"/>
      <c r="J57" s="65"/>
      <c r="K57" s="67"/>
    </row>
    <row r="60" spans="1:11" ht="21" x14ac:dyDescent="0.4">
      <c r="A60" s="47"/>
      <c r="B60" s="48"/>
      <c r="C60" s="48"/>
      <c r="D60" s="48"/>
      <c r="E60" s="48"/>
      <c r="F60" s="48"/>
      <c r="G60" s="48"/>
      <c r="H60" s="48"/>
    </row>
    <row r="61" spans="1:11" ht="21" x14ac:dyDescent="0.4">
      <c r="A61" s="48"/>
      <c r="B61" s="48"/>
      <c r="C61" s="48"/>
      <c r="D61" s="48"/>
      <c r="E61" s="48"/>
      <c r="F61" s="49"/>
      <c r="G61" s="49"/>
      <c r="H61" s="50"/>
      <c r="I61" s="51"/>
      <c r="J61" s="51"/>
      <c r="K61" s="51"/>
    </row>
    <row r="62" spans="1:11" ht="21" x14ac:dyDescent="0.4">
      <c r="A62" s="48"/>
      <c r="B62" s="48"/>
      <c r="C62" s="48"/>
      <c r="D62" s="48"/>
      <c r="E62" s="30"/>
      <c r="F62" s="51"/>
      <c r="G62" s="49"/>
      <c r="H62" s="50"/>
      <c r="I62" s="52" t="s">
        <v>252</v>
      </c>
      <c r="J62" s="49"/>
      <c r="K62" s="51"/>
    </row>
    <row r="63" spans="1:11" ht="21" x14ac:dyDescent="0.4">
      <c r="A63" s="48"/>
      <c r="B63" s="48"/>
      <c r="C63" s="48"/>
      <c r="D63" s="48"/>
      <c r="E63" s="30"/>
      <c r="F63" s="51"/>
      <c r="G63" s="49"/>
      <c r="H63" s="50"/>
      <c r="I63" s="52" t="s">
        <v>253</v>
      </c>
      <c r="J63" s="49"/>
      <c r="K63" s="51"/>
    </row>
    <row r="64" spans="1:11" x14ac:dyDescent="0.3">
      <c r="F64" s="51"/>
      <c r="G64" s="51"/>
      <c r="H64" s="51"/>
      <c r="I64" s="51"/>
      <c r="J64" s="51"/>
      <c r="K64" s="51"/>
    </row>
    <row r="65" spans="6:11" x14ac:dyDescent="0.3">
      <c r="F65" s="51"/>
      <c r="G65" s="51"/>
      <c r="H65" s="51"/>
      <c r="I65" s="51"/>
      <c r="J65" s="51"/>
      <c r="K65" s="51"/>
    </row>
    <row r="66" spans="6:11" x14ac:dyDescent="0.3">
      <c r="F66" s="51"/>
      <c r="G66" s="51"/>
      <c r="H66" s="51"/>
      <c r="I66" s="51"/>
      <c r="J66" s="51"/>
      <c r="K66" s="51"/>
    </row>
    <row r="67" spans="6:11" x14ac:dyDescent="0.3">
      <c r="F67" s="51"/>
      <c r="G67" s="51"/>
      <c r="H67" s="51"/>
      <c r="I67" s="51"/>
      <c r="J67" s="51"/>
      <c r="K67" s="51"/>
    </row>
  </sheetData>
  <mergeCells count="10">
    <mergeCell ref="B6:H6"/>
    <mergeCell ref="B26:H26"/>
    <mergeCell ref="A2:K2"/>
    <mergeCell ref="A3:K3"/>
    <mergeCell ref="A5:K5"/>
    <mergeCell ref="A25:K25"/>
    <mergeCell ref="A56:H57"/>
    <mergeCell ref="I56:I57"/>
    <mergeCell ref="J56:J57"/>
    <mergeCell ref="K56:K57"/>
  </mergeCells>
  <dataValidations count="1">
    <dataValidation type="list" allowBlank="1" showInputMessage="1" showErrorMessage="1" sqref="D8:D22 D28:D53" xr:uid="{00000000-0002-0000-1400-000001000000}">
      <formula1>"521 Mzdové výdavky, 518 Ostatné služby, 013 Softvér"</formula1>
    </dataValidation>
  </dataValidations>
  <pageMargins left="0.7" right="0.7" top="0.75" bottom="0.75" header="0.3" footer="0.3"/>
  <pageSetup paperSize="9" scale="3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árok31"/>
  <dimension ref="A1:A9"/>
  <sheetViews>
    <sheetView workbookViewId="0">
      <selection activeCell="A2" sqref="A2:A9"/>
    </sheetView>
  </sheetViews>
  <sheetFormatPr defaultColWidth="8.88671875" defaultRowHeight="14.4" x14ac:dyDescent="0.3"/>
  <cols>
    <col min="1" max="1" width="37.44140625" bestFit="1" customWidth="1"/>
  </cols>
  <sheetData>
    <row r="1" spans="1:1" x14ac:dyDescent="0.3">
      <c r="A1" t="s">
        <v>62</v>
      </c>
    </row>
    <row r="2" spans="1:1" x14ac:dyDescent="0.3">
      <c r="A2" t="s">
        <v>55</v>
      </c>
    </row>
    <row r="3" spans="1:1" x14ac:dyDescent="0.3">
      <c r="A3" t="s">
        <v>41</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árok22">
    <tabColor rgb="FFFFFFCC"/>
  </sheetPr>
  <dimension ref="A1:I138"/>
  <sheetViews>
    <sheetView view="pageBreakPreview" zoomScale="80" zoomScaleNormal="80" zoomScaleSheetLayoutView="80" workbookViewId="0">
      <selection activeCell="S53" sqref="S53"/>
    </sheetView>
  </sheetViews>
  <sheetFormatPr defaultColWidth="8.88671875" defaultRowHeight="14.4" x14ac:dyDescent="0.3"/>
  <cols>
    <col min="1" max="1" width="26" customWidth="1"/>
    <col min="2" max="2" width="11.44140625" customWidth="1"/>
    <col min="4" max="4" width="20.88671875" customWidth="1"/>
    <col min="6" max="8" width="12.44140625" bestFit="1" customWidth="1"/>
    <col min="9" max="9" width="13.109375" bestFit="1" customWidth="1"/>
  </cols>
  <sheetData>
    <row r="1" spans="1:9" ht="15" thickBot="1" x14ac:dyDescent="0.35"/>
    <row r="2" spans="1:9" x14ac:dyDescent="0.3">
      <c r="A2" s="90" t="e">
        <f>#REF!</f>
        <v>#REF!</v>
      </c>
      <c r="B2" s="91"/>
      <c r="C2" s="92"/>
      <c r="D2" s="96" t="s">
        <v>18</v>
      </c>
      <c r="E2" s="97"/>
      <c r="F2" s="10" t="s">
        <v>19</v>
      </c>
      <c r="G2" s="10" t="s">
        <v>20</v>
      </c>
      <c r="H2" s="10" t="s">
        <v>21</v>
      </c>
      <c r="I2" s="10" t="s">
        <v>23</v>
      </c>
    </row>
    <row r="3" spans="1:9" ht="15" thickBot="1" x14ac:dyDescent="0.35">
      <c r="A3" s="93"/>
      <c r="B3" s="94"/>
      <c r="C3" s="95"/>
      <c r="D3" s="11" t="s">
        <v>25</v>
      </c>
      <c r="E3" s="12" t="s">
        <v>22</v>
      </c>
      <c r="F3" s="5" t="s">
        <v>22</v>
      </c>
      <c r="G3" s="5" t="s">
        <v>22</v>
      </c>
      <c r="H3" s="5" t="s">
        <v>22</v>
      </c>
      <c r="I3" s="5" t="s">
        <v>22</v>
      </c>
    </row>
    <row r="4" spans="1:9" ht="15" customHeight="1" x14ac:dyDescent="0.3">
      <c r="A4" s="84" t="s">
        <v>16</v>
      </c>
      <c r="B4" s="87" t="s">
        <v>24</v>
      </c>
      <c r="C4" s="6" t="s">
        <v>2</v>
      </c>
      <c r="D4" s="13" t="e">
        <f>IF(E4=#REF!,"OK","Chyba počtu FTE")</f>
        <v>#REF!</v>
      </c>
      <c r="E4" s="14">
        <f t="shared" ref="E4:E33" si="0">F4+G4+H4+I4</f>
        <v>0</v>
      </c>
      <c r="F4" s="7"/>
      <c r="G4" s="7"/>
      <c r="H4" s="7"/>
      <c r="I4" s="7"/>
    </row>
    <row r="5" spans="1:9" x14ac:dyDescent="0.3">
      <c r="A5" s="85"/>
      <c r="B5" s="88"/>
      <c r="C5" s="3" t="s">
        <v>3</v>
      </c>
      <c r="D5" s="15" t="e">
        <f>IF(E5=#REF!,"OK","Chyba počtu FTE")</f>
        <v>#REF!</v>
      </c>
      <c r="E5" s="16">
        <f t="shared" si="0"/>
        <v>0</v>
      </c>
      <c r="F5" s="8"/>
      <c r="G5" s="8"/>
      <c r="H5" s="8"/>
      <c r="I5" s="8"/>
    </row>
    <row r="6" spans="1:9" x14ac:dyDescent="0.3">
      <c r="A6" s="85"/>
      <c r="B6" s="88"/>
      <c r="C6" s="3" t="s">
        <v>4</v>
      </c>
      <c r="D6" s="15" t="e">
        <f>IF(E6=#REF!,"OK","Chyba počtu FTE")</f>
        <v>#REF!</v>
      </c>
      <c r="E6" s="16">
        <f t="shared" si="0"/>
        <v>0</v>
      </c>
      <c r="F6" s="8"/>
      <c r="G6" s="8"/>
      <c r="H6" s="8"/>
      <c r="I6" s="8"/>
    </row>
    <row r="7" spans="1:9" x14ac:dyDescent="0.3">
      <c r="A7" s="85"/>
      <c r="B7" s="88"/>
      <c r="C7" s="3" t="s">
        <v>5</v>
      </c>
      <c r="D7" s="15" t="e">
        <f>IF(E7=#REF!,"OK","Chyba počtu FTE")</f>
        <v>#REF!</v>
      </c>
      <c r="E7" s="16">
        <f t="shared" si="0"/>
        <v>0</v>
      </c>
      <c r="F7" s="8"/>
      <c r="G7" s="8"/>
      <c r="H7" s="8"/>
      <c r="I7" s="8"/>
    </row>
    <row r="8" spans="1:9" x14ac:dyDescent="0.3">
      <c r="A8" s="85"/>
      <c r="B8" s="88"/>
      <c r="C8" s="3" t="s">
        <v>6</v>
      </c>
      <c r="D8" s="15" t="e">
        <f>IF(E8=#REF!,"OK","Chyba počtu FTE")</f>
        <v>#REF!</v>
      </c>
      <c r="E8" s="16">
        <f t="shared" si="0"/>
        <v>0</v>
      </c>
      <c r="F8" s="8"/>
      <c r="G8" s="8"/>
      <c r="H8" s="8"/>
      <c r="I8" s="8"/>
    </row>
    <row r="9" spans="1:9" x14ac:dyDescent="0.3">
      <c r="A9" s="85"/>
      <c r="B9" s="88"/>
      <c r="C9" s="3" t="s">
        <v>7</v>
      </c>
      <c r="D9" s="15" t="e">
        <f>IF(E9=#REF!,"OK","Chyba počtu FTE")</f>
        <v>#REF!</v>
      </c>
      <c r="E9" s="16">
        <f t="shared" si="0"/>
        <v>0</v>
      </c>
      <c r="F9" s="8"/>
      <c r="G9" s="8"/>
      <c r="H9" s="8"/>
      <c r="I9" s="8"/>
    </row>
    <row r="10" spans="1:9" x14ac:dyDescent="0.3">
      <c r="A10" s="85"/>
      <c r="B10" s="88"/>
      <c r="C10" s="3" t="s">
        <v>8</v>
      </c>
      <c r="D10" s="15" t="e">
        <f>IF(E10=#REF!,"OK","Chyba počtu FTE")</f>
        <v>#REF!</v>
      </c>
      <c r="E10" s="16">
        <f t="shared" si="0"/>
        <v>0</v>
      </c>
      <c r="F10" s="8"/>
      <c r="G10" s="8"/>
      <c r="H10" s="8"/>
      <c r="I10" s="8"/>
    </row>
    <row r="11" spans="1:9" x14ac:dyDescent="0.3">
      <c r="A11" s="85"/>
      <c r="B11" s="88"/>
      <c r="C11" s="3" t="s">
        <v>9</v>
      </c>
      <c r="D11" s="15" t="e">
        <f>IF(E11=#REF!,"OK","Chyba počtu FTE")</f>
        <v>#REF!</v>
      </c>
      <c r="E11" s="16">
        <f t="shared" si="0"/>
        <v>0</v>
      </c>
      <c r="F11" s="8"/>
      <c r="G11" s="8"/>
      <c r="H11" s="8"/>
      <c r="I11" s="8"/>
    </row>
    <row r="12" spans="1:9" x14ac:dyDescent="0.3">
      <c r="A12" s="85"/>
      <c r="B12" s="88"/>
      <c r="C12" s="3" t="s">
        <v>10</v>
      </c>
      <c r="D12" s="15" t="e">
        <f>IF(E12=#REF!,"OK","Chyba počtu FTE")</f>
        <v>#REF!</v>
      </c>
      <c r="E12" s="16">
        <f t="shared" si="0"/>
        <v>0</v>
      </c>
      <c r="F12" s="8"/>
      <c r="G12" s="8"/>
      <c r="H12" s="8"/>
      <c r="I12" s="8"/>
    </row>
    <row r="13" spans="1:9" ht="15" thickBot="1" x14ac:dyDescent="0.35">
      <c r="A13" s="85"/>
      <c r="B13" s="88"/>
      <c r="C13" s="3" t="s">
        <v>11</v>
      </c>
      <c r="D13" s="17" t="e">
        <f>IF(E13=#REF!,"OK","Chyba počtu FTE")</f>
        <v>#REF!</v>
      </c>
      <c r="E13" s="18">
        <f t="shared" si="0"/>
        <v>0</v>
      </c>
      <c r="F13" s="9"/>
      <c r="G13" s="9"/>
      <c r="H13" s="9"/>
      <c r="I13" s="9"/>
    </row>
    <row r="14" spans="1:9" ht="15" customHeight="1" x14ac:dyDescent="0.3">
      <c r="A14" s="84" t="s">
        <v>15</v>
      </c>
      <c r="B14" s="87" t="s">
        <v>13</v>
      </c>
      <c r="C14" s="6" t="s">
        <v>2</v>
      </c>
      <c r="D14" s="14" t="e">
        <f>IF(E14=#REF!,"OK","Chyba počtu podaní")</f>
        <v>#REF!</v>
      </c>
      <c r="E14" s="19">
        <f t="shared" si="0"/>
        <v>0</v>
      </c>
      <c r="F14" s="7"/>
      <c r="G14" s="7"/>
      <c r="H14" s="7"/>
      <c r="I14" s="7"/>
    </row>
    <row r="15" spans="1:9" x14ac:dyDescent="0.3">
      <c r="A15" s="85"/>
      <c r="B15" s="88"/>
      <c r="C15" s="3" t="s">
        <v>3</v>
      </c>
      <c r="D15" s="15" t="e">
        <f>IF(E15=#REF!,"OK","Chyba počtu podaní")</f>
        <v>#REF!</v>
      </c>
      <c r="E15" s="16">
        <f t="shared" si="0"/>
        <v>0</v>
      </c>
      <c r="F15" s="8"/>
      <c r="G15" s="8"/>
      <c r="H15" s="8"/>
      <c r="I15" s="8"/>
    </row>
    <row r="16" spans="1:9" x14ac:dyDescent="0.3">
      <c r="A16" s="85"/>
      <c r="B16" s="88"/>
      <c r="C16" s="3" t="s">
        <v>4</v>
      </c>
      <c r="D16" s="15" t="e">
        <f>IF(E16=#REF!,"OK","Chyba počtu podaní")</f>
        <v>#REF!</v>
      </c>
      <c r="E16" s="16">
        <f t="shared" si="0"/>
        <v>0</v>
      </c>
      <c r="F16" s="8"/>
      <c r="G16" s="8"/>
      <c r="H16" s="8"/>
      <c r="I16" s="8"/>
    </row>
    <row r="17" spans="1:9" x14ac:dyDescent="0.3">
      <c r="A17" s="85"/>
      <c r="B17" s="88"/>
      <c r="C17" s="3" t="s">
        <v>5</v>
      </c>
      <c r="D17" s="15" t="e">
        <f>IF(E17=#REF!,"OK","Chyba počtu podaní")</f>
        <v>#REF!</v>
      </c>
      <c r="E17" s="16">
        <f t="shared" si="0"/>
        <v>0</v>
      </c>
      <c r="F17" s="8"/>
      <c r="G17" s="8"/>
      <c r="H17" s="8"/>
      <c r="I17" s="8"/>
    </row>
    <row r="18" spans="1:9" x14ac:dyDescent="0.3">
      <c r="A18" s="85"/>
      <c r="B18" s="88"/>
      <c r="C18" s="3" t="s">
        <v>6</v>
      </c>
      <c r="D18" s="15" t="e">
        <f>IF(E18=#REF!,"OK","Chyba počtu podaní")</f>
        <v>#REF!</v>
      </c>
      <c r="E18" s="16">
        <f t="shared" si="0"/>
        <v>0</v>
      </c>
      <c r="F18" s="8"/>
      <c r="G18" s="8"/>
      <c r="H18" s="8"/>
      <c r="I18" s="8"/>
    </row>
    <row r="19" spans="1:9" x14ac:dyDescent="0.3">
      <c r="A19" s="85"/>
      <c r="B19" s="88"/>
      <c r="C19" s="3" t="s">
        <v>7</v>
      </c>
      <c r="D19" s="15" t="e">
        <f>IF(E19=#REF!,"OK","Chyba počtu podaní")</f>
        <v>#REF!</v>
      </c>
      <c r="E19" s="16">
        <f t="shared" si="0"/>
        <v>0</v>
      </c>
      <c r="F19" s="8"/>
      <c r="G19" s="8"/>
      <c r="H19" s="8"/>
      <c r="I19" s="8"/>
    </row>
    <row r="20" spans="1:9" x14ac:dyDescent="0.3">
      <c r="A20" s="85"/>
      <c r="B20" s="88"/>
      <c r="C20" s="3" t="s">
        <v>8</v>
      </c>
      <c r="D20" s="15" t="e">
        <f>IF(E20=#REF!,"OK","Chyba počtu podaní")</f>
        <v>#REF!</v>
      </c>
      <c r="E20" s="16">
        <f t="shared" si="0"/>
        <v>0</v>
      </c>
      <c r="F20" s="8"/>
      <c r="G20" s="8"/>
      <c r="H20" s="8"/>
      <c r="I20" s="8"/>
    </row>
    <row r="21" spans="1:9" x14ac:dyDescent="0.3">
      <c r="A21" s="85"/>
      <c r="B21" s="88"/>
      <c r="C21" s="3" t="s">
        <v>9</v>
      </c>
      <c r="D21" s="15" t="e">
        <f>IF(E21=#REF!,"OK","Chyba počtu podaní")</f>
        <v>#REF!</v>
      </c>
      <c r="E21" s="16">
        <f t="shared" si="0"/>
        <v>0</v>
      </c>
      <c r="F21" s="8"/>
      <c r="G21" s="8"/>
      <c r="H21" s="8"/>
      <c r="I21" s="8"/>
    </row>
    <row r="22" spans="1:9" x14ac:dyDescent="0.3">
      <c r="A22" s="85"/>
      <c r="B22" s="88"/>
      <c r="C22" s="3" t="s">
        <v>10</v>
      </c>
      <c r="D22" s="15" t="e">
        <f>IF(E22=#REF!,"OK","Chyba počtu podaní")</f>
        <v>#REF!</v>
      </c>
      <c r="E22" s="16">
        <f t="shared" si="0"/>
        <v>0</v>
      </c>
      <c r="F22" s="8"/>
      <c r="G22" s="8"/>
      <c r="H22" s="8"/>
      <c r="I22" s="8"/>
    </row>
    <row r="23" spans="1:9" ht="15" thickBot="1" x14ac:dyDescent="0.35">
      <c r="A23" s="86"/>
      <c r="B23" s="89"/>
      <c r="C23" s="4" t="s">
        <v>11</v>
      </c>
      <c r="D23" s="15" t="e">
        <f>IF(E23=#REF!,"OK","Chyba počtu podaní")</f>
        <v>#REF!</v>
      </c>
      <c r="E23" s="16">
        <f t="shared" si="0"/>
        <v>0</v>
      </c>
      <c r="F23" s="8"/>
      <c r="G23" s="8"/>
      <c r="H23" s="8"/>
      <c r="I23" s="8"/>
    </row>
    <row r="24" spans="1:9" x14ac:dyDescent="0.3">
      <c r="A24" s="84" t="s">
        <v>14</v>
      </c>
      <c r="B24" s="87" t="s">
        <v>1</v>
      </c>
      <c r="C24" s="6" t="s">
        <v>2</v>
      </c>
      <c r="D24" s="14" t="e">
        <f>IF(E24=#REF!,"OK","Chyba")</f>
        <v>#REF!</v>
      </c>
      <c r="E24" s="19">
        <f t="shared" si="0"/>
        <v>0</v>
      </c>
      <c r="F24" s="7"/>
      <c r="G24" s="7"/>
      <c r="H24" s="7"/>
      <c r="I24" s="7"/>
    </row>
    <row r="25" spans="1:9" x14ac:dyDescent="0.3">
      <c r="A25" s="85"/>
      <c r="B25" s="88"/>
      <c r="C25" s="3" t="s">
        <v>3</v>
      </c>
      <c r="D25" s="15" t="e">
        <f>IF(E25=#REF!,"OK","Chyba")</f>
        <v>#REF!</v>
      </c>
      <c r="E25" s="16">
        <f t="shared" si="0"/>
        <v>0</v>
      </c>
      <c r="F25" s="8"/>
      <c r="G25" s="8"/>
      <c r="H25" s="8"/>
      <c r="I25" s="8"/>
    </row>
    <row r="26" spans="1:9" x14ac:dyDescent="0.3">
      <c r="A26" s="85"/>
      <c r="B26" s="88"/>
      <c r="C26" s="3" t="s">
        <v>4</v>
      </c>
      <c r="D26" s="15" t="e">
        <f>IF(E26=#REF!,"OK","Chyba")</f>
        <v>#REF!</v>
      </c>
      <c r="E26" s="16">
        <f t="shared" si="0"/>
        <v>0</v>
      </c>
      <c r="F26" s="8"/>
      <c r="G26" s="8"/>
      <c r="H26" s="8"/>
      <c r="I26" s="8"/>
    </row>
    <row r="27" spans="1:9" x14ac:dyDescent="0.3">
      <c r="A27" s="85"/>
      <c r="B27" s="88"/>
      <c r="C27" s="3" t="s">
        <v>5</v>
      </c>
      <c r="D27" s="15" t="e">
        <f>IF(E27=#REF!,"OK","Chyba")</f>
        <v>#REF!</v>
      </c>
      <c r="E27" s="16">
        <f t="shared" si="0"/>
        <v>0</v>
      </c>
      <c r="F27" s="8"/>
      <c r="G27" s="8"/>
      <c r="H27" s="8"/>
      <c r="I27" s="8"/>
    </row>
    <row r="28" spans="1:9" x14ac:dyDescent="0.3">
      <c r="A28" s="85"/>
      <c r="B28" s="88"/>
      <c r="C28" s="3" t="s">
        <v>6</v>
      </c>
      <c r="D28" s="15" t="e">
        <f>IF(E28=#REF!,"OK","Chyba")</f>
        <v>#REF!</v>
      </c>
      <c r="E28" s="16">
        <f t="shared" si="0"/>
        <v>0</v>
      </c>
      <c r="F28" s="8"/>
      <c r="G28" s="8"/>
      <c r="H28" s="8"/>
      <c r="I28" s="8"/>
    </row>
    <row r="29" spans="1:9" x14ac:dyDescent="0.3">
      <c r="A29" s="85"/>
      <c r="B29" s="88"/>
      <c r="C29" s="3" t="s">
        <v>7</v>
      </c>
      <c r="D29" s="15" t="e">
        <f>IF(E29=#REF!,"OK","Chyba")</f>
        <v>#REF!</v>
      </c>
      <c r="E29" s="16">
        <f t="shared" si="0"/>
        <v>0</v>
      </c>
      <c r="F29" s="8"/>
      <c r="G29" s="8"/>
      <c r="H29" s="8"/>
      <c r="I29" s="8"/>
    </row>
    <row r="30" spans="1:9" x14ac:dyDescent="0.3">
      <c r="A30" s="85"/>
      <c r="B30" s="88"/>
      <c r="C30" s="3" t="s">
        <v>8</v>
      </c>
      <c r="D30" s="15" t="e">
        <f>IF(E30=#REF!,"OK","Chyba")</f>
        <v>#REF!</v>
      </c>
      <c r="E30" s="16">
        <f t="shared" si="0"/>
        <v>0</v>
      </c>
      <c r="F30" s="8"/>
      <c r="G30" s="8"/>
      <c r="H30" s="8"/>
      <c r="I30" s="8"/>
    </row>
    <row r="31" spans="1:9" x14ac:dyDescent="0.3">
      <c r="A31" s="85"/>
      <c r="B31" s="88"/>
      <c r="C31" s="3" t="s">
        <v>9</v>
      </c>
      <c r="D31" s="15" t="e">
        <f>IF(E31=#REF!,"OK","Chyba")</f>
        <v>#REF!</v>
      </c>
      <c r="E31" s="16">
        <f t="shared" si="0"/>
        <v>0</v>
      </c>
      <c r="F31" s="8"/>
      <c r="G31" s="8"/>
      <c r="H31" s="8"/>
      <c r="I31" s="8"/>
    </row>
    <row r="32" spans="1:9" x14ac:dyDescent="0.3">
      <c r="A32" s="85"/>
      <c r="B32" s="88"/>
      <c r="C32" s="3" t="s">
        <v>10</v>
      </c>
      <c r="D32" s="15" t="e">
        <f>IF(E32=#REF!,"OK","Chyba")</f>
        <v>#REF!</v>
      </c>
      <c r="E32" s="16">
        <f t="shared" si="0"/>
        <v>0</v>
      </c>
      <c r="F32" s="8"/>
      <c r="G32" s="8"/>
      <c r="H32" s="8"/>
      <c r="I32" s="8"/>
    </row>
    <row r="33" spans="1:9" ht="15" thickBot="1" x14ac:dyDescent="0.35">
      <c r="A33" s="86"/>
      <c r="B33" s="89"/>
      <c r="C33" s="4" t="s">
        <v>11</v>
      </c>
      <c r="D33" s="15" t="e">
        <f>IF(E33=#REF!,"OK","Chyba")</f>
        <v>#REF!</v>
      </c>
      <c r="E33" s="16">
        <f t="shared" si="0"/>
        <v>0</v>
      </c>
      <c r="F33" s="8"/>
      <c r="G33" s="8"/>
      <c r="H33" s="8"/>
      <c r="I33" s="8"/>
    </row>
    <row r="34" spans="1:9" x14ac:dyDescent="0.3">
      <c r="A34" s="1"/>
      <c r="B34" s="2"/>
    </row>
    <row r="35" spans="1:9" x14ac:dyDescent="0.3">
      <c r="A35" s="1"/>
      <c r="B35" s="2"/>
    </row>
    <row r="36" spans="1:9" ht="15" thickBot="1" x14ac:dyDescent="0.35">
      <c r="A36" s="1"/>
      <c r="B36" s="2"/>
    </row>
    <row r="37" spans="1:9" x14ac:dyDescent="0.3">
      <c r="A37" s="90" t="e">
        <f>#REF!</f>
        <v>#REF!</v>
      </c>
      <c r="B37" s="91"/>
      <c r="C37" s="92"/>
      <c r="D37" s="96" t="s">
        <v>18</v>
      </c>
      <c r="E37" s="97"/>
      <c r="F37" s="10" t="s">
        <v>19</v>
      </c>
      <c r="G37" s="10" t="s">
        <v>20</v>
      </c>
      <c r="H37" s="10" t="s">
        <v>21</v>
      </c>
      <c r="I37" s="10" t="s">
        <v>23</v>
      </c>
    </row>
    <row r="38" spans="1:9" ht="15" thickBot="1" x14ac:dyDescent="0.35">
      <c r="A38" s="93"/>
      <c r="B38" s="94"/>
      <c r="C38" s="95"/>
      <c r="D38" s="11" t="s">
        <v>25</v>
      </c>
      <c r="E38" s="12" t="s">
        <v>22</v>
      </c>
      <c r="F38" s="5" t="s">
        <v>22</v>
      </c>
      <c r="G38" s="5" t="s">
        <v>22</v>
      </c>
      <c r="H38" s="5" t="s">
        <v>22</v>
      </c>
      <c r="I38" s="5" t="s">
        <v>22</v>
      </c>
    </row>
    <row r="39" spans="1:9" x14ac:dyDescent="0.3">
      <c r="A39" s="84" t="s">
        <v>16</v>
      </c>
      <c r="B39" s="87" t="s">
        <v>24</v>
      </c>
      <c r="C39" s="6" t="s">
        <v>2</v>
      </c>
      <c r="D39" s="13" t="e">
        <f>IF(E39=#REF!,"OK","Chyba počtu FTE")</f>
        <v>#REF!</v>
      </c>
      <c r="E39" s="14">
        <f t="shared" ref="E39:E68" si="1">F39+G39+H39+I39</f>
        <v>0</v>
      </c>
      <c r="F39" s="7"/>
      <c r="G39" s="7"/>
      <c r="H39" s="7"/>
      <c r="I39" s="7"/>
    </row>
    <row r="40" spans="1:9" x14ac:dyDescent="0.3">
      <c r="A40" s="85"/>
      <c r="B40" s="88"/>
      <c r="C40" s="3" t="s">
        <v>3</v>
      </c>
      <c r="D40" s="15" t="e">
        <f>IF(E40=#REF!,"OK","Chyba počtu FTE")</f>
        <v>#REF!</v>
      </c>
      <c r="E40" s="16">
        <f t="shared" si="1"/>
        <v>0</v>
      </c>
      <c r="F40" s="8"/>
      <c r="G40" s="8"/>
      <c r="H40" s="8"/>
      <c r="I40" s="8"/>
    </row>
    <row r="41" spans="1:9" x14ac:dyDescent="0.3">
      <c r="A41" s="85"/>
      <c r="B41" s="88"/>
      <c r="C41" s="3" t="s">
        <v>4</v>
      </c>
      <c r="D41" s="15" t="e">
        <f>IF(E41=#REF!,"OK","Chyba počtu FTE")</f>
        <v>#REF!</v>
      </c>
      <c r="E41" s="16">
        <f t="shared" si="1"/>
        <v>0</v>
      </c>
      <c r="F41" s="8"/>
      <c r="G41" s="8"/>
      <c r="H41" s="8"/>
      <c r="I41" s="8"/>
    </row>
    <row r="42" spans="1:9" x14ac:dyDescent="0.3">
      <c r="A42" s="85"/>
      <c r="B42" s="88"/>
      <c r="C42" s="3" t="s">
        <v>5</v>
      </c>
      <c r="D42" s="15" t="e">
        <f>IF(E42=#REF!,"OK","Chyba počtu FTE")</f>
        <v>#REF!</v>
      </c>
      <c r="E42" s="16">
        <f t="shared" si="1"/>
        <v>0</v>
      </c>
      <c r="F42" s="8"/>
      <c r="G42" s="8"/>
      <c r="H42" s="8"/>
      <c r="I42" s="8"/>
    </row>
    <row r="43" spans="1:9" x14ac:dyDescent="0.3">
      <c r="A43" s="85"/>
      <c r="B43" s="88"/>
      <c r="C43" s="3" t="s">
        <v>6</v>
      </c>
      <c r="D43" s="15" t="e">
        <f>IF(E43=#REF!,"OK","Chyba počtu FTE")</f>
        <v>#REF!</v>
      </c>
      <c r="E43" s="16">
        <f t="shared" si="1"/>
        <v>0</v>
      </c>
      <c r="F43" s="8"/>
      <c r="G43" s="8"/>
      <c r="H43" s="8"/>
      <c r="I43" s="8"/>
    </row>
    <row r="44" spans="1:9" ht="15" customHeight="1" x14ac:dyDescent="0.3">
      <c r="A44" s="85"/>
      <c r="B44" s="88"/>
      <c r="C44" s="3" t="s">
        <v>7</v>
      </c>
      <c r="D44" s="15" t="e">
        <f>IF(E44=#REF!,"OK","Chyba počtu FTE")</f>
        <v>#REF!</v>
      </c>
      <c r="E44" s="16">
        <f t="shared" si="1"/>
        <v>0</v>
      </c>
      <c r="F44" s="8"/>
      <c r="G44" s="8"/>
      <c r="H44" s="8"/>
      <c r="I44" s="8"/>
    </row>
    <row r="45" spans="1:9" x14ac:dyDescent="0.3">
      <c r="A45" s="85"/>
      <c r="B45" s="88"/>
      <c r="C45" s="3" t="s">
        <v>8</v>
      </c>
      <c r="D45" s="15" t="e">
        <f>IF(E45=#REF!,"OK","Chyba počtu FTE")</f>
        <v>#REF!</v>
      </c>
      <c r="E45" s="16">
        <f t="shared" si="1"/>
        <v>0</v>
      </c>
      <c r="F45" s="8"/>
      <c r="G45" s="8"/>
      <c r="H45" s="8"/>
      <c r="I45" s="8"/>
    </row>
    <row r="46" spans="1:9" x14ac:dyDescent="0.3">
      <c r="A46" s="85"/>
      <c r="B46" s="88"/>
      <c r="C46" s="3" t="s">
        <v>9</v>
      </c>
      <c r="D46" s="15" t="e">
        <f>IF(E46=#REF!,"OK","Chyba počtu FTE")</f>
        <v>#REF!</v>
      </c>
      <c r="E46" s="16">
        <f t="shared" si="1"/>
        <v>0</v>
      </c>
      <c r="F46" s="8"/>
      <c r="G46" s="8"/>
      <c r="H46" s="8"/>
      <c r="I46" s="8"/>
    </row>
    <row r="47" spans="1:9" x14ac:dyDescent="0.3">
      <c r="A47" s="85"/>
      <c r="B47" s="88"/>
      <c r="C47" s="3" t="s">
        <v>10</v>
      </c>
      <c r="D47" s="15" t="e">
        <f>IF(E47=#REF!,"OK","Chyba počtu FTE")</f>
        <v>#REF!</v>
      </c>
      <c r="E47" s="16">
        <f t="shared" si="1"/>
        <v>0</v>
      </c>
      <c r="F47" s="8"/>
      <c r="G47" s="8"/>
      <c r="H47" s="8"/>
      <c r="I47" s="8"/>
    </row>
    <row r="48" spans="1:9" ht="15" thickBot="1" x14ac:dyDescent="0.35">
      <c r="A48" s="85"/>
      <c r="B48" s="88"/>
      <c r="C48" s="3" t="s">
        <v>11</v>
      </c>
      <c r="D48" s="17" t="e">
        <f>IF(E48=#REF!,"OK","Chyba počtu FTE")</f>
        <v>#REF!</v>
      </c>
      <c r="E48" s="18">
        <f t="shared" si="1"/>
        <v>0</v>
      </c>
      <c r="F48" s="9"/>
      <c r="G48" s="9"/>
      <c r="H48" s="9"/>
      <c r="I48" s="9"/>
    </row>
    <row r="49" spans="1:9" x14ac:dyDescent="0.3">
      <c r="A49" s="84" t="s">
        <v>15</v>
      </c>
      <c r="B49" s="87" t="s">
        <v>13</v>
      </c>
      <c r="C49" s="6" t="s">
        <v>2</v>
      </c>
      <c r="D49" s="14" t="e">
        <f>IF(E49=#REF!,"OK","Chyba počtu podaní")</f>
        <v>#REF!</v>
      </c>
      <c r="E49" s="19">
        <f t="shared" si="1"/>
        <v>0</v>
      </c>
      <c r="F49" s="7"/>
      <c r="G49" s="7"/>
      <c r="H49" s="7"/>
      <c r="I49" s="7"/>
    </row>
    <row r="50" spans="1:9" x14ac:dyDescent="0.3">
      <c r="A50" s="85"/>
      <c r="B50" s="88"/>
      <c r="C50" s="3" t="s">
        <v>3</v>
      </c>
      <c r="D50" s="15" t="e">
        <f>IF(E50=#REF!,"OK","Chyba počtu podaní")</f>
        <v>#REF!</v>
      </c>
      <c r="E50" s="16">
        <f t="shared" si="1"/>
        <v>0</v>
      </c>
      <c r="F50" s="8"/>
      <c r="G50" s="8"/>
      <c r="H50" s="8"/>
      <c r="I50" s="8"/>
    </row>
    <row r="51" spans="1:9" x14ac:dyDescent="0.3">
      <c r="A51" s="85"/>
      <c r="B51" s="88"/>
      <c r="C51" s="3" t="s">
        <v>4</v>
      </c>
      <c r="D51" s="15" t="e">
        <f>IF(E51=#REF!,"OK","Chyba počtu podaní")</f>
        <v>#REF!</v>
      </c>
      <c r="E51" s="16">
        <f t="shared" si="1"/>
        <v>0</v>
      </c>
      <c r="F51" s="8"/>
      <c r="G51" s="8"/>
      <c r="H51" s="8"/>
      <c r="I51" s="8"/>
    </row>
    <row r="52" spans="1:9" x14ac:dyDescent="0.3">
      <c r="A52" s="85"/>
      <c r="B52" s="88"/>
      <c r="C52" s="3" t="s">
        <v>5</v>
      </c>
      <c r="D52" s="15" t="e">
        <f>IF(E52=#REF!,"OK","Chyba počtu podaní")</f>
        <v>#REF!</v>
      </c>
      <c r="E52" s="16">
        <f t="shared" si="1"/>
        <v>0</v>
      </c>
      <c r="F52" s="8"/>
      <c r="G52" s="8"/>
      <c r="H52" s="8"/>
      <c r="I52" s="8"/>
    </row>
    <row r="53" spans="1:9" x14ac:dyDescent="0.3">
      <c r="A53" s="85"/>
      <c r="B53" s="88"/>
      <c r="C53" s="3" t="s">
        <v>6</v>
      </c>
      <c r="D53" s="15" t="e">
        <f>IF(E53=#REF!,"OK","Chyba počtu podaní")</f>
        <v>#REF!</v>
      </c>
      <c r="E53" s="16">
        <f t="shared" si="1"/>
        <v>0</v>
      </c>
      <c r="F53" s="8"/>
      <c r="G53" s="8"/>
      <c r="H53" s="8"/>
      <c r="I53" s="8"/>
    </row>
    <row r="54" spans="1:9" x14ac:dyDescent="0.3">
      <c r="A54" s="85"/>
      <c r="B54" s="88"/>
      <c r="C54" s="3" t="s">
        <v>7</v>
      </c>
      <c r="D54" s="15" t="e">
        <f>IF(E54=#REF!,"OK","Chyba počtu podaní")</f>
        <v>#REF!</v>
      </c>
      <c r="E54" s="16">
        <f t="shared" si="1"/>
        <v>0</v>
      </c>
      <c r="F54" s="8"/>
      <c r="G54" s="8"/>
      <c r="H54" s="8"/>
      <c r="I54" s="8"/>
    </row>
    <row r="55" spans="1:9" x14ac:dyDescent="0.3">
      <c r="A55" s="85"/>
      <c r="B55" s="88"/>
      <c r="C55" s="3" t="s">
        <v>8</v>
      </c>
      <c r="D55" s="15" t="e">
        <f>IF(E55=#REF!,"OK","Chyba počtu podaní")</f>
        <v>#REF!</v>
      </c>
      <c r="E55" s="16">
        <f t="shared" si="1"/>
        <v>0</v>
      </c>
      <c r="F55" s="8"/>
      <c r="G55" s="8"/>
      <c r="H55" s="8"/>
      <c r="I55" s="8"/>
    </row>
    <row r="56" spans="1:9" x14ac:dyDescent="0.3">
      <c r="A56" s="85"/>
      <c r="B56" s="88"/>
      <c r="C56" s="3" t="s">
        <v>9</v>
      </c>
      <c r="D56" s="15" t="e">
        <f>IF(E56=#REF!,"OK","Chyba počtu podaní")</f>
        <v>#REF!</v>
      </c>
      <c r="E56" s="16">
        <f t="shared" si="1"/>
        <v>0</v>
      </c>
      <c r="F56" s="8"/>
      <c r="G56" s="8"/>
      <c r="H56" s="8"/>
      <c r="I56" s="8"/>
    </row>
    <row r="57" spans="1:9" x14ac:dyDescent="0.3">
      <c r="A57" s="85"/>
      <c r="B57" s="88"/>
      <c r="C57" s="3" t="s">
        <v>10</v>
      </c>
      <c r="D57" s="15" t="e">
        <f>IF(E57=#REF!,"OK","Chyba počtu podaní")</f>
        <v>#REF!</v>
      </c>
      <c r="E57" s="16">
        <f t="shared" si="1"/>
        <v>0</v>
      </c>
      <c r="F57" s="8"/>
      <c r="G57" s="8"/>
      <c r="H57" s="8"/>
      <c r="I57" s="8"/>
    </row>
    <row r="58" spans="1:9" ht="15" thickBot="1" x14ac:dyDescent="0.35">
      <c r="A58" s="86"/>
      <c r="B58" s="89"/>
      <c r="C58" s="4" t="s">
        <v>11</v>
      </c>
      <c r="D58" s="15" t="e">
        <f>IF(E58=#REF!,"OK","Chyba počtu podaní")</f>
        <v>#REF!</v>
      </c>
      <c r="E58" s="16">
        <f t="shared" si="1"/>
        <v>0</v>
      </c>
      <c r="F58" s="8"/>
      <c r="G58" s="8"/>
      <c r="H58" s="8"/>
      <c r="I58" s="8"/>
    </row>
    <row r="59" spans="1:9" x14ac:dyDescent="0.3">
      <c r="A59" s="84" t="s">
        <v>14</v>
      </c>
      <c r="B59" s="87" t="s">
        <v>1</v>
      </c>
      <c r="C59" s="6" t="s">
        <v>2</v>
      </c>
      <c r="D59" s="14" t="e">
        <f>IF(E59=#REF!,"OK","Chyba")</f>
        <v>#REF!</v>
      </c>
      <c r="E59" s="19">
        <f t="shared" si="1"/>
        <v>0</v>
      </c>
      <c r="F59" s="7"/>
      <c r="G59" s="7"/>
      <c r="H59" s="7"/>
      <c r="I59" s="7"/>
    </row>
    <row r="60" spans="1:9" x14ac:dyDescent="0.3">
      <c r="A60" s="85"/>
      <c r="B60" s="88"/>
      <c r="C60" s="3" t="s">
        <v>3</v>
      </c>
      <c r="D60" s="15" t="e">
        <f>IF(E60=#REF!,"OK","Chyba")</f>
        <v>#REF!</v>
      </c>
      <c r="E60" s="16">
        <f t="shared" si="1"/>
        <v>0</v>
      </c>
      <c r="F60" s="8"/>
      <c r="G60" s="8"/>
      <c r="H60" s="8"/>
      <c r="I60" s="8"/>
    </row>
    <row r="61" spans="1:9" x14ac:dyDescent="0.3">
      <c r="A61" s="85"/>
      <c r="B61" s="88"/>
      <c r="C61" s="3" t="s">
        <v>4</v>
      </c>
      <c r="D61" s="15" t="e">
        <f>IF(E61=#REF!,"OK","Chyba")</f>
        <v>#REF!</v>
      </c>
      <c r="E61" s="16">
        <f t="shared" si="1"/>
        <v>0</v>
      </c>
      <c r="F61" s="8"/>
      <c r="G61" s="8"/>
      <c r="H61" s="8"/>
      <c r="I61" s="8"/>
    </row>
    <row r="62" spans="1:9" x14ac:dyDescent="0.3">
      <c r="A62" s="85"/>
      <c r="B62" s="88"/>
      <c r="C62" s="3" t="s">
        <v>5</v>
      </c>
      <c r="D62" s="15" t="e">
        <f>IF(E62=#REF!,"OK","Chyba")</f>
        <v>#REF!</v>
      </c>
      <c r="E62" s="16">
        <f t="shared" si="1"/>
        <v>0</v>
      </c>
      <c r="F62" s="8"/>
      <c r="G62" s="8"/>
      <c r="H62" s="8"/>
      <c r="I62" s="8"/>
    </row>
    <row r="63" spans="1:9" x14ac:dyDescent="0.3">
      <c r="A63" s="85"/>
      <c r="B63" s="88"/>
      <c r="C63" s="3" t="s">
        <v>6</v>
      </c>
      <c r="D63" s="15" t="e">
        <f>IF(E63=#REF!,"OK","Chyba")</f>
        <v>#REF!</v>
      </c>
      <c r="E63" s="16">
        <f t="shared" si="1"/>
        <v>0</v>
      </c>
      <c r="F63" s="8"/>
      <c r="G63" s="8"/>
      <c r="H63" s="8"/>
      <c r="I63" s="8"/>
    </row>
    <row r="64" spans="1:9" x14ac:dyDescent="0.3">
      <c r="A64" s="85"/>
      <c r="B64" s="88"/>
      <c r="C64" s="3" t="s">
        <v>7</v>
      </c>
      <c r="D64" s="15" t="e">
        <f>IF(E64=#REF!,"OK","Chyba")</f>
        <v>#REF!</v>
      </c>
      <c r="E64" s="16">
        <f t="shared" si="1"/>
        <v>0</v>
      </c>
      <c r="F64" s="8"/>
      <c r="G64" s="8"/>
      <c r="H64" s="8"/>
      <c r="I64" s="8"/>
    </row>
    <row r="65" spans="1:9" x14ac:dyDescent="0.3">
      <c r="A65" s="85"/>
      <c r="B65" s="88"/>
      <c r="C65" s="3" t="s">
        <v>8</v>
      </c>
      <c r="D65" s="15" t="e">
        <f>IF(E65=#REF!,"OK","Chyba")</f>
        <v>#REF!</v>
      </c>
      <c r="E65" s="16">
        <f t="shared" si="1"/>
        <v>0</v>
      </c>
      <c r="F65" s="8"/>
      <c r="G65" s="8"/>
      <c r="H65" s="8"/>
      <c r="I65" s="8"/>
    </row>
    <row r="66" spans="1:9" x14ac:dyDescent="0.3">
      <c r="A66" s="85"/>
      <c r="B66" s="88"/>
      <c r="C66" s="3" t="s">
        <v>9</v>
      </c>
      <c r="D66" s="15" t="e">
        <f>IF(E66=#REF!,"OK","Chyba")</f>
        <v>#REF!</v>
      </c>
      <c r="E66" s="16">
        <f t="shared" si="1"/>
        <v>0</v>
      </c>
      <c r="F66" s="8"/>
      <c r="G66" s="8"/>
      <c r="H66" s="8"/>
      <c r="I66" s="8"/>
    </row>
    <row r="67" spans="1:9" x14ac:dyDescent="0.3">
      <c r="A67" s="85"/>
      <c r="B67" s="88"/>
      <c r="C67" s="3" t="s">
        <v>10</v>
      </c>
      <c r="D67" s="15" t="e">
        <f>IF(E67=#REF!,"OK","Chyba")</f>
        <v>#REF!</v>
      </c>
      <c r="E67" s="16">
        <f t="shared" si="1"/>
        <v>0</v>
      </c>
      <c r="F67" s="8"/>
      <c r="G67" s="8"/>
      <c r="H67" s="8"/>
      <c r="I67" s="8"/>
    </row>
    <row r="68" spans="1:9" ht="15" thickBot="1" x14ac:dyDescent="0.35">
      <c r="A68" s="86"/>
      <c r="B68" s="89"/>
      <c r="C68" s="4" t="s">
        <v>11</v>
      </c>
      <c r="D68" s="15" t="e">
        <f>IF(E68=#REF!,"OK","Chyba")</f>
        <v>#REF!</v>
      </c>
      <c r="E68" s="16">
        <f t="shared" si="1"/>
        <v>0</v>
      </c>
      <c r="F68" s="8"/>
      <c r="G68" s="8"/>
      <c r="H68" s="8"/>
      <c r="I68" s="8"/>
    </row>
    <row r="71" spans="1:9" ht="15" thickBot="1" x14ac:dyDescent="0.35"/>
    <row r="72" spans="1:9" x14ac:dyDescent="0.3">
      <c r="A72" s="90" t="e">
        <f>#REF!</f>
        <v>#REF!</v>
      </c>
      <c r="B72" s="91"/>
      <c r="C72" s="92"/>
      <c r="D72" s="96" t="s">
        <v>18</v>
      </c>
      <c r="E72" s="97"/>
      <c r="F72" s="10" t="s">
        <v>19</v>
      </c>
      <c r="G72" s="10" t="s">
        <v>20</v>
      </c>
      <c r="H72" s="10" t="s">
        <v>21</v>
      </c>
      <c r="I72" s="10" t="s">
        <v>23</v>
      </c>
    </row>
    <row r="73" spans="1:9" ht="15" thickBot="1" x14ac:dyDescent="0.35">
      <c r="A73" s="93"/>
      <c r="B73" s="94"/>
      <c r="C73" s="95"/>
      <c r="D73" s="11" t="s">
        <v>25</v>
      </c>
      <c r="E73" s="12" t="s">
        <v>22</v>
      </c>
      <c r="F73" s="5" t="s">
        <v>22</v>
      </c>
      <c r="G73" s="5" t="s">
        <v>22</v>
      </c>
      <c r="H73" s="5" t="s">
        <v>22</v>
      </c>
      <c r="I73" s="5" t="s">
        <v>22</v>
      </c>
    </row>
    <row r="74" spans="1:9" x14ac:dyDescent="0.3">
      <c r="A74" s="84" t="s">
        <v>16</v>
      </c>
      <c r="B74" s="87" t="s">
        <v>24</v>
      </c>
      <c r="C74" s="6" t="s">
        <v>2</v>
      </c>
      <c r="D74" s="13" t="e">
        <f>IF(E74=#REF!,"OK","Chyba počtu FTE")</f>
        <v>#REF!</v>
      </c>
      <c r="E74" s="14">
        <f t="shared" ref="E74:E103" si="2">F74+G74+H74+I74</f>
        <v>0</v>
      </c>
      <c r="F74" s="7"/>
      <c r="G74" s="7"/>
      <c r="H74" s="7"/>
      <c r="I74" s="7"/>
    </row>
    <row r="75" spans="1:9" x14ac:dyDescent="0.3">
      <c r="A75" s="85"/>
      <c r="B75" s="88"/>
      <c r="C75" s="3" t="s">
        <v>3</v>
      </c>
      <c r="D75" s="15" t="e">
        <f>IF(E75=#REF!,"OK","Chyba počtu FTE")</f>
        <v>#REF!</v>
      </c>
      <c r="E75" s="16">
        <f t="shared" si="2"/>
        <v>0</v>
      </c>
      <c r="F75" s="8"/>
      <c r="G75" s="8"/>
      <c r="H75" s="8"/>
      <c r="I75" s="8"/>
    </row>
    <row r="76" spans="1:9" x14ac:dyDescent="0.3">
      <c r="A76" s="85"/>
      <c r="B76" s="88"/>
      <c r="C76" s="3" t="s">
        <v>4</v>
      </c>
      <c r="D76" s="15" t="e">
        <f>IF(E76=#REF!,"OK","Chyba počtu FTE")</f>
        <v>#REF!</v>
      </c>
      <c r="E76" s="16">
        <f t="shared" si="2"/>
        <v>0</v>
      </c>
      <c r="F76" s="8"/>
      <c r="G76" s="8"/>
      <c r="H76" s="8"/>
      <c r="I76" s="8"/>
    </row>
    <row r="77" spans="1:9" x14ac:dyDescent="0.3">
      <c r="A77" s="85"/>
      <c r="B77" s="88"/>
      <c r="C77" s="3" t="s">
        <v>5</v>
      </c>
      <c r="D77" s="15" t="e">
        <f>IF(E77=#REF!,"OK","Chyba počtu FTE")</f>
        <v>#REF!</v>
      </c>
      <c r="E77" s="16">
        <f t="shared" si="2"/>
        <v>0</v>
      </c>
      <c r="F77" s="8"/>
      <c r="G77" s="8"/>
      <c r="H77" s="8"/>
      <c r="I77" s="8"/>
    </row>
    <row r="78" spans="1:9" x14ac:dyDescent="0.3">
      <c r="A78" s="85"/>
      <c r="B78" s="88"/>
      <c r="C78" s="3" t="s">
        <v>6</v>
      </c>
      <c r="D78" s="15" t="e">
        <f>IF(E78=#REF!,"OK","Chyba počtu FTE")</f>
        <v>#REF!</v>
      </c>
      <c r="E78" s="16">
        <f t="shared" si="2"/>
        <v>0</v>
      </c>
      <c r="F78" s="8"/>
      <c r="G78" s="8"/>
      <c r="H78" s="8"/>
      <c r="I78" s="8"/>
    </row>
    <row r="79" spans="1:9" x14ac:dyDescent="0.3">
      <c r="A79" s="85"/>
      <c r="B79" s="88"/>
      <c r="C79" s="3" t="s">
        <v>7</v>
      </c>
      <c r="D79" s="15" t="e">
        <f>IF(E79=#REF!,"OK","Chyba počtu FTE")</f>
        <v>#REF!</v>
      </c>
      <c r="E79" s="16">
        <f t="shared" si="2"/>
        <v>0</v>
      </c>
      <c r="F79" s="8"/>
      <c r="G79" s="8"/>
      <c r="H79" s="8"/>
      <c r="I79" s="8"/>
    </row>
    <row r="80" spans="1:9" x14ac:dyDescent="0.3">
      <c r="A80" s="85"/>
      <c r="B80" s="88"/>
      <c r="C80" s="3" t="s">
        <v>8</v>
      </c>
      <c r="D80" s="15" t="e">
        <f>IF(E80=#REF!,"OK","Chyba počtu FTE")</f>
        <v>#REF!</v>
      </c>
      <c r="E80" s="16">
        <f t="shared" si="2"/>
        <v>0</v>
      </c>
      <c r="F80" s="8"/>
      <c r="G80" s="8"/>
      <c r="H80" s="8"/>
      <c r="I80" s="8"/>
    </row>
    <row r="81" spans="1:9" x14ac:dyDescent="0.3">
      <c r="A81" s="85"/>
      <c r="B81" s="88"/>
      <c r="C81" s="3" t="s">
        <v>9</v>
      </c>
      <c r="D81" s="15" t="e">
        <f>IF(E81=#REF!,"OK","Chyba počtu FTE")</f>
        <v>#REF!</v>
      </c>
      <c r="E81" s="16">
        <f t="shared" si="2"/>
        <v>0</v>
      </c>
      <c r="F81" s="8"/>
      <c r="G81" s="8"/>
      <c r="H81" s="8"/>
      <c r="I81" s="8"/>
    </row>
    <row r="82" spans="1:9" x14ac:dyDescent="0.3">
      <c r="A82" s="85"/>
      <c r="B82" s="88"/>
      <c r="C82" s="3" t="s">
        <v>10</v>
      </c>
      <c r="D82" s="15" t="e">
        <f>IF(E82=#REF!,"OK","Chyba počtu FTE")</f>
        <v>#REF!</v>
      </c>
      <c r="E82" s="16">
        <f t="shared" si="2"/>
        <v>0</v>
      </c>
      <c r="F82" s="8"/>
      <c r="G82" s="8"/>
      <c r="H82" s="8"/>
      <c r="I82" s="8"/>
    </row>
    <row r="83" spans="1:9" ht="15" thickBot="1" x14ac:dyDescent="0.35">
      <c r="A83" s="85"/>
      <c r="B83" s="88"/>
      <c r="C83" s="3" t="s">
        <v>11</v>
      </c>
      <c r="D83" s="17" t="e">
        <f>IF(E83=#REF!,"OK","Chyba počtu FTE")</f>
        <v>#REF!</v>
      </c>
      <c r="E83" s="18">
        <f t="shared" si="2"/>
        <v>0</v>
      </c>
      <c r="F83" s="9"/>
      <c r="G83" s="9"/>
      <c r="H83" s="9"/>
      <c r="I83" s="9"/>
    </row>
    <row r="84" spans="1:9" x14ac:dyDescent="0.3">
      <c r="A84" s="84" t="s">
        <v>15</v>
      </c>
      <c r="B84" s="87" t="s">
        <v>13</v>
      </c>
      <c r="C84" s="6" t="s">
        <v>2</v>
      </c>
      <c r="D84" s="14" t="e">
        <f>IF(E84=#REF!,"OK","Chyba počtu podaní")</f>
        <v>#REF!</v>
      </c>
      <c r="E84" s="19">
        <f t="shared" si="2"/>
        <v>0</v>
      </c>
      <c r="F84" s="7"/>
      <c r="G84" s="7"/>
      <c r="H84" s="7"/>
      <c r="I84" s="7"/>
    </row>
    <row r="85" spans="1:9" x14ac:dyDescent="0.3">
      <c r="A85" s="85"/>
      <c r="B85" s="88"/>
      <c r="C85" s="3" t="s">
        <v>3</v>
      </c>
      <c r="D85" s="15" t="e">
        <f>IF(E85=#REF!,"OK","Chyba počtu podaní")</f>
        <v>#REF!</v>
      </c>
      <c r="E85" s="16">
        <f t="shared" si="2"/>
        <v>0</v>
      </c>
      <c r="F85" s="8"/>
      <c r="G85" s="8"/>
      <c r="H85" s="8"/>
      <c r="I85" s="8"/>
    </row>
    <row r="86" spans="1:9" x14ac:dyDescent="0.3">
      <c r="A86" s="85"/>
      <c r="B86" s="88"/>
      <c r="C86" s="3" t="s">
        <v>4</v>
      </c>
      <c r="D86" s="15" t="e">
        <f>IF(E86=#REF!,"OK","Chyba počtu podaní")</f>
        <v>#REF!</v>
      </c>
      <c r="E86" s="16">
        <f t="shared" si="2"/>
        <v>0</v>
      </c>
      <c r="F86" s="8"/>
      <c r="G86" s="8"/>
      <c r="H86" s="8"/>
      <c r="I86" s="8"/>
    </row>
    <row r="87" spans="1:9" x14ac:dyDescent="0.3">
      <c r="A87" s="85"/>
      <c r="B87" s="88"/>
      <c r="C87" s="3" t="s">
        <v>5</v>
      </c>
      <c r="D87" s="15" t="e">
        <f>IF(E87=#REF!,"OK","Chyba počtu podaní")</f>
        <v>#REF!</v>
      </c>
      <c r="E87" s="16">
        <f t="shared" si="2"/>
        <v>0</v>
      </c>
      <c r="F87" s="8"/>
      <c r="G87" s="8"/>
      <c r="H87" s="8"/>
      <c r="I87" s="8"/>
    </row>
    <row r="88" spans="1:9" x14ac:dyDescent="0.3">
      <c r="A88" s="85"/>
      <c r="B88" s="88"/>
      <c r="C88" s="3" t="s">
        <v>6</v>
      </c>
      <c r="D88" s="15" t="e">
        <f>IF(E88=#REF!,"OK","Chyba počtu podaní")</f>
        <v>#REF!</v>
      </c>
      <c r="E88" s="16">
        <f t="shared" si="2"/>
        <v>0</v>
      </c>
      <c r="F88" s="8"/>
      <c r="G88" s="8"/>
      <c r="H88" s="8"/>
      <c r="I88" s="8"/>
    </row>
    <row r="89" spans="1:9" x14ac:dyDescent="0.3">
      <c r="A89" s="85"/>
      <c r="B89" s="88"/>
      <c r="C89" s="3" t="s">
        <v>7</v>
      </c>
      <c r="D89" s="15" t="e">
        <f>IF(E89=#REF!,"OK","Chyba počtu podaní")</f>
        <v>#REF!</v>
      </c>
      <c r="E89" s="16">
        <f t="shared" si="2"/>
        <v>0</v>
      </c>
      <c r="F89" s="8"/>
      <c r="G89" s="8"/>
      <c r="H89" s="8"/>
      <c r="I89" s="8"/>
    </row>
    <row r="90" spans="1:9" x14ac:dyDescent="0.3">
      <c r="A90" s="85"/>
      <c r="B90" s="88"/>
      <c r="C90" s="3" t="s">
        <v>8</v>
      </c>
      <c r="D90" s="15" t="e">
        <f>IF(E90=#REF!,"OK","Chyba počtu podaní")</f>
        <v>#REF!</v>
      </c>
      <c r="E90" s="16">
        <f t="shared" si="2"/>
        <v>0</v>
      </c>
      <c r="F90" s="8"/>
      <c r="G90" s="8"/>
      <c r="H90" s="8"/>
      <c r="I90" s="8"/>
    </row>
    <row r="91" spans="1:9" x14ac:dyDescent="0.3">
      <c r="A91" s="85"/>
      <c r="B91" s="88"/>
      <c r="C91" s="3" t="s">
        <v>9</v>
      </c>
      <c r="D91" s="15" t="e">
        <f>IF(E91=#REF!,"OK","Chyba počtu podaní")</f>
        <v>#REF!</v>
      </c>
      <c r="E91" s="16">
        <f t="shared" si="2"/>
        <v>0</v>
      </c>
      <c r="F91" s="8"/>
      <c r="G91" s="8"/>
      <c r="H91" s="8"/>
      <c r="I91" s="8"/>
    </row>
    <row r="92" spans="1:9" x14ac:dyDescent="0.3">
      <c r="A92" s="85"/>
      <c r="B92" s="88"/>
      <c r="C92" s="3" t="s">
        <v>10</v>
      </c>
      <c r="D92" s="15" t="e">
        <f>IF(E92=#REF!,"OK","Chyba počtu podaní")</f>
        <v>#REF!</v>
      </c>
      <c r="E92" s="16">
        <f t="shared" si="2"/>
        <v>0</v>
      </c>
      <c r="F92" s="8"/>
      <c r="G92" s="8"/>
      <c r="H92" s="8"/>
      <c r="I92" s="8"/>
    </row>
    <row r="93" spans="1:9" ht="15" thickBot="1" x14ac:dyDescent="0.35">
      <c r="A93" s="86"/>
      <c r="B93" s="89"/>
      <c r="C93" s="4" t="s">
        <v>11</v>
      </c>
      <c r="D93" s="15" t="e">
        <f>IF(E93=#REF!,"OK","Chyba počtu podaní")</f>
        <v>#REF!</v>
      </c>
      <c r="E93" s="16">
        <f t="shared" si="2"/>
        <v>0</v>
      </c>
      <c r="F93" s="8"/>
      <c r="G93" s="8"/>
      <c r="H93" s="8"/>
      <c r="I93" s="8"/>
    </row>
    <row r="94" spans="1:9" x14ac:dyDescent="0.3">
      <c r="A94" s="84" t="s">
        <v>14</v>
      </c>
      <c r="B94" s="87" t="s">
        <v>1</v>
      </c>
      <c r="C94" s="6" t="s">
        <v>2</v>
      </c>
      <c r="D94" s="14" t="e">
        <f>IF(E94=#REF!,"OK","Chyba")</f>
        <v>#REF!</v>
      </c>
      <c r="E94" s="19">
        <f t="shared" si="2"/>
        <v>0</v>
      </c>
      <c r="F94" s="7"/>
      <c r="G94" s="7"/>
      <c r="H94" s="7"/>
      <c r="I94" s="7"/>
    </row>
    <row r="95" spans="1:9" x14ac:dyDescent="0.3">
      <c r="A95" s="85"/>
      <c r="B95" s="88"/>
      <c r="C95" s="3" t="s">
        <v>3</v>
      </c>
      <c r="D95" s="15" t="e">
        <f>IF(E95=#REF!,"OK","Chyba")</f>
        <v>#REF!</v>
      </c>
      <c r="E95" s="16">
        <f t="shared" si="2"/>
        <v>0</v>
      </c>
      <c r="F95" s="8"/>
      <c r="G95" s="8"/>
      <c r="H95" s="8"/>
      <c r="I95" s="8"/>
    </row>
    <row r="96" spans="1:9" x14ac:dyDescent="0.3">
      <c r="A96" s="85"/>
      <c r="B96" s="88"/>
      <c r="C96" s="3" t="s">
        <v>4</v>
      </c>
      <c r="D96" s="15" t="e">
        <f>IF(E96=#REF!,"OK","Chyba")</f>
        <v>#REF!</v>
      </c>
      <c r="E96" s="16">
        <f t="shared" si="2"/>
        <v>0</v>
      </c>
      <c r="F96" s="8"/>
      <c r="G96" s="8"/>
      <c r="H96" s="8"/>
      <c r="I96" s="8"/>
    </row>
    <row r="97" spans="1:9" x14ac:dyDescent="0.3">
      <c r="A97" s="85"/>
      <c r="B97" s="88"/>
      <c r="C97" s="3" t="s">
        <v>5</v>
      </c>
      <c r="D97" s="15" t="e">
        <f>IF(E97=#REF!,"OK","Chyba")</f>
        <v>#REF!</v>
      </c>
      <c r="E97" s="16">
        <f t="shared" si="2"/>
        <v>0</v>
      </c>
      <c r="F97" s="8"/>
      <c r="G97" s="8"/>
      <c r="H97" s="8"/>
      <c r="I97" s="8"/>
    </row>
    <row r="98" spans="1:9" x14ac:dyDescent="0.3">
      <c r="A98" s="85"/>
      <c r="B98" s="88"/>
      <c r="C98" s="3" t="s">
        <v>6</v>
      </c>
      <c r="D98" s="15" t="e">
        <f>IF(E98=#REF!,"OK","Chyba")</f>
        <v>#REF!</v>
      </c>
      <c r="E98" s="16">
        <f t="shared" si="2"/>
        <v>0</v>
      </c>
      <c r="F98" s="8"/>
      <c r="G98" s="8"/>
      <c r="H98" s="8"/>
      <c r="I98" s="8"/>
    </row>
    <row r="99" spans="1:9" x14ac:dyDescent="0.3">
      <c r="A99" s="85"/>
      <c r="B99" s="88"/>
      <c r="C99" s="3" t="s">
        <v>7</v>
      </c>
      <c r="D99" s="15" t="e">
        <f>IF(E99=#REF!,"OK","Chyba")</f>
        <v>#REF!</v>
      </c>
      <c r="E99" s="16">
        <f t="shared" si="2"/>
        <v>0</v>
      </c>
      <c r="F99" s="8"/>
      <c r="G99" s="8"/>
      <c r="H99" s="8"/>
      <c r="I99" s="8"/>
    </row>
    <row r="100" spans="1:9" x14ac:dyDescent="0.3">
      <c r="A100" s="85"/>
      <c r="B100" s="88"/>
      <c r="C100" s="3" t="s">
        <v>8</v>
      </c>
      <c r="D100" s="15" t="e">
        <f>IF(E100=#REF!,"OK","Chyba")</f>
        <v>#REF!</v>
      </c>
      <c r="E100" s="16">
        <f t="shared" si="2"/>
        <v>0</v>
      </c>
      <c r="F100" s="8"/>
      <c r="G100" s="8"/>
      <c r="H100" s="8"/>
      <c r="I100" s="8"/>
    </row>
    <row r="101" spans="1:9" x14ac:dyDescent="0.3">
      <c r="A101" s="85"/>
      <c r="B101" s="88"/>
      <c r="C101" s="3" t="s">
        <v>9</v>
      </c>
      <c r="D101" s="15" t="e">
        <f>IF(E101=#REF!,"OK","Chyba")</f>
        <v>#REF!</v>
      </c>
      <c r="E101" s="16">
        <f t="shared" si="2"/>
        <v>0</v>
      </c>
      <c r="F101" s="8"/>
      <c r="G101" s="8"/>
      <c r="H101" s="8"/>
      <c r="I101" s="8"/>
    </row>
    <row r="102" spans="1:9" x14ac:dyDescent="0.3">
      <c r="A102" s="85"/>
      <c r="B102" s="88"/>
      <c r="C102" s="3" t="s">
        <v>10</v>
      </c>
      <c r="D102" s="15" t="e">
        <f>IF(E102=#REF!,"OK","Chyba")</f>
        <v>#REF!</v>
      </c>
      <c r="E102" s="16">
        <f t="shared" si="2"/>
        <v>0</v>
      </c>
      <c r="F102" s="8"/>
      <c r="G102" s="8"/>
      <c r="H102" s="8"/>
      <c r="I102" s="8"/>
    </row>
    <row r="103" spans="1:9" ht="15" thickBot="1" x14ac:dyDescent="0.35">
      <c r="A103" s="86"/>
      <c r="B103" s="89"/>
      <c r="C103" s="4" t="s">
        <v>11</v>
      </c>
      <c r="D103" s="15" t="e">
        <f>IF(E103=#REF!,"OK","Chyba")</f>
        <v>#REF!</v>
      </c>
      <c r="E103" s="16">
        <f t="shared" si="2"/>
        <v>0</v>
      </c>
      <c r="F103" s="8"/>
      <c r="G103" s="8"/>
      <c r="H103" s="8"/>
      <c r="I103" s="8"/>
    </row>
    <row r="106" spans="1:9" ht="15" thickBot="1" x14ac:dyDescent="0.35"/>
    <row r="107" spans="1:9" x14ac:dyDescent="0.3">
      <c r="A107" s="90" t="e">
        <f>#REF!</f>
        <v>#REF!</v>
      </c>
      <c r="B107" s="91"/>
      <c r="C107" s="92"/>
      <c r="D107" s="96" t="s">
        <v>18</v>
      </c>
      <c r="E107" s="97"/>
      <c r="F107" s="10" t="s">
        <v>19</v>
      </c>
      <c r="G107" s="10" t="s">
        <v>20</v>
      </c>
      <c r="H107" s="10" t="s">
        <v>21</v>
      </c>
      <c r="I107" s="10" t="s">
        <v>23</v>
      </c>
    </row>
    <row r="108" spans="1:9" ht="15" thickBot="1" x14ac:dyDescent="0.35">
      <c r="A108" s="93"/>
      <c r="B108" s="94"/>
      <c r="C108" s="95"/>
      <c r="D108" s="11" t="s">
        <v>25</v>
      </c>
      <c r="E108" s="12" t="s">
        <v>22</v>
      </c>
      <c r="F108" s="5" t="s">
        <v>22</v>
      </c>
      <c r="G108" s="5" t="s">
        <v>22</v>
      </c>
      <c r="H108" s="5" t="s">
        <v>22</v>
      </c>
      <c r="I108" s="5" t="s">
        <v>22</v>
      </c>
    </row>
    <row r="109" spans="1:9" x14ac:dyDescent="0.3">
      <c r="A109" s="84" t="s">
        <v>16</v>
      </c>
      <c r="B109" s="87" t="s">
        <v>24</v>
      </c>
      <c r="C109" s="6" t="s">
        <v>2</v>
      </c>
      <c r="D109" s="13" t="e">
        <f>IF(E109=#REF!,"OK","Chyba počtu FTE")</f>
        <v>#REF!</v>
      </c>
      <c r="E109" s="14">
        <f t="shared" ref="E109:E138" si="3">F109+G109+H109+I109</f>
        <v>0</v>
      </c>
      <c r="F109" s="7"/>
      <c r="G109" s="7"/>
      <c r="H109" s="7"/>
      <c r="I109" s="7"/>
    </row>
    <row r="110" spans="1:9" x14ac:dyDescent="0.3">
      <c r="A110" s="85"/>
      <c r="B110" s="88"/>
      <c r="C110" s="3" t="s">
        <v>3</v>
      </c>
      <c r="D110" s="15" t="e">
        <f>IF(E110=#REF!,"OK","Chyba počtu FTE")</f>
        <v>#REF!</v>
      </c>
      <c r="E110" s="16">
        <f t="shared" si="3"/>
        <v>0</v>
      </c>
      <c r="F110" s="8"/>
      <c r="G110" s="8"/>
      <c r="H110" s="8"/>
      <c r="I110" s="8"/>
    </row>
    <row r="111" spans="1:9" x14ac:dyDescent="0.3">
      <c r="A111" s="85"/>
      <c r="B111" s="88"/>
      <c r="C111" s="3" t="s">
        <v>4</v>
      </c>
      <c r="D111" s="15" t="e">
        <f>IF(E111=#REF!,"OK","Chyba počtu FTE")</f>
        <v>#REF!</v>
      </c>
      <c r="E111" s="16">
        <f t="shared" si="3"/>
        <v>0</v>
      </c>
      <c r="F111" s="8"/>
      <c r="G111" s="8"/>
      <c r="H111" s="8"/>
      <c r="I111" s="8"/>
    </row>
    <row r="112" spans="1:9" x14ac:dyDescent="0.3">
      <c r="A112" s="85"/>
      <c r="B112" s="88"/>
      <c r="C112" s="3" t="s">
        <v>5</v>
      </c>
      <c r="D112" s="15" t="e">
        <f>IF(E112=#REF!,"OK","Chyba počtu FTE")</f>
        <v>#REF!</v>
      </c>
      <c r="E112" s="16">
        <f t="shared" si="3"/>
        <v>0</v>
      </c>
      <c r="F112" s="8"/>
      <c r="G112" s="8"/>
      <c r="H112" s="8"/>
      <c r="I112" s="8"/>
    </row>
    <row r="113" spans="1:9" x14ac:dyDescent="0.3">
      <c r="A113" s="85"/>
      <c r="B113" s="88"/>
      <c r="C113" s="3" t="s">
        <v>6</v>
      </c>
      <c r="D113" s="15" t="e">
        <f>IF(E113=#REF!,"OK","Chyba počtu FTE")</f>
        <v>#REF!</v>
      </c>
      <c r="E113" s="16">
        <f t="shared" si="3"/>
        <v>0</v>
      </c>
      <c r="F113" s="8"/>
      <c r="G113" s="8"/>
      <c r="H113" s="8"/>
      <c r="I113" s="8"/>
    </row>
    <row r="114" spans="1:9" x14ac:dyDescent="0.3">
      <c r="A114" s="85"/>
      <c r="B114" s="88"/>
      <c r="C114" s="3" t="s">
        <v>7</v>
      </c>
      <c r="D114" s="15" t="e">
        <f>IF(E114=#REF!,"OK","Chyba počtu FTE")</f>
        <v>#REF!</v>
      </c>
      <c r="E114" s="16">
        <f t="shared" si="3"/>
        <v>0</v>
      </c>
      <c r="F114" s="8"/>
      <c r="G114" s="8"/>
      <c r="H114" s="8"/>
      <c r="I114" s="8"/>
    </row>
    <row r="115" spans="1:9" x14ac:dyDescent="0.3">
      <c r="A115" s="85"/>
      <c r="B115" s="88"/>
      <c r="C115" s="3" t="s">
        <v>8</v>
      </c>
      <c r="D115" s="15" t="e">
        <f>IF(E115=#REF!,"OK","Chyba počtu FTE")</f>
        <v>#REF!</v>
      </c>
      <c r="E115" s="16">
        <f t="shared" si="3"/>
        <v>0</v>
      </c>
      <c r="F115" s="8"/>
      <c r="G115" s="8"/>
      <c r="H115" s="8"/>
      <c r="I115" s="8"/>
    </row>
    <row r="116" spans="1:9" x14ac:dyDescent="0.3">
      <c r="A116" s="85"/>
      <c r="B116" s="88"/>
      <c r="C116" s="3" t="s">
        <v>9</v>
      </c>
      <c r="D116" s="15" t="e">
        <f>IF(E116=#REF!,"OK","Chyba počtu FTE")</f>
        <v>#REF!</v>
      </c>
      <c r="E116" s="16">
        <f t="shared" si="3"/>
        <v>0</v>
      </c>
      <c r="F116" s="8"/>
      <c r="G116" s="8"/>
      <c r="H116" s="8"/>
      <c r="I116" s="8"/>
    </row>
    <row r="117" spans="1:9" x14ac:dyDescent="0.3">
      <c r="A117" s="85"/>
      <c r="B117" s="88"/>
      <c r="C117" s="3" t="s">
        <v>10</v>
      </c>
      <c r="D117" s="15" t="e">
        <f>IF(E117=#REF!,"OK","Chyba počtu FTE")</f>
        <v>#REF!</v>
      </c>
      <c r="E117" s="16">
        <f t="shared" si="3"/>
        <v>0</v>
      </c>
      <c r="F117" s="8"/>
      <c r="G117" s="8"/>
      <c r="H117" s="8"/>
      <c r="I117" s="8"/>
    </row>
    <row r="118" spans="1:9" ht="15" thickBot="1" x14ac:dyDescent="0.35">
      <c r="A118" s="85"/>
      <c r="B118" s="88"/>
      <c r="C118" s="3" t="s">
        <v>11</v>
      </c>
      <c r="D118" s="17" t="e">
        <f>IF(E118=#REF!,"OK","Chyba počtu FTE")</f>
        <v>#REF!</v>
      </c>
      <c r="E118" s="18">
        <f t="shared" si="3"/>
        <v>0</v>
      </c>
      <c r="F118" s="9"/>
      <c r="G118" s="9"/>
      <c r="H118" s="9"/>
      <c r="I118" s="9"/>
    </row>
    <row r="119" spans="1:9" x14ac:dyDescent="0.3">
      <c r="A119" s="84" t="s">
        <v>15</v>
      </c>
      <c r="B119" s="87" t="s">
        <v>13</v>
      </c>
      <c r="C119" s="6" t="s">
        <v>2</v>
      </c>
      <c r="D119" s="14" t="e">
        <f>IF(E119=#REF!,"OK","Chyba počtu podaní")</f>
        <v>#REF!</v>
      </c>
      <c r="E119" s="19">
        <f t="shared" si="3"/>
        <v>0</v>
      </c>
      <c r="F119" s="7"/>
      <c r="G119" s="7"/>
      <c r="H119" s="7"/>
      <c r="I119" s="7"/>
    </row>
    <row r="120" spans="1:9" x14ac:dyDescent="0.3">
      <c r="A120" s="85"/>
      <c r="B120" s="88"/>
      <c r="C120" s="3" t="s">
        <v>3</v>
      </c>
      <c r="D120" s="15" t="e">
        <f>IF(E120=#REF!,"OK","Chyba počtu podaní")</f>
        <v>#REF!</v>
      </c>
      <c r="E120" s="16">
        <f t="shared" si="3"/>
        <v>0</v>
      </c>
      <c r="F120" s="8"/>
      <c r="G120" s="8"/>
      <c r="H120" s="8"/>
      <c r="I120" s="8"/>
    </row>
    <row r="121" spans="1:9" x14ac:dyDescent="0.3">
      <c r="A121" s="85"/>
      <c r="B121" s="88"/>
      <c r="C121" s="3" t="s">
        <v>4</v>
      </c>
      <c r="D121" s="15" t="e">
        <f>IF(E121=#REF!,"OK","Chyba počtu podaní")</f>
        <v>#REF!</v>
      </c>
      <c r="E121" s="16">
        <f t="shared" si="3"/>
        <v>0</v>
      </c>
      <c r="F121" s="8"/>
      <c r="G121" s="8"/>
      <c r="H121" s="8"/>
      <c r="I121" s="8"/>
    </row>
    <row r="122" spans="1:9" x14ac:dyDescent="0.3">
      <c r="A122" s="85"/>
      <c r="B122" s="88"/>
      <c r="C122" s="3" t="s">
        <v>5</v>
      </c>
      <c r="D122" s="15" t="e">
        <f>IF(E122=#REF!,"OK","Chyba počtu podaní")</f>
        <v>#REF!</v>
      </c>
      <c r="E122" s="16">
        <f t="shared" si="3"/>
        <v>0</v>
      </c>
      <c r="F122" s="8"/>
      <c r="G122" s="8"/>
      <c r="H122" s="8"/>
      <c r="I122" s="8"/>
    </row>
    <row r="123" spans="1:9" x14ac:dyDescent="0.3">
      <c r="A123" s="85"/>
      <c r="B123" s="88"/>
      <c r="C123" s="3" t="s">
        <v>6</v>
      </c>
      <c r="D123" s="15" t="e">
        <f>IF(E123=#REF!,"OK","Chyba počtu podaní")</f>
        <v>#REF!</v>
      </c>
      <c r="E123" s="16">
        <f t="shared" si="3"/>
        <v>0</v>
      </c>
      <c r="F123" s="8"/>
      <c r="G123" s="8"/>
      <c r="H123" s="8"/>
      <c r="I123" s="8"/>
    </row>
    <row r="124" spans="1:9" x14ac:dyDescent="0.3">
      <c r="A124" s="85"/>
      <c r="B124" s="88"/>
      <c r="C124" s="3" t="s">
        <v>7</v>
      </c>
      <c r="D124" s="15" t="e">
        <f>IF(E124=#REF!,"OK","Chyba počtu podaní")</f>
        <v>#REF!</v>
      </c>
      <c r="E124" s="16">
        <f t="shared" si="3"/>
        <v>0</v>
      </c>
      <c r="F124" s="8"/>
      <c r="G124" s="8"/>
      <c r="H124" s="8"/>
      <c r="I124" s="8"/>
    </row>
    <row r="125" spans="1:9" x14ac:dyDescent="0.3">
      <c r="A125" s="85"/>
      <c r="B125" s="88"/>
      <c r="C125" s="3" t="s">
        <v>8</v>
      </c>
      <c r="D125" s="15" t="e">
        <f>IF(E125=#REF!,"OK","Chyba počtu podaní")</f>
        <v>#REF!</v>
      </c>
      <c r="E125" s="16">
        <f t="shared" si="3"/>
        <v>0</v>
      </c>
      <c r="F125" s="8"/>
      <c r="G125" s="8"/>
      <c r="H125" s="8"/>
      <c r="I125" s="8"/>
    </row>
    <row r="126" spans="1:9" x14ac:dyDescent="0.3">
      <c r="A126" s="85"/>
      <c r="B126" s="88"/>
      <c r="C126" s="3" t="s">
        <v>9</v>
      </c>
      <c r="D126" s="15" t="e">
        <f>IF(E126=#REF!,"OK","Chyba počtu podaní")</f>
        <v>#REF!</v>
      </c>
      <c r="E126" s="16">
        <f t="shared" si="3"/>
        <v>0</v>
      </c>
      <c r="F126" s="8"/>
      <c r="G126" s="8"/>
      <c r="H126" s="8"/>
      <c r="I126" s="8"/>
    </row>
    <row r="127" spans="1:9" x14ac:dyDescent="0.3">
      <c r="A127" s="85"/>
      <c r="B127" s="88"/>
      <c r="C127" s="3" t="s">
        <v>10</v>
      </c>
      <c r="D127" s="15" t="e">
        <f>IF(E127=#REF!,"OK","Chyba počtu podaní")</f>
        <v>#REF!</v>
      </c>
      <c r="E127" s="16">
        <f t="shared" si="3"/>
        <v>0</v>
      </c>
      <c r="F127" s="8"/>
      <c r="G127" s="8"/>
      <c r="H127" s="8"/>
      <c r="I127" s="8"/>
    </row>
    <row r="128" spans="1:9" ht="15" thickBot="1" x14ac:dyDescent="0.35">
      <c r="A128" s="86"/>
      <c r="B128" s="89"/>
      <c r="C128" s="4" t="s">
        <v>11</v>
      </c>
      <c r="D128" s="15" t="e">
        <f>IF(E128=#REF!,"OK","Chyba počtu podaní")</f>
        <v>#REF!</v>
      </c>
      <c r="E128" s="16">
        <f t="shared" si="3"/>
        <v>0</v>
      </c>
      <c r="F128" s="8"/>
      <c r="G128" s="8"/>
      <c r="H128" s="8"/>
      <c r="I128" s="8"/>
    </row>
    <row r="129" spans="1:9" x14ac:dyDescent="0.3">
      <c r="A129" s="84" t="s">
        <v>14</v>
      </c>
      <c r="B129" s="87" t="s">
        <v>1</v>
      </c>
      <c r="C129" s="6" t="s">
        <v>2</v>
      </c>
      <c r="D129" s="14" t="e">
        <f>IF(E129=#REF!,"OK","Chyba")</f>
        <v>#REF!</v>
      </c>
      <c r="E129" s="19">
        <f t="shared" si="3"/>
        <v>0</v>
      </c>
      <c r="F129" s="7"/>
      <c r="G129" s="7"/>
      <c r="H129" s="7"/>
      <c r="I129" s="7"/>
    </row>
    <row r="130" spans="1:9" x14ac:dyDescent="0.3">
      <c r="A130" s="85"/>
      <c r="B130" s="88"/>
      <c r="C130" s="3" t="s">
        <v>3</v>
      </c>
      <c r="D130" s="15" t="e">
        <f>IF(E130=#REF!,"OK","Chyba")</f>
        <v>#REF!</v>
      </c>
      <c r="E130" s="16">
        <f t="shared" si="3"/>
        <v>0</v>
      </c>
      <c r="F130" s="8"/>
      <c r="G130" s="8"/>
      <c r="H130" s="8"/>
      <c r="I130" s="8"/>
    </row>
    <row r="131" spans="1:9" x14ac:dyDescent="0.3">
      <c r="A131" s="85"/>
      <c r="B131" s="88"/>
      <c r="C131" s="3" t="s">
        <v>4</v>
      </c>
      <c r="D131" s="15" t="e">
        <f>IF(E131=#REF!,"OK","Chyba")</f>
        <v>#REF!</v>
      </c>
      <c r="E131" s="16">
        <f t="shared" si="3"/>
        <v>0</v>
      </c>
      <c r="F131" s="8"/>
      <c r="G131" s="8"/>
      <c r="H131" s="8"/>
      <c r="I131" s="8"/>
    </row>
    <row r="132" spans="1:9" x14ac:dyDescent="0.3">
      <c r="A132" s="85"/>
      <c r="B132" s="88"/>
      <c r="C132" s="3" t="s">
        <v>5</v>
      </c>
      <c r="D132" s="15" t="e">
        <f>IF(E132=#REF!,"OK","Chyba")</f>
        <v>#REF!</v>
      </c>
      <c r="E132" s="16">
        <f t="shared" si="3"/>
        <v>0</v>
      </c>
      <c r="F132" s="8"/>
      <c r="G132" s="8"/>
      <c r="H132" s="8"/>
      <c r="I132" s="8"/>
    </row>
    <row r="133" spans="1:9" x14ac:dyDescent="0.3">
      <c r="A133" s="85"/>
      <c r="B133" s="88"/>
      <c r="C133" s="3" t="s">
        <v>6</v>
      </c>
      <c r="D133" s="15" t="e">
        <f>IF(E133=#REF!,"OK","Chyba")</f>
        <v>#REF!</v>
      </c>
      <c r="E133" s="16">
        <f t="shared" si="3"/>
        <v>0</v>
      </c>
      <c r="F133" s="8"/>
      <c r="G133" s="8"/>
      <c r="H133" s="8"/>
      <c r="I133" s="8"/>
    </row>
    <row r="134" spans="1:9" x14ac:dyDescent="0.3">
      <c r="A134" s="85"/>
      <c r="B134" s="88"/>
      <c r="C134" s="3" t="s">
        <v>7</v>
      </c>
      <c r="D134" s="15" t="e">
        <f>IF(E134=#REF!,"OK","Chyba")</f>
        <v>#REF!</v>
      </c>
      <c r="E134" s="16">
        <f t="shared" si="3"/>
        <v>0</v>
      </c>
      <c r="F134" s="8"/>
      <c r="G134" s="8"/>
      <c r="H134" s="8"/>
      <c r="I134" s="8"/>
    </row>
    <row r="135" spans="1:9" x14ac:dyDescent="0.3">
      <c r="A135" s="85"/>
      <c r="B135" s="88"/>
      <c r="C135" s="3" t="s">
        <v>8</v>
      </c>
      <c r="D135" s="15" t="e">
        <f>IF(E135=#REF!,"OK","Chyba")</f>
        <v>#REF!</v>
      </c>
      <c r="E135" s="16">
        <f t="shared" si="3"/>
        <v>0</v>
      </c>
      <c r="F135" s="8"/>
      <c r="G135" s="8"/>
      <c r="H135" s="8"/>
      <c r="I135" s="8"/>
    </row>
    <row r="136" spans="1:9" x14ac:dyDescent="0.3">
      <c r="A136" s="85"/>
      <c r="B136" s="88"/>
      <c r="C136" s="3" t="s">
        <v>9</v>
      </c>
      <c r="D136" s="15" t="e">
        <f>IF(E136=#REF!,"OK","Chyba")</f>
        <v>#REF!</v>
      </c>
      <c r="E136" s="16">
        <f t="shared" si="3"/>
        <v>0</v>
      </c>
      <c r="F136" s="8"/>
      <c r="G136" s="8"/>
      <c r="H136" s="8"/>
      <c r="I136" s="8"/>
    </row>
    <row r="137" spans="1:9" x14ac:dyDescent="0.3">
      <c r="A137" s="85"/>
      <c r="B137" s="88"/>
      <c r="C137" s="3" t="s">
        <v>10</v>
      </c>
      <c r="D137" s="15" t="e">
        <f>IF(E137=#REF!,"OK","Chyba")</f>
        <v>#REF!</v>
      </c>
      <c r="E137" s="16">
        <f t="shared" si="3"/>
        <v>0</v>
      </c>
      <c r="F137" s="8"/>
      <c r="G137" s="8"/>
      <c r="H137" s="8"/>
      <c r="I137" s="8"/>
    </row>
    <row r="138" spans="1:9" ht="15" thickBot="1" x14ac:dyDescent="0.35">
      <c r="A138" s="86"/>
      <c r="B138" s="89"/>
      <c r="C138" s="4" t="s">
        <v>11</v>
      </c>
      <c r="D138" s="15" t="e">
        <f>IF(E138=#REF!,"OK","Chyba")</f>
        <v>#REF!</v>
      </c>
      <c r="E138" s="16">
        <f t="shared" si="3"/>
        <v>0</v>
      </c>
      <c r="F138" s="8"/>
      <c r="G138" s="8"/>
      <c r="H138" s="8"/>
      <c r="I138" s="8"/>
    </row>
  </sheetData>
  <mergeCells count="32">
    <mergeCell ref="A119:A128"/>
    <mergeCell ref="B119:B128"/>
    <mergeCell ref="A109:A118"/>
    <mergeCell ref="B109:B118"/>
    <mergeCell ref="A84:A93"/>
    <mergeCell ref="B84:B93"/>
    <mergeCell ref="A107:C108"/>
    <mergeCell ref="D107:E107"/>
    <mergeCell ref="D72:E72"/>
    <mergeCell ref="D37:E37"/>
    <mergeCell ref="D2:E2"/>
    <mergeCell ref="A2:C3"/>
    <mergeCell ref="B4:B13"/>
    <mergeCell ref="A14:A23"/>
    <mergeCell ref="B14:B23"/>
    <mergeCell ref="A4:A13"/>
    <mergeCell ref="A129:A138"/>
    <mergeCell ref="B129:B138"/>
    <mergeCell ref="A24:A33"/>
    <mergeCell ref="B24:B33"/>
    <mergeCell ref="A59:A68"/>
    <mergeCell ref="B59:B68"/>
    <mergeCell ref="A94:A103"/>
    <mergeCell ref="B94:B103"/>
    <mergeCell ref="A37:C38"/>
    <mergeCell ref="A39:A48"/>
    <mergeCell ref="B39:B48"/>
    <mergeCell ref="A49:A58"/>
    <mergeCell ref="B49:B58"/>
    <mergeCell ref="A72:C73"/>
    <mergeCell ref="A74:A83"/>
    <mergeCell ref="B74:B83"/>
  </mergeCell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13</vt:i4>
      </vt:variant>
    </vt:vector>
  </HeadingPairs>
  <TitlesOfParts>
    <vt:vector size="18" baseType="lpstr">
      <vt:lpstr>Parametre_ECF_TCF</vt:lpstr>
      <vt:lpstr>ISCO_Prevodnik</vt:lpstr>
      <vt:lpstr>Príloha č. 2</vt:lpstr>
      <vt:lpstr>Ciselnik</vt:lpstr>
      <vt:lpstr>Rozdelenie prínosov</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dc:creator>
  <cp:lastModifiedBy>Verejný obstarávateľ</cp:lastModifiedBy>
  <cp:lastPrinted>2022-11-28T09:58:08Z</cp:lastPrinted>
  <dcterms:created xsi:type="dcterms:W3CDTF">2015-01-29T13:50:20Z</dcterms:created>
  <dcterms:modified xsi:type="dcterms:W3CDTF">2023-07-24T13:53:05Z</dcterms:modified>
</cp:coreProperties>
</file>