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xgresova_uniag_sk/Documents/ABT/projekty/Domáce/2022/eip/II kolo/do e slovensko/straka/phz/"/>
    </mc:Choice>
  </mc:AlternateContent>
  <xr:revisionPtr revIDLastSave="172" documentId="13_ncr:1_{13104E8C-CEAE-4770-99B7-90D2154D5FE0}" xr6:coauthVersionLast="47" xr6:coauthVersionMax="47" xr10:uidLastSave="{B283023E-4D88-4131-A304-045EC7D5DC58}"/>
  <bookViews>
    <workbookView xWindow="-38520" yWindow="-45" windowWidth="38640" windowHeight="21120" activeTab="3" xr2:uid="{FFF90BE7-D0F4-48CB-ABDE-0FD52F323014}"/>
  </bookViews>
  <sheets>
    <sheet name="Chemikália" sheetId="1" r:id="rId1"/>
    <sheet name="Kity" sheetId="2" r:id="rId2"/>
    <sheet name="Spotrebný materiál" sheetId="3" r:id="rId3"/>
    <sheet name="Drobný majetok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" i="3" l="1"/>
  <c r="R52" i="3"/>
  <c r="Q52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4" i="3"/>
  <c r="Q3" i="1"/>
  <c r="H6" i="2"/>
  <c r="Q39" i="1"/>
  <c r="R38" i="1"/>
  <c r="Q38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" i="1"/>
  <c r="O6" i="1"/>
  <c r="H6" i="4"/>
  <c r="H7" i="4"/>
  <c r="H8" i="4"/>
  <c r="H9" i="4"/>
  <c r="H10" i="4"/>
  <c r="H11" i="4"/>
  <c r="H12" i="4"/>
  <c r="H13" i="4"/>
  <c r="H14" i="4"/>
  <c r="H5" i="4"/>
  <c r="H15" i="4" s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6" i="3"/>
  <c r="K47" i="3"/>
  <c r="K48" i="3"/>
  <c r="K49" i="3"/>
  <c r="K50" i="3"/>
  <c r="K51" i="3"/>
  <c r="K4" i="3"/>
  <c r="H5" i="3"/>
  <c r="H6" i="3"/>
  <c r="H8" i="3"/>
  <c r="H17" i="3"/>
  <c r="H18" i="3"/>
  <c r="H20" i="3"/>
  <c r="H21" i="3"/>
  <c r="H26" i="3"/>
  <c r="H27" i="3"/>
  <c r="H29" i="3"/>
  <c r="H31" i="3"/>
  <c r="H42" i="3"/>
  <c r="H51" i="3"/>
  <c r="H4" i="3"/>
  <c r="O4" i="1"/>
  <c r="O5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" i="1"/>
  <c r="K4" i="1"/>
  <c r="K5" i="1"/>
  <c r="K7" i="1"/>
  <c r="K13" i="1"/>
  <c r="K14" i="1"/>
  <c r="K16" i="1"/>
  <c r="K18" i="1"/>
  <c r="K20" i="1"/>
  <c r="K22" i="1"/>
  <c r="K25" i="1"/>
  <c r="K26" i="1"/>
  <c r="K29" i="1"/>
  <c r="K31" i="1"/>
  <c r="K3" i="1"/>
  <c r="H6" i="1"/>
  <c r="H8" i="1"/>
  <c r="H9" i="1"/>
  <c r="H10" i="1"/>
  <c r="H11" i="1"/>
  <c r="H12" i="1"/>
  <c r="H15" i="1"/>
  <c r="H17" i="1"/>
  <c r="H19" i="1"/>
  <c r="H21" i="1"/>
  <c r="H23" i="1"/>
  <c r="H24" i="1"/>
  <c r="H27" i="1"/>
  <c r="H28" i="1"/>
  <c r="H30" i="1"/>
  <c r="H32" i="1"/>
  <c r="H33" i="1"/>
  <c r="H34" i="1"/>
  <c r="H35" i="1"/>
  <c r="H36" i="1"/>
  <c r="H37" i="1"/>
</calcChain>
</file>

<file path=xl/sharedStrings.xml><?xml version="1.0" encoding="utf-8"?>
<sst xmlns="http://schemas.openxmlformats.org/spreadsheetml/2006/main" count="477" uniqueCount="300">
  <si>
    <t>Názov</t>
  </si>
  <si>
    <t>špecifikácia</t>
  </si>
  <si>
    <t>Etanol 96%</t>
  </si>
  <si>
    <t>kvalita 96 % p.a. jemný nedenaturovaný,</t>
  </si>
  <si>
    <t>Kyselina galová</t>
  </si>
  <si>
    <t xml:space="preserve">Kyselina galová, 97.5-102.5%; bal. 100 g </t>
  </si>
  <si>
    <t>Trolox</t>
  </si>
  <si>
    <t>Trolox ((±)-6-Hydroxy-2,5,7,8-tetramethylchromane-2-carboxylová kyselina), 97%, bal. 5g</t>
  </si>
  <si>
    <t>maltodextrín</t>
  </si>
  <si>
    <t xml:space="preserve">Maltodextrín, 100%, vhodný na konzumáciu, bal. 2500 g </t>
  </si>
  <si>
    <t>Violet red bile lactose agar</t>
  </si>
  <si>
    <t>VRB (Violet Red Bile Lactose) agar, 500 g - prášok</t>
  </si>
  <si>
    <t>De Man, Rogosa and Sharpe agar</t>
  </si>
  <si>
    <t>MRS agar (de MAN, ROGOSA and SHARPE), 500 g - prášok</t>
  </si>
  <si>
    <t>Sabouraud Dextrose Agar</t>
  </si>
  <si>
    <t>Sabouraud Dextrose Agar (Dehydrated), 500 g - prášok</t>
  </si>
  <si>
    <t>Glycyrrhizin</t>
  </si>
  <si>
    <t>C42H62O16, molekullvá hmotnosť 822.93, 50 mg</t>
  </si>
  <si>
    <t>Stevioside</t>
  </si>
  <si>
    <t>C38H60O18, molekullvá hmotnosť 804.87, 1 g</t>
  </si>
  <si>
    <t>Brij-35</t>
  </si>
  <si>
    <t>30% w/v roztok, balenie 100 ml</t>
  </si>
  <si>
    <t>Glycín</t>
  </si>
  <si>
    <t>Glycín, čistota ≥ 98,5% , balenie 50 g</t>
  </si>
  <si>
    <t>Kyselina askorbová</t>
  </si>
  <si>
    <t>kyselina L-askorbová, čistota 99%, balenie 100 g</t>
  </si>
  <si>
    <t>Ninhydrin</t>
  </si>
  <si>
    <t>nynhydrin, pre použitie na detekciu aminokyselín, balenie 25 g</t>
  </si>
  <si>
    <t>Octan sodný</t>
  </si>
  <si>
    <r>
      <t>CH</t>
    </r>
    <r>
      <rPr>
        <vertAlign val="subscript"/>
        <sz val="11"/>
        <rFont val="Noto Sans SC"/>
      </rPr>
      <t>3</t>
    </r>
    <r>
      <rPr>
        <sz val="9"/>
        <rFont val="Noto Sans SC"/>
      </rPr>
      <t>COONa, čistota ≥ 99%, balenie 500 g</t>
    </r>
  </si>
  <si>
    <t>Jodičnan draselný</t>
  </si>
  <si>
    <t>KIO3, čistota ≥ 98%, balenie 100 g</t>
  </si>
  <si>
    <t>Hydroxid sodný</t>
  </si>
  <si>
    <t xml:space="preserve">NaOH, čistota ≥ 99% </t>
  </si>
  <si>
    <t>Fosforečnan sodný, bezvodý</t>
  </si>
  <si>
    <t>Na3PO4, čistota 96%, balenie 500g</t>
  </si>
  <si>
    <t>Tris buffer salt</t>
  </si>
  <si>
    <r>
      <t>C</t>
    </r>
    <r>
      <rPr>
        <sz val="8"/>
        <rFont val="Rawline"/>
      </rPr>
      <t>4</t>
    </r>
    <r>
      <rPr>
        <sz val="11"/>
        <rFont val="Rawline"/>
      </rPr>
      <t>H</t>
    </r>
    <r>
      <rPr>
        <sz val="8"/>
        <rFont val="Rawline"/>
      </rPr>
      <t>11</t>
    </r>
    <r>
      <rPr>
        <sz val="11"/>
        <rFont val="Rawline"/>
      </rPr>
      <t>NO</t>
    </r>
    <r>
      <rPr>
        <sz val="8"/>
        <rFont val="Rawline"/>
      </rPr>
      <t>3, čistota min 99%, balenie 500 g</t>
    </r>
  </si>
  <si>
    <t>Ethylenediaminetetraacetic acid tetrasodium salt dihydrate</t>
  </si>
  <si>
    <t>čistota 99 - 100%, balenie 500g</t>
  </si>
  <si>
    <t>Kyselina chlorovodíková</t>
  </si>
  <si>
    <t>HCl, koncentrácia 35%</t>
  </si>
  <si>
    <t>Bovine serum albumin</t>
  </si>
  <si>
    <t>lyofilizovaný prášok, čistota min 96%, 10 g</t>
  </si>
  <si>
    <t>kyselina jablčná</t>
  </si>
  <si>
    <t>DL-Malic acid, čistota min 98%, 500 g</t>
  </si>
  <si>
    <t>Chlorid sodný</t>
  </si>
  <si>
    <t>NaCl, čistota min 99%</t>
  </si>
  <si>
    <t>Calcium chloride dihydrate</t>
  </si>
  <si>
    <r>
      <t>CaCl</t>
    </r>
    <r>
      <rPr>
        <vertAlign val="subscript"/>
        <sz val="11"/>
        <rFont val="Noto Sans SC"/>
      </rPr>
      <t>2</t>
    </r>
    <r>
      <rPr>
        <sz val="9"/>
        <rFont val="Noto Sans SC"/>
      </rPr>
      <t> · 2H</t>
    </r>
    <r>
      <rPr>
        <vertAlign val="subscript"/>
        <sz val="11"/>
        <rFont val="Noto Sans SC"/>
      </rPr>
      <t>2</t>
    </r>
    <r>
      <rPr>
        <sz val="9"/>
        <rFont val="Noto Sans SC"/>
      </rPr>
      <t>O, čistota min 99%, 500g</t>
    </r>
  </si>
  <si>
    <t>Octan zinočnatý</t>
  </si>
  <si>
    <t>C4H6O4Zn.2H2O, čistota min 99%</t>
  </si>
  <si>
    <t>Methoxyethanol</t>
  </si>
  <si>
    <t>≥99,0 %, obsahuje 50 ppm BHT ako stabilizátor</t>
  </si>
  <si>
    <t>Dihydrogenfosforečnan sodný 2H2O</t>
  </si>
  <si>
    <t>NaH2PO4.2H2O, čistota min 99%</t>
  </si>
  <si>
    <t>Kyselina boritá</t>
  </si>
  <si>
    <t>H3BO3, čistota min 99,5%</t>
  </si>
  <si>
    <t>D-glukóza</t>
  </si>
  <si>
    <t>čistota liekopisná čsl.4</t>
  </si>
  <si>
    <t>Peptón</t>
  </si>
  <si>
    <t>vyrobený z kazeínu, určený pre mikrobiológiu, 100 g</t>
  </si>
  <si>
    <t>Kvasničný extrakt</t>
  </si>
  <si>
    <t>určený na mikrobiologické médiá, 250 g</t>
  </si>
  <si>
    <t>Chloramphenicol</t>
  </si>
  <si>
    <t>určený ako bioreagent, pre kultiváciu kultúr, 5 g</t>
  </si>
  <si>
    <t>Maltóza, analytický štandard</t>
  </si>
  <si>
    <t>maltóza, analytický štandard pre HPLC</t>
  </si>
  <si>
    <t>riedidlo</t>
  </si>
  <si>
    <t>Riedidlo C 6000 - nitrocelulózové acetónové</t>
  </si>
  <si>
    <t>acetón</t>
  </si>
  <si>
    <t>technický acetón, balenie 4,5 l</t>
  </si>
  <si>
    <t>1. prieskum trhu</t>
  </si>
  <si>
    <t>jednotková cena s DPH</t>
  </si>
  <si>
    <t>jednotka</t>
  </si>
  <si>
    <t>l</t>
  </si>
  <si>
    <t>bal</t>
  </si>
  <si>
    <t>bal (500 g)</t>
  </si>
  <si>
    <t>kg</t>
  </si>
  <si>
    <t>ks</t>
  </si>
  <si>
    <t>1 g</t>
  </si>
  <si>
    <t>počet ks</t>
  </si>
  <si>
    <t>celková cena</t>
  </si>
  <si>
    <t>link</t>
  </si>
  <si>
    <t>https://www.protein.sk/maltodextrin-gymbeam</t>
  </si>
  <si>
    <t>https://www.sigmaaldrich.com/SK/en/product/mm/110660</t>
  </si>
  <si>
    <t>https://www.fishersci.at/shop/products/sabouraud-dextrose-agar-dehydrated/10086012#Sabouraud%20Dextrose%20Agar</t>
  </si>
  <si>
    <t>https://www.sigmaaldrich.com/SK/en/search/glycyrrhizin?focus=products&amp;page=1&amp;perpage=30&amp;sort=relevance&amp;term=glycyrrhizin&amp;type=product_name</t>
  </si>
  <si>
    <t>https://www.sigmaaldrich.com/SK/en/product/aldrich/cds020802?gclid=CjwKCAjwkLCkBhA9EiwAka9QRtwNga8w_WwqVGI7aXH2hs_9g3a13GaIgNANFFZGZdzmAEbRViA_PRoCwwgQAvD_BwE&amp;gclsrc=aw.ds</t>
  </si>
  <si>
    <t>https://www.sigmaaldrich.com/SK/en/product/mm/101894?gclid=CjwKCAjwv8qkBhAnEiwAkY-ahuGzDDLX-PC68Z9XaMirQOMINhuJSEnB9Atp3k-pPDLUCgLRhuCxYhoCjngQAvD_BwE&amp;gclsrc=aw.ds</t>
  </si>
  <si>
    <t>https://www.sigmaaldrich.com/SK/en/search/485-47-2?focus=products&amp;gclid=CjwKCAjwv8qkBhAnEiwAkY-ahtVV5FFmmoXzwUXtE_k8y2rIp1k1UwBzH97wPLyywOrrbNAkWKvKgBoCrQ0QAvD_BwE&amp;page=1&amp;perpage=30&amp;sort=relevance&amp;term=485-47-2&amp;type=cas_number</t>
  </si>
  <si>
    <t>https://www.sigmaaldrich.com/SK/en/product/sigald/207977</t>
  </si>
  <si>
    <t>https://www.sigmaaldrich.com/SK/en/product/aldrich/342483?gclid=CjwKCAjwv8qkBhAnEiwAkY-ahmrns0DUBhql_2uldsK_k-1rAt2lpYq0SZByJh-4j7zMd-RCsQlkYxoC9EIQAvD_BwE&amp;gclsrc=aw.ds</t>
  </si>
  <si>
    <t>https://www.sigmaaldrich.com/SK/en/search/10378-23-1?focus=products&amp;page=1&amp;perpage=30&amp;sort=relevance&amp;term=10378-23-1&amp;type=cas_number</t>
  </si>
  <si>
    <t>https://www.sigmaaldrich.com/SK/en/search/a2153?focus=products&amp;page=1&amp;perpage=30&amp;sort=relevance&amp;term=a2153&amp;type=product</t>
  </si>
  <si>
    <t>https://www.sigmaaldrich.com/SK/en/search/m0875?focus=products&amp;page=1&amp;perpage=30&amp;sort=relevance&amp;term=m0875&amp;type=product</t>
  </si>
  <si>
    <t>https://www.centralchem.sk/eshop/octan-zinocnaty-2h2o-pa-1kg/</t>
  </si>
  <si>
    <t>https://www.sigmaaldrich.com/SK/en/search/methoxyethanol?focus=products&amp;page=1&amp;perpage=30&amp;sort=relevance&amp;term=methoxyethanol&amp;type=product</t>
  </si>
  <si>
    <t>https://www.centralchem.sk/eshop/kyselina-borita-pa-1kg/</t>
  </si>
  <si>
    <t>https://www.sigmaaldrich.com/SK/en/product/sial/70171?gclid=CjwKCAjwv8qkBhAnEiwAkY-ahgjedRMyLwLxVHRjhnReypuwByf6zk_wYPgwUzKEOrdL9iUlkfdJ6xoCzggQAvD_BwE&amp;gclsrc=aw.ds</t>
  </si>
  <si>
    <t>https://www.sigmaaldrich.com/SK/en/search/8013-01-2?focus=products&amp;gclid=CjwKCAjwv8qkBhAnEiwAkY-ahmFFYvNIg_-3q136xQqKApAOAkA5EWUZzgVd_zVNhd72epyrj5jb6xoC3cMQAvD_BwE&amp;page=1&amp;perpage=30&amp;sort=relevance&amp;term=8013-01-2&amp;type=cas_number</t>
  </si>
  <si>
    <t>https://www.sigmaaldrich.com/SK/en/search/chloramphenicol?focus=products&amp;page=1&amp;perpage=30&amp;sort=relevance&amp;term=chloramphenicol&amp;type=product</t>
  </si>
  <si>
    <t>https://www.sigmaaldrich.com/SK/en/product/sial/phr1497</t>
  </si>
  <si>
    <t>https://www.najnakup.sk/riedidla-a-rozpustadla/marpin-riedidlo-c-6000-nitrocelulozove-acetonove-1l-riedid</t>
  </si>
  <si>
    <t>https://colormania.sk/aceton-technicky</t>
  </si>
  <si>
    <t>Číslo položky</t>
  </si>
  <si>
    <t>2. prieskum - zmluvy</t>
  </si>
  <si>
    <t>zmluva č.</t>
  </si>
  <si>
    <t>položka</t>
  </si>
  <si>
    <t>NI-1-746-2022-SPU-1</t>
  </si>
  <si>
    <t>3. prieskum trhu</t>
  </si>
  <si>
    <t>136,3</t>
  </si>
  <si>
    <t>https://www.proteinaco.sk/maltodextrin-1-kg-prasok/</t>
  </si>
  <si>
    <t>https://www.himediastore.com/violet-red-bile-agar-granulated-500g</t>
  </si>
  <si>
    <t>https://www.himediastore.com/lactobacillus-mrs-agar-mrs-agar-10693 </t>
  </si>
  <si>
    <t>https://www.himediastore.com/sabouraud-dextrose-agar-500g-27513</t>
  </si>
  <si>
    <t>https://www.medchemexpress.com/Glycyrrhizic_acid.html?utm_source=google&amp;utm_medium=CPC&amp;utm_campaign=Europe&amp;utm_term=HY-N0184&amp;utm_content=Glycyrrhizin&amp;gclid=CjwKCAjwt52mBhB5EiwA05YKo0ibhqNeG8yrwBrHxpxOoykDI8VyqIcFx6qI5u0cYFGdfK9IW7brdhoCuREQAvD_BwE</t>
  </si>
  <si>
    <t>https://www.biosynth.com/p/FS76720/57817-89-7-stevioside-min-98</t>
  </si>
  <si>
    <t>https://shop.chemsupply.com.au/brij-35-30-w-v-solution-in-water-329581000</t>
  </si>
  <si>
    <t>https://www.scbt.com/p/ninhydrin-485-47-2</t>
  </si>
  <si>
    <t>https://www.ucebnepomockyslovakia.sk/eshop/kategoria/chemikalie/produkt/jodicnan-draselny-pa-100g</t>
  </si>
  <si>
    <t>https://www.pgchem.sk/sk/ponuka/904/fosforecnan-trisodny-na3po4--500-g</t>
  </si>
  <si>
    <t>https://www.scbt.com/p/ethylenediaminetetraacetic-acid-tetrasodium-salt-dihydrate-10378-23-1</t>
  </si>
  <si>
    <t>https://www.scientificlabs.com/en/product/A3912-10G</t>
  </si>
  <si>
    <t>https://www.pgchem.sk/sk/ponuka/1468/kyselina-stavelova-dihydrat--500-g</t>
  </si>
  <si>
    <t>https://biopotravinyraj.sk/sol-cista-99-6-nacl-1-kg</t>
  </si>
  <si>
    <t>https://chemicals-direct.co.uk/product/76039-2-methoxyethanol-reagent-grade-contains-50-ppm-bht-as-stabilizer-99-0/</t>
  </si>
  <si>
    <t>https://www.pgchem.sk/sk/ponuka/1155/kyselina-borita--1-kg?gclid=CjwKCAjwt52mBhB5EiwA05YKox21NJhfHMm3pkGEUP7IpySBllkL5lZCYRiB1WnjMKrqIOrCqwBndxoCt4QQAvD_BwE</t>
  </si>
  <si>
    <t>https://www.scientificlabs.co.uk/product/70169-100G</t>
  </si>
  <si>
    <t>https://www.scientificlabs.co.uk/product/Y1625-250G</t>
  </si>
  <si>
    <t>https://www.capitolscientific.com/Sigma-C1919-5G-Chloramphenicol-for-Cell-Culture-BioReagent-5g-Vial</t>
  </si>
  <si>
    <t>https://www.scientificlabs.co.uk/product/PHR1497-1G </t>
  </si>
  <si>
    <t>https://www.mojefarby.sk/riedidlo-c-6000--aceton--1l-elastic/</t>
  </si>
  <si>
    <t>https://www.filtreaoleje.sk/detail-produktu/technicky-benzin-45l-17350/?gclid=CjwKCAjwt52mBhB5EiwA05YKo3JON7xjNiRaox0FAJ205knfvHv3dObR42RBNtjr4ezl1vvp2tXdehoCJ9UQAvD_BwE</t>
  </si>
  <si>
    <t>β-Glucanase Assay Kit</t>
  </si>
  <si>
    <t>vhodná na meranie a analýzu sladovej a bakteriálnej β-glukanázy a endo-1,4-β-glukanázy., 100 reakcií/kit (priamo od výrobcu Megazyme)</t>
  </si>
  <si>
    <t>Alfa amylase assay kit</t>
  </si>
  <si>
    <t>Metóda Ceralpha: testovacia súprava α-amylázy vhodná na špecifické meranie a analýzu α-amylázy v obilných zrnách a fermentačných bujónoch, 100-200 vzoriek/kit</t>
  </si>
  <si>
    <t>https://www.megazyme.com/beta-glucan-assay-kit</t>
  </si>
  <si>
    <t>https://www.megazyme.com/alpha-amylase-assay-kit?c=116</t>
  </si>
  <si>
    <t>Je len 1 výrobca týchto kitov, obidve ceny sú priamo z portálu výrobcu. Neexistuje alternatívny výrobca.</t>
  </si>
  <si>
    <t>Banka kúželová podľa Erlenmeyera</t>
  </si>
  <si>
    <t>objem 200 ml, širka hrdla 34 mm - potrebné dodržať kvôli kompatibite</t>
  </si>
  <si>
    <t>Zátka sterilizačná</t>
  </si>
  <si>
    <t>zátka na erlenmeyerovu banku s vnútorným priemerom hrdla 34mm, plastová - určená sa sterilizáciu v autokláve, viacnásobne použiteľná</t>
  </si>
  <si>
    <t>Kvasná zátka</t>
  </si>
  <si>
    <t>Kvasná zátka určená na obmedzenie prístupu vzduchu počas fermentácie, priemer spodného otvoru 9 mm</t>
  </si>
  <si>
    <t>Rukavice</t>
  </si>
  <si>
    <t>jednorázové latexové rukavice, pudrované veľkosť M, balenie 100 ks</t>
  </si>
  <si>
    <t>gáza</t>
  </si>
  <si>
    <t>Gáza nesterilná, štvorce 10 x 10 cm, bal. 100 ks</t>
  </si>
  <si>
    <t>centrifugačná skúmavka 15 ml, nesterilná</t>
  </si>
  <si>
    <t>CENTRIFUGAČNÁ SKÚMAVKA 15 ML, PE, NESTERILNÁ, Dnase/Rnase free, Non-pyrogenic; bal. 50 KS</t>
  </si>
  <si>
    <t>Pipetovacie špičky 2-200 µl, nesterilné</t>
  </si>
  <si>
    <t>Pipetovacie špičky 2-200 µl, nesterilné, autoklávovateľné pri 121 °C, kompatibilné s väčšinu modelov pipiet od Thermo Fisher Scientific FINNPIPETTE, Eppendorf a Sartorius; bal. 1000 ks</t>
  </si>
  <si>
    <t>Pipetovacie špičky 5-300 µl, nesterilné</t>
  </si>
  <si>
    <t>Pipetovacie špičky 5-300 µl, nesterilné, autoklávovateľné pri 121 °C, kompatibilné s väčšinu modelov pipiet od Thermo Fisher Scientific FINNPIPETTE, Eppendorf a Sartorius; bal. 1000 ks</t>
  </si>
  <si>
    <t>Pipetovacie špičky 50-1000 µl, nesterilné</t>
  </si>
  <si>
    <t>Pipetovacie špičky 50-1000 µl, nesterilné, autoklávovateľné pri 121 °C, kompatibilné s väčšinu modelov pipiet od Thermo Fisher Scientific FINNPIPETTE, Eppendorf a Sartorius; bal. 1000 ks</t>
  </si>
  <si>
    <t>Pipetovacie špičky 2-200 µl, v stojane, nesterilné</t>
  </si>
  <si>
    <t>Pipetovacie špičky 2-200 µl, v stojane, nesterilné, kompatibilné s väčšinu modelov pipiet od Thermo Fisher Scientific FINNPIPETTE, Eppendorf a Sartorius; bal. 10 stojanov po 96 ks špičiek</t>
  </si>
  <si>
    <t>Pipetovacie špičky 50-1000 µl, v stojane, nesterilné</t>
  </si>
  <si>
    <t>Pipetovacie špičky 50-1000 µl, v stojane, nesterilné, kompatibilné s väčšinu modelov pipiet od Thermo Fisher Scientific FINNPIPETTE, Eppendorf a Sartorius; bal. 10 stojanov po 96 ks špičiek</t>
  </si>
  <si>
    <t>Mikroskúmavky 2 ml, nesterilné</t>
  </si>
  <si>
    <t>Mikroskúmavky, 2 ml, nesterilné, so systémom Safe Lock, PP, možné autoklávovať pri 121°C; bal. 1000 ks</t>
  </si>
  <si>
    <t>Filtračné vrecúška pre extrakciu tuku</t>
  </si>
  <si>
    <t>Vrecúška pre extrakciu tuku, porozita 3 mikróny, bal. 200 ks</t>
  </si>
  <si>
    <t>Magnetické miešadielka</t>
  </si>
  <si>
    <t>Miešadielko magnetické, valcové, PTFE, 30 x 6 mm</t>
  </si>
  <si>
    <t>Miešadielko magnetické, valcové, PTFE, 50 x 8 mm</t>
  </si>
  <si>
    <t>Odstraňovač miešadielok</t>
  </si>
  <si>
    <t>Odstraňovač miešadielok, magnet zalisovaný do teflónovej tyče, určený na vyberanie miešadielok z miešaných nádob. 350 x 8 mm</t>
  </si>
  <si>
    <t>Gumová zatka</t>
  </si>
  <si>
    <t>Gumová zatka na kvasnú zátku s priemerom otvoru pre kvasnú zátku 9 mm, vhodná na nádoby s priemerom hrdla 34 mm</t>
  </si>
  <si>
    <t>lepiaca páska s indikátorom sterilizácie</t>
  </si>
  <si>
    <t>Zmena farby po sterilizácii z bielej na čiernu. Dĺžka 50 m. šírka minimálne 15 mm</t>
  </si>
  <si>
    <t>Papierové utierky</t>
  </si>
  <si>
    <t>Papierové utierky v rolke, s hrubšou razbou (povrchom) na strane jednej a jemnejším povrchom na strane druhej, s vysokou kapacitou i rýchlosťou absorpcie. Pevná za sucha i za mokra, je možné použiť ju pri čistení liehom alebo dezinfekčnými prostriedkami, rolka 350 m, 37x35 cm</t>
  </si>
  <si>
    <t>Papierové utierky, M1</t>
  </si>
  <si>
    <t>Papierové utierky v rolke, jednovrstvové so stredovým odvíjaním, vhodné pre systém Tork M1, neperforovaná rolka, Dľžka rolky 120 m, Šírka 21.5 cm, Priemer 14 cm; bal. 11 roliek</t>
  </si>
  <si>
    <t>Papierové utierky, M2, modré</t>
  </si>
  <si>
    <t>Papierové utierky v rolke 2-vrstvové, so stredovým odvíjaním, vhodné pre systém Tork M2, návin 157 m, Šírka 24.5 cm, Priemer 19 cm; bal. 6 roliek, modré</t>
  </si>
  <si>
    <t>Papierové utierky, M2, biele</t>
  </si>
  <si>
    <t>Papierové utierky v rolke 2-vrstvové, so stredovým odvíjaním, vhodné pre systém Tork M2, návin 160 m, Šírka 24.5 cm, Priemer 19 cm; bal. 6 roliek, biele</t>
  </si>
  <si>
    <t>Tekuté mydlo, priemyselné, S1</t>
  </si>
  <si>
    <t>Priemyselné tekuté mydlo vhodné pre oblasť prípravy potravín; S rýchlo rozpustnými zložkami pre mastné ruky; vhodné pre Tork zásobník na tekuté mydlo a mydlo v spreji S1; Bez parfumácie; Transparentná farba; objem 1000 ml</t>
  </si>
  <si>
    <t>Tekuté mydlo, antimikrobiálne, S4</t>
  </si>
  <si>
    <t>Číre penové mydlo na ruky s kyselinou mliečnou, vysoko účinné voči problémovým mikroorganizmom a šetrné k rukám, vynikajúce pre prevádzky spracúvajúce potraviny, vhodné pre všetky Tork zásobníky na mydlá a dezinfekčné prostriedky so senzorom (S4); v súlade s normami EN 1499 a EN 14476 (všetky obalené vírusy ako: HIV, SARS, korona, HBV, HCV, chrípka H1N1 a H5N1 atď.). Aktívna zložka na 100 % rastlinnom základe a 100 % biologicky odbúrateľná; dermatologicky testované: vhodné na časté používanie; Pomáha odstraňovať mastnotu z jedla; tekutá konzistencia; bez parfumov; objem 1000 ml</t>
  </si>
  <si>
    <t>Parafilm M, Šírka 100 mm, dĺžka 75 m</t>
  </si>
  <si>
    <t xml:space="preserve">Fólia pre zakrývanie, či  tesnenie ústia najrôznejších nádob a pre ochranu ich obsahu pred kontamináciou látkami z vonkajšieho prostredia; fyzikálne vlastnosti: Teplotný rozsah -45 až +50°C, Teplota tavenia 60°C, Bod horenia 301°C, Prieťažnosť 200 %; Priepustnosť pre plyny za 24 hodín, pri 23°C a 50% relatívnej vlhkosti: kyslík menšia ako 350 cm3/m2, dusík menšia ako 105 cm3/m2; Šírka 100 mm, dĺžka 75 m                                                             </t>
  </si>
  <si>
    <t>L - tyčinky</t>
  </si>
  <si>
    <t>Plastové hokejky v tvare L, biele, sterilné 5 ks balenie</t>
  </si>
  <si>
    <t>Petriho misky</t>
  </si>
  <si>
    <t>Plastové petriho misky Ø 90 mm v 14,2 mm one vent, sterilné (20 ks balenie)</t>
  </si>
  <si>
    <t>UV lampa, 185 nm, 10W</t>
  </si>
  <si>
    <t>Náhradná UV lampa s dvojitou vlnovou dĺžkou (185 nm/254 nm) pre fotooxidáciu organických kontaminantov, pre použitie so systémami Synergy® UV Water Purification System</t>
  </si>
  <si>
    <t>Petriho miska</t>
  </si>
  <si>
    <t>Petriho miska, priemer 100 mm, výška 15 mm</t>
  </si>
  <si>
    <t>platňa na PCR</t>
  </si>
  <si>
    <t>96 jamková platňa na PCR, vhodná do termocykléru, termostabilná, nesterilná, balenie 25 ks</t>
  </si>
  <si>
    <t>Nylonové striekačkové filtre</t>
  </si>
  <si>
    <t xml:space="preserve">nylonové striekačkové filtre, veľkosť pórov 0,2 µm, priemer 13 mm, balenie 100  ks </t>
  </si>
  <si>
    <t>Sklenené 2 ml liekovky (vials)</t>
  </si>
  <si>
    <t>2 ml skelené vialky, chromatografická analýza, číre sklo, 9 mm, skrutkovací uzáver</t>
  </si>
  <si>
    <t xml:space="preserve">Skrutkovacie uzávery na 2 ml liekovky </t>
  </si>
  <si>
    <t>skrutkovacie uzávery na 2 ml vialky, 9 mm, polypropylénové, modré</t>
  </si>
  <si>
    <t>jednorazový pohár 0,08 L</t>
  </si>
  <si>
    <t>materiál: PP (priemer 57 mm), 0,08 L, biely plast, 100 ks/bal</t>
  </si>
  <si>
    <t>jednorazový pohár 0,2 L</t>
  </si>
  <si>
    <t>materiál: PP - (priemer 70 mm), 0,2 L, biely plast, 100 ks/ bal</t>
  </si>
  <si>
    <t>rukavice nitrilové S</t>
  </si>
  <si>
    <t>Ochranné rukavice s mnohostranným využitím - vhodné aj pre kontakt s potravinami, zo špecifického vysokohodnotného nitrilu s vysokou chemickou odolnosťou (typ B, JKPT, EN ISO 374-1). Rovnako vysoká odolnosť voči oteru, prerezaniu a prepichnutiu. veľkosť S, 100 ks/bal</t>
  </si>
  <si>
    <t>rukavice nitrilové M</t>
  </si>
  <si>
    <t>Ochranné rukavice s mnohostranným využitím - vhodné aj pre kontakt s potravinami, zo špecifického vysokohodnotného nitrilu s vysokou chemickou odolnosťou (typ B, JKPT, EN ISO 374-1). Rovnako vysoká odolnosť voči oteru, prerezaniu a prepichnutiu. veľkosť M, 100 ks/bal</t>
  </si>
  <si>
    <t>servítky</t>
  </si>
  <si>
    <t>biele bez vzoru,  24x24 cm, jednovrstvové 500 ks/1 bal</t>
  </si>
  <si>
    <t>rolky do vákuovačky</t>
  </si>
  <si>
    <t>náhradné rolky do vákuovej baličky, pevné a stabilné, silné drážkovanie, vhodné na varenie, zmrazovanie a ohrev, rozmer 28x300 cm, 10 ks/bal.</t>
  </si>
  <si>
    <t>dóza na potraviny s vrchnákom 0,6 l</t>
  </si>
  <si>
    <t>materiál sklo odolné voči teplote, objem 0,6 l, rozmery: dĺžka 15 cm, šírka 15 cm, výška 7 cm, Vhodné do mrazničky. Vhodné do umývačky riadu.</t>
  </si>
  <si>
    <t>dóza na potraviny s vrchnákom 180 ml</t>
  </si>
  <si>
    <t>materiál sklo odolné voči teplote, objem 180 ml, rozmery: dĺžka 8,5 cm, šírka 8,5 cm, výška 6 cm, Vhodné do mrazničky. Vhodné do umývačky riadu. 3 ks/bal.</t>
  </si>
  <si>
    <t>podnos 45x30</t>
  </si>
  <si>
    <t>podnos, biely (požiadavka pre senzorické laboratórium podľa ISO 8589:2007), materiál: M-plast, rozmery 45x30 cm</t>
  </si>
  <si>
    <t>podnos 30x18</t>
  </si>
  <si>
    <t>podnos, biely (požiadavka pre senzorické laboratórium podľa ISO 8589:2007), materiál: M-plast, rozmery 30x 18 cm</t>
  </si>
  <si>
    <t>pohár, číre sklo, 0,23 L</t>
  </si>
  <si>
    <t>pohár, číre sklo, vhodný do umývačky riadu, rozmery: výška 10 cm, objem 0,23 L</t>
  </si>
  <si>
    <t>skúmavka so zabrúsenou sklenenou zátkou</t>
  </si>
  <si>
    <t>skúmavka so zabrúsenou sklenenou zátkou, materiál: borosilikátové sklo, rozmery: výška 180 mm, priemer 18 mm, hrúbka steny 1,8 mm, SJ 14/23</t>
  </si>
  <si>
    <t>stojan na skúmavky</t>
  </si>
  <si>
    <t>stojan na skúmavky s priemerom 18 mm, materiál: nerezový drôt, rozmery 250x50x70 mm, počet otvorov 2x12</t>
  </si>
  <si>
    <t>Papierové utierky v rolke</t>
  </si>
  <si>
    <t>Papierové utierky dvojvrstvové, Návin: 130 m, Výška kotúča: 190 mm, Priemer kotúča: 187 mm, 6 kusov v baleni</t>
  </si>
  <si>
    <t>Hliníkové tégliky 40 ul</t>
  </si>
  <si>
    <t>Štandardné hliníkové tégliky s pinom. Súprava 100 téglikov s viečkami. Štandardný typ téglika na merania DSC – veľmi plytká, so silným plochým dnom, 40 ul (s viečkom), balenie 100ks</t>
  </si>
  <si>
    <t>bal (100 ks)</t>
  </si>
  <si>
    <t>bal (1000 ks)</t>
  </si>
  <si>
    <t>bal (500 ks)</t>
  </si>
  <si>
    <t>bal (10 ks)</t>
  </si>
  <si>
    <t>bal (3 ks)</t>
  </si>
  <si>
    <t>bal (6 ks)</t>
  </si>
  <si>
    <t>bal (50 ks)</t>
  </si>
  <si>
    <t>https://www.laboratornatechnika.sk/eshop/banka-kuzelova-podla-erlenmeyera-uzkohrdla/p-74905.xhtml</t>
  </si>
  <si>
    <t>https://eshop.sanikaspa.sk/zatka-plastova-priemer-33mm/</t>
  </si>
  <si>
    <t>https://www.previnarov.sk/Kvasna-zatka-plastova-d261.htm?tab=description</t>
  </si>
  <si>
    <t>https://www.zdravotnickepomocky-stomia.sk/e-2349-gaza-vliwasoft-nesterilna-10-x-10-cm</t>
  </si>
  <si>
    <t>https://www.laboratornatechnika.sk/eshop/miesadielko-magneticke-valcove-ptfe/p-193357.xhtml</t>
  </si>
  <si>
    <t>https://www.previnarov.sk/Gumove-zatky-s-otvorom-pre-kvasnu-zatku-d258.htm</t>
  </si>
  <si>
    <t>https://www.medplus.sk/lepiaca-paska-s-indikatorom-parnej-sterilizacie-19-mm-x-50-m/</t>
  </si>
  <si>
    <t>https://www.roin.sk/produkt/420401/</t>
  </si>
  <si>
    <t>https://www.roin.sk/produkt/424709/</t>
  </si>
  <si>
    <t>https://aloquence.eu/kategorie/19401-plastove-hokejky-v-tvare-l-biele-sterilne-5-ks-balenie.html</t>
  </si>
  <si>
    <t>https://www.merckmillipore.com/SK/sk/product/Photooxidation-UV-Lamp,MM_NF-ZLUVWPM01</t>
  </si>
  <si>
    <t>https://www.mall.sk/vakuovacky/maxxo-vakuovaci-rolky-10x-28x300-cm?gclid=CjwKCAjwt52mBhB5EiwA05YKo1_Cyv91AJ4QOmGja9rAECa8ZDiVU5Mjymv2-STfL48erYnnrzUKLxoCXFYQAvD_BwE</t>
  </si>
  <si>
    <t>https://www.mt.com/sk/sk/home/products/Laboratory_Analytics_Browse/TA_Family_Browse/Crucibles/Aluminum/00027331.html?cmp=em-mt_transactional-11-LAB_ANA-Fulfillment-8272062#overviewpm</t>
  </si>
  <si>
    <t>NI-1-603-2022-SPU-1</t>
  </si>
  <si>
    <t>Záznam z prieskumu trhu</t>
  </si>
  <si>
    <t>A4_NI-1-603-2022-SPU-1</t>
  </si>
  <si>
    <t>NI-1-298-2022-SPU-1</t>
  </si>
  <si>
    <t>ponuka SPU iggy-trade</t>
  </si>
  <si>
    <t>https://www.helago-sk.sk/eshop-banka-kuzelova-podle-erlenmeyera-uzkohrdla-129025.html</t>
  </si>
  <si>
    <t>https://www.aliexpress.com/item/10000116079101.html?pdp_npi=3%40dis%21USD%215.12%214.71%21%21%21%21%21%40211675d316908121515457319eb618%2120000000122938841%21affd%21%21&amp;dp=602329-343853.4933651&amp;aff_fcid=c5271e2ebc134d4fa52b8ce391bd74e4-1690812151890-01629&amp;aff_fsk&amp;aff_platform=api-new-product-detail&amp;sk&amp;aff_trace_key=c5271e2ebc134d4fa52b8ce391bd74e4-1690812151890-01629&amp;terminal_id=4ad03ccbc367454db04c1df103ea9604&amp;afSmartRedirect=y</t>
  </si>
  <si>
    <t>https://eshop.oslavanslovakia.sk/potreby-na-vyrobu-vin-a-mustov-vinohrad/kvasna-zatka-plastova/?gclid=CjwKCAjwt52mBhB5EiwA05YKozT4QD6vPP8FJRkC4YGf7ZnLCQPkO_RlDQN_eGFatgjoSryJc2zbyxoCHY8QAvD_BwE</t>
  </si>
  <si>
    <t>https://www.vasalekaren.sk/gaza-kompr-nest-10x10-100ks-batist-netk-1320100530-p34498?gclid=CjwKCAjwt52mBhB5EiwA05YKoz3ciJk21Of2L6YURlPZt_phS_p9U3XI209FgIR7LwTaSpoyr-AARRoCWQ0QAvD_BwE</t>
  </si>
  <si>
    <t>https://www.fisherww.sk/index.php/view/productdetails/virtuemart_product_id/4574/virtuemart_category_id/114</t>
  </si>
  <si>
    <t>https://www.vsetkonavarenie.sk/gumove-zatky-na-demizon</t>
  </si>
  <si>
    <t>https://slovamed.sk/steriliza%C4%8Dn%C3%A1-p%C3%A1ska.html</t>
  </si>
  <si>
    <t>https://chemglass.com/cell-spreaders-l-shaped</t>
  </si>
  <si>
    <t>https://www.svetla.sk/p/melius-uv-c-nahradna-ziarovka-pre-mellonair-200-6732003.html?gclid=CjwKCAjwt52mBhB5EiwA05YKo8_3RfzdRrQNWpojbqBxOseeZ4CtU4AGFXwR0K7WgQ1Sx75MiAhNZBoC7mwQAvD_BwE&amp;et_uk=a1f4a479218d4100becd031e59da2d1a&amp;et_gk=Y2MxNDUzODQ2NjMyNGQ2NGI5ZDZiZmY3ZDEzYjQzMGYlN0MwNS4wOC4yMDIzKzEwJTNBNDclM0EzNw</t>
  </si>
  <si>
    <t>Váhy</t>
  </si>
  <si>
    <t>Laboratórne váhy s maximálnym zaťažením 8 - 9 kg, s presnosťou merania na 0,1g</t>
  </si>
  <si>
    <t>Minitrepačka</t>
  </si>
  <si>
    <t>rčená na trepanie jednotlivých skúmaviek alebo iných malých nádobiek s objemom do cca 50 ml v ruke</t>
  </si>
  <si>
    <t>Trepačka</t>
  </si>
  <si>
    <t>rozsah rýchlostí 100-350 rpm, časovač maximum nad 1000 min, trepacia podložka, brzdiace tyče, rozmer 400-500 x 370 x 50-200 mm(š/h/v)</t>
  </si>
  <si>
    <t>Magnetické miešadlo</t>
  </si>
  <si>
    <t>Magnetické miešadlo bez ohrevu, Objem 1.5 L, Rýchlosť Miešania 2500 rpm, Platňa Ø 160 mm/ sklenená, veľkosť maximálne (šírka x hĺbka) 21x21 cm</t>
  </si>
  <si>
    <t>Multipozičné magnetické miešadlo</t>
  </si>
  <si>
    <t>Multipozičné magnetické miešadlo bez ohrevu s tromi pohonnými jednotkami, Objem 5 L, Rýchlosť Miešania 3000 rpm, Platňa 124 x 124 mm sklenená</t>
  </si>
  <si>
    <t xml:space="preserve">Rotačná trepačka </t>
  </si>
  <si>
    <t>Rotačná trepačka pre skúmavky RSLAB-10</t>
  </si>
  <si>
    <t>Mikropipeta</t>
  </si>
  <si>
    <t>objem 100-1000 µl</t>
  </si>
  <si>
    <t>Ultrazvukový kúpeľ</t>
  </si>
  <si>
    <t xml:space="preserve">Celonerezový ultrazvukový kúpeľ s ohrevom, časovačom a mechanickým ovládaním. Ohrev až do 80°C, s tepelnou poistkou, vybavený výpustným kohútom. </t>
  </si>
  <si>
    <t>Refraktometer digitálny</t>
  </si>
  <si>
    <t>Malý prenosný presný refraktometer s veľkým TFT displejom pre použitie v laboratóriu aj v teréne (krytie IP 67), vybavený meraním teploty a automatickou teplotnou kompenzáciou v rozsahu +10 až +30°C a automatickým vypínaním po 5 minútach nečinnosti, súčasťou je kalibračný roztok, puzdro na prístroj, pipetka a čistiace pomôcky, všetko v praktickom plastovom boxe. Široký rozsah merania indexu lomu 1.3330 - 1.5400 nD s presnosťou ±0.0003 nD a rozlíšením 0.0001 nD.</t>
  </si>
  <si>
    <t>Chladnička s mrazničkou</t>
  </si>
  <si>
    <t>Energetická trieda D a vyššie, objem chladničky 220-230 l, objem mrazničky 100-110 l, displej, indikácia otvorených dverí, uhlíkový filter</t>
  </si>
  <si>
    <t>Z20234239_Z</t>
  </si>
  <si>
    <t>NI-1-603-2022-SPU-2</t>
  </si>
  <si>
    <t>Priemerná cena</t>
  </si>
  <si>
    <t>Cena z Kúpnej zmluvy</t>
  </si>
  <si>
    <t>NI/1-237/2023/SPU</t>
  </si>
  <si>
    <t>SPOLU</t>
  </si>
  <si>
    <t>Spolu</t>
  </si>
  <si>
    <t>Kúpna zlmuva</t>
  </si>
  <si>
    <t>NI-1-711-2022/SPU</t>
  </si>
  <si>
    <t>NI-1-217-2023-SPU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</si>
</sst>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9"/>
      <name val="Noto Sans SC"/>
    </font>
    <font>
      <vertAlign val="subscript"/>
      <sz val="11"/>
      <name val="Noto Sans SC"/>
    </font>
    <font>
      <sz val="11"/>
      <name val="Rawline"/>
    </font>
    <font>
      <sz val="8"/>
      <name val="Rawline"/>
    </font>
    <font>
      <sz val="11"/>
      <color rgb="FF444444"/>
      <name val="Calibri"/>
      <family val="2"/>
      <charset val="1"/>
      <scheme val="minor"/>
    </font>
    <font>
      <sz val="11"/>
      <color rgb="FF000000"/>
      <name val="Calibri"/>
      <family val="2"/>
      <charset val="238"/>
      <scheme val="minor"/>
    </font>
    <font>
      <sz val="8"/>
      <color rgb="FF093F91"/>
      <name val="Verdana"/>
      <charset val="1"/>
    </font>
    <font>
      <sz val="8"/>
      <name val="Verdana"/>
      <family val="2"/>
      <charset val="238"/>
    </font>
    <font>
      <sz val="11"/>
      <color rgb="FF000000"/>
      <name val="Calibri Light"/>
    </font>
    <font>
      <u/>
      <sz val="11"/>
      <color rgb="FF0563C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2A2C2F"/>
      <name val="Calibri"/>
      <family val="2"/>
      <charset val="238"/>
      <scheme val="minor"/>
    </font>
    <font>
      <sz val="11"/>
      <color rgb="FF454545"/>
      <name val="Calibri"/>
      <family val="2"/>
      <charset val="238"/>
      <scheme val="minor"/>
    </font>
    <font>
      <sz val="11"/>
      <color rgb="FF08131F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0000"/>
      <name val="Calibri Light"/>
      <family val="2"/>
      <charset val="238"/>
    </font>
    <font>
      <b/>
      <sz val="11"/>
      <name val="Calibri"/>
      <family val="2"/>
      <scheme val="minor"/>
    </font>
    <font>
      <sz val="10"/>
      <color rgb="FF000000"/>
      <name val="Arial"/>
      <family val="2"/>
      <charset val="238"/>
    </font>
    <font>
      <u/>
      <sz val="8"/>
      <color rgb="FF0563C1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8"/>
      <color theme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39">
    <xf numFmtId="0" fontId="0" fillId="0" borderId="0" xfId="0"/>
    <xf numFmtId="0" fontId="5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0" borderId="1" xfId="0" applyFont="1" applyBorder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4" fillId="5" borderId="1" xfId="0" applyFont="1" applyFill="1" applyBorder="1" applyAlignment="1">
      <alignment wrapText="1"/>
    </xf>
    <xf numFmtId="0" fontId="5" fillId="5" borderId="1" xfId="0" applyFont="1" applyFill="1" applyBorder="1"/>
    <xf numFmtId="0" fontId="15" fillId="4" borderId="1" xfId="0" applyFont="1" applyFill="1" applyBorder="1" applyAlignment="1">
      <alignment wrapText="1"/>
    </xf>
    <xf numFmtId="0" fontId="16" fillId="5" borderId="1" xfId="0" applyFont="1" applyFill="1" applyBorder="1" applyAlignment="1">
      <alignment wrapText="1"/>
    </xf>
    <xf numFmtId="0" fontId="16" fillId="5" borderId="1" xfId="0" applyFont="1" applyFill="1" applyBorder="1"/>
    <xf numFmtId="0" fontId="1" fillId="0" borderId="0" xfId="0" applyFont="1"/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12" fillId="4" borderId="3" xfId="0" applyFont="1" applyFill="1" applyBorder="1" applyAlignment="1">
      <alignment wrapText="1"/>
    </xf>
    <xf numFmtId="0" fontId="13" fillId="4" borderId="3" xfId="0" applyFont="1" applyFill="1" applyBorder="1" applyAlignment="1">
      <alignment wrapText="1"/>
    </xf>
    <xf numFmtId="0" fontId="16" fillId="4" borderId="3" xfId="0" applyFont="1" applyFill="1" applyBorder="1" applyAlignment="1">
      <alignment wrapText="1"/>
    </xf>
    <xf numFmtId="0" fontId="16" fillId="5" borderId="3" xfId="0" applyFont="1" applyFill="1" applyBorder="1" applyAlignment="1">
      <alignment wrapText="1"/>
    </xf>
    <xf numFmtId="0" fontId="0" fillId="0" borderId="2" xfId="0" applyBorder="1"/>
    <xf numFmtId="0" fontId="2" fillId="4" borderId="4" xfId="0" applyFont="1" applyFill="1" applyBorder="1"/>
    <xf numFmtId="0" fontId="3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/>
    <xf numFmtId="0" fontId="5" fillId="5" borderId="4" xfId="0" applyFont="1" applyFill="1" applyBorder="1"/>
    <xf numFmtId="0" fontId="16" fillId="5" borderId="4" xfId="0" applyFont="1" applyFill="1" applyBorder="1"/>
    <xf numFmtId="0" fontId="1" fillId="0" borderId="2" xfId="0" applyFont="1" applyBorder="1"/>
    <xf numFmtId="0" fontId="5" fillId="0" borderId="2" xfId="0" applyFont="1" applyBorder="1"/>
    <xf numFmtId="0" fontId="1" fillId="6" borderId="2" xfId="0" applyFont="1" applyFill="1" applyBorder="1"/>
    <xf numFmtId="0" fontId="2" fillId="7" borderId="2" xfId="0" applyFont="1" applyFill="1" applyBorder="1"/>
    <xf numFmtId="0" fontId="0" fillId="6" borderId="2" xfId="0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5" fillId="7" borderId="2" xfId="0" applyFont="1" applyFill="1" applyBorder="1"/>
    <xf numFmtId="0" fontId="5" fillId="6" borderId="2" xfId="0" applyFont="1" applyFill="1" applyBorder="1"/>
    <xf numFmtId="0" fontId="16" fillId="6" borderId="2" xfId="0" applyFont="1" applyFill="1" applyBorder="1"/>
    <xf numFmtId="0" fontId="5" fillId="0" borderId="0" xfId="0" applyFont="1"/>
    <xf numFmtId="0" fontId="1" fillId="8" borderId="2" xfId="0" applyFont="1" applyFill="1" applyBorder="1"/>
    <xf numFmtId="0" fontId="5" fillId="9" borderId="2" xfId="0" applyFont="1" applyFill="1" applyBorder="1"/>
    <xf numFmtId="0" fontId="0" fillId="8" borderId="2" xfId="0" applyFill="1" applyBorder="1"/>
    <xf numFmtId="0" fontId="4" fillId="9" borderId="2" xfId="0" applyFont="1" applyFill="1" applyBorder="1"/>
    <xf numFmtId="0" fontId="5" fillId="8" borderId="2" xfId="0" applyFont="1" applyFill="1" applyBorder="1"/>
    <xf numFmtId="0" fontId="1" fillId="10" borderId="2" xfId="0" applyFont="1" applyFill="1" applyBorder="1"/>
    <xf numFmtId="0" fontId="1" fillId="8" borderId="5" xfId="0" applyFont="1" applyFill="1" applyBorder="1"/>
    <xf numFmtId="0" fontId="0" fillId="10" borderId="2" xfId="0" applyFill="1" applyBorder="1"/>
    <xf numFmtId="0" fontId="6" fillId="0" borderId="1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9" fillId="0" borderId="2" xfId="1" applyBorder="1"/>
    <xf numFmtId="0" fontId="13" fillId="3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/>
    <xf numFmtId="0" fontId="5" fillId="2" borderId="7" xfId="0" applyFont="1" applyFill="1" applyBorder="1" applyAlignment="1">
      <alignment wrapText="1"/>
    </xf>
    <xf numFmtId="0" fontId="25" fillId="2" borderId="1" xfId="0" applyFont="1" applyFill="1" applyBorder="1" applyAlignment="1">
      <alignment wrapText="1"/>
    </xf>
    <xf numFmtId="0" fontId="25" fillId="2" borderId="1" xfId="0" applyFont="1" applyFill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2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13" fillId="2" borderId="4" xfId="0" applyFont="1" applyFill="1" applyBorder="1"/>
    <xf numFmtId="0" fontId="5" fillId="0" borderId="4" xfId="0" applyFont="1" applyBorder="1"/>
    <xf numFmtId="0" fontId="5" fillId="2" borderId="4" xfId="0" applyFont="1" applyFill="1" applyBorder="1"/>
    <xf numFmtId="0" fontId="5" fillId="2" borderId="8" xfId="0" applyFont="1" applyFill="1" applyBorder="1"/>
    <xf numFmtId="0" fontId="25" fillId="2" borderId="4" xfId="0" applyFont="1" applyFill="1" applyBorder="1"/>
    <xf numFmtId="0" fontId="1" fillId="8" borderId="9" xfId="0" applyFont="1" applyFill="1" applyBorder="1"/>
    <xf numFmtId="0" fontId="13" fillId="7" borderId="2" xfId="0" applyFont="1" applyFill="1" applyBorder="1"/>
    <xf numFmtId="0" fontId="5" fillId="7" borderId="2" xfId="0" applyFont="1" applyFill="1" applyBorder="1" applyAlignment="1">
      <alignment horizontal="right"/>
    </xf>
    <xf numFmtId="0" fontId="19" fillId="7" borderId="2" xfId="1" applyFill="1" applyBorder="1" applyAlignment="1">
      <alignment wrapText="1"/>
    </xf>
    <xf numFmtId="0" fontId="25" fillId="7" borderId="2" xfId="0" applyFont="1" applyFill="1" applyBorder="1"/>
    <xf numFmtId="0" fontId="5" fillId="3" borderId="2" xfId="0" applyFont="1" applyFill="1" applyBorder="1"/>
    <xf numFmtId="0" fontId="12" fillId="9" borderId="2" xfId="0" applyFont="1" applyFill="1" applyBorder="1"/>
    <xf numFmtId="0" fontId="5" fillId="9" borderId="2" xfId="0" applyFont="1" applyFill="1" applyBorder="1" applyAlignment="1">
      <alignment wrapText="1"/>
    </xf>
    <xf numFmtId="0" fontId="17" fillId="8" borderId="2" xfId="0" applyFont="1" applyFill="1" applyBorder="1"/>
    <xf numFmtId="0" fontId="26" fillId="10" borderId="2" xfId="0" applyFont="1" applyFill="1" applyBorder="1"/>
    <xf numFmtId="0" fontId="4" fillId="11" borderId="2" xfId="0" applyFont="1" applyFill="1" applyBorder="1"/>
    <xf numFmtId="0" fontId="4" fillId="10" borderId="2" xfId="0" applyFont="1" applyFill="1" applyBorder="1"/>
    <xf numFmtId="0" fontId="5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27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2" fillId="8" borderId="2" xfId="0" applyFont="1" applyFill="1" applyBorder="1"/>
    <xf numFmtId="0" fontId="20" fillId="6" borderId="2" xfId="0" applyFont="1" applyFill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20" fillId="8" borderId="5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0" fontId="20" fillId="8" borderId="9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20" fillId="8" borderId="6" xfId="0" applyFont="1" applyFill="1" applyBorder="1" applyAlignment="1">
      <alignment horizontal="center"/>
    </xf>
    <xf numFmtId="0" fontId="20" fillId="8" borderId="10" xfId="0" applyFont="1" applyFill="1" applyBorder="1" applyAlignment="1">
      <alignment horizontal="center"/>
    </xf>
    <xf numFmtId="0" fontId="5" fillId="0" borderId="0" xfId="0" applyFont="1"/>
    <xf numFmtId="0" fontId="31" fillId="7" borderId="2" xfId="1" applyFont="1" applyFill="1" applyBorder="1" applyAlignment="1">
      <alignment wrapText="1" shrinkToFit="1"/>
    </xf>
    <xf numFmtId="0" fontId="31" fillId="6" borderId="2" xfId="1" applyFont="1" applyFill="1" applyBorder="1" applyAlignment="1">
      <alignment wrapText="1" shrinkToFit="1"/>
    </xf>
    <xf numFmtId="0" fontId="19" fillId="6" borderId="2" xfId="1" applyFill="1" applyBorder="1" applyAlignment="1">
      <alignment wrapText="1"/>
    </xf>
    <xf numFmtId="0" fontId="17" fillId="7" borderId="2" xfId="0" applyFont="1" applyFill="1" applyBorder="1" applyAlignment="1">
      <alignment wrapText="1"/>
    </xf>
    <xf numFmtId="0" fontId="5" fillId="7" borderId="2" xfId="0" applyFont="1" applyFill="1" applyBorder="1" applyAlignment="1">
      <alignment wrapText="1"/>
    </xf>
    <xf numFmtId="0" fontId="18" fillId="10" borderId="2" xfId="1" applyFont="1" applyFill="1" applyBorder="1" applyAlignment="1">
      <alignment wrapText="1"/>
    </xf>
    <xf numFmtId="0" fontId="4" fillId="10" borderId="2" xfId="0" applyFont="1" applyFill="1" applyBorder="1" applyAlignment="1">
      <alignment wrapText="1"/>
    </xf>
    <xf numFmtId="0" fontId="4" fillId="11" borderId="2" xfId="0" applyFont="1" applyFill="1" applyBorder="1" applyAlignment="1">
      <alignment wrapText="1"/>
    </xf>
    <xf numFmtId="0" fontId="18" fillId="11" borderId="2" xfId="1" applyFont="1" applyFill="1" applyBorder="1" applyAlignment="1">
      <alignment wrapText="1"/>
    </xf>
    <xf numFmtId="0" fontId="28" fillId="0" borderId="2" xfId="0" applyFont="1" applyBorder="1" applyAlignment="1">
      <alignment wrapText="1" shrinkToFit="1"/>
    </xf>
    <xf numFmtId="0" fontId="29" fillId="0" borderId="2" xfId="0" applyFont="1" applyBorder="1" applyAlignment="1">
      <alignment wrapText="1" shrinkToFit="1"/>
    </xf>
    <xf numFmtId="0" fontId="5" fillId="2" borderId="2" xfId="0" applyFont="1" applyFill="1" applyBorder="1"/>
    <xf numFmtId="0" fontId="30" fillId="0" borderId="2" xfId="1" applyFont="1" applyBorder="1" applyAlignment="1">
      <alignment wrapText="1" shrinkToFit="1"/>
    </xf>
    <xf numFmtId="0" fontId="4" fillId="2" borderId="2" xfId="0" applyFont="1" applyFill="1" applyBorder="1"/>
    <xf numFmtId="0" fontId="0" fillId="10" borderId="2" xfId="0" applyFill="1" applyBorder="1" applyAlignment="1">
      <alignment horizontal="right"/>
    </xf>
    <xf numFmtId="0" fontId="0" fillId="0" borderId="11" xfId="0" applyFill="1" applyBorder="1"/>
    <xf numFmtId="0" fontId="32" fillId="0" borderId="13" xfId="0" applyFont="1" applyBorder="1"/>
    <xf numFmtId="0" fontId="32" fillId="0" borderId="15" xfId="0" applyFont="1" applyFill="1" applyBorder="1"/>
    <xf numFmtId="0" fontId="1" fillId="0" borderId="2" xfId="0" applyFont="1" applyFill="1" applyBorder="1"/>
    <xf numFmtId="0" fontId="5" fillId="0" borderId="6" xfId="0" applyFont="1" applyBorder="1"/>
    <xf numFmtId="0" fontId="1" fillId="0" borderId="12" xfId="0" applyFont="1" applyBorder="1"/>
    <xf numFmtId="0" fontId="1" fillId="12" borderId="2" xfId="0" applyFont="1" applyFill="1" applyBorder="1"/>
    <xf numFmtId="0" fontId="20" fillId="0" borderId="16" xfId="0" applyFont="1" applyBorder="1"/>
    <xf numFmtId="2" fontId="20" fillId="0" borderId="14" xfId="0" applyNumberFormat="1" applyFont="1" applyFill="1" applyBorder="1"/>
    <xf numFmtId="0" fontId="0" fillId="8" borderId="6" xfId="0" applyFill="1" applyBorder="1"/>
    <xf numFmtId="0" fontId="1" fillId="8" borderId="12" xfId="0" applyFont="1" applyFill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ntralchem.sk/eshop/octan-zinocnaty-2h2o-pa-1kg/" TargetMode="External"/><Relationship Id="rId18" Type="http://schemas.openxmlformats.org/officeDocument/2006/relationships/hyperlink" Target="https://www.sigmaaldrich.com/SK/en/search/chloramphenicol?focus=products&amp;page=1&amp;perpage=30&amp;sort=relevance&amp;term=chloramphenicol&amp;type=product" TargetMode="External"/><Relationship Id="rId26" Type="http://schemas.openxmlformats.org/officeDocument/2006/relationships/hyperlink" Target="https://www.medchemexpress.com/Glycyrrhizic_acid.html?utm_source=google&amp;utm_medium=CPC&amp;utm_campaign=Europe&amp;utm_term=HY-N0184&amp;utm_content=Glycyrrhizin&amp;gclid=CjwKCAjwt52mBhB5EiwA05YKo0ibhqNeG8yrwBrHxpxOoykDI8VyqIcFx6qI5u0cYFGdfK9IW7brdhoCuREQAvD_BwE" TargetMode="External"/><Relationship Id="rId39" Type="http://schemas.openxmlformats.org/officeDocument/2006/relationships/hyperlink" Target="https://www.scientificlabs.co.uk/product/Y1625-250G" TargetMode="External"/><Relationship Id="rId21" Type="http://schemas.openxmlformats.org/officeDocument/2006/relationships/hyperlink" Target="https://colormania.sk/aceton-technicky" TargetMode="External"/><Relationship Id="rId34" Type="http://schemas.openxmlformats.org/officeDocument/2006/relationships/hyperlink" Target="https://www.pgchem.sk/sk/ponuka/1468/kyselina-stavelova-dihydrat--500-g" TargetMode="External"/><Relationship Id="rId42" Type="http://schemas.openxmlformats.org/officeDocument/2006/relationships/hyperlink" Target="https://www.mojefarby.sk/riedidlo-c-6000--aceton--1l-elastic/" TargetMode="External"/><Relationship Id="rId7" Type="http://schemas.openxmlformats.org/officeDocument/2006/relationships/hyperlink" Target="https://www.sigmaaldrich.com/SK/en/search/485-47-2?focus=products&amp;gclid=CjwKCAjwv8qkBhAnEiwAkY-ahtVV5FFmmoXzwUXtE_k8y2rIp1k1UwBzH97wPLyywOrrbNAkWKvKgBoCrQ0QAvD_BwE&amp;page=1&amp;perpage=30&amp;sort=relevance&amp;term=485-47-2&amp;type=cas_number" TargetMode="External"/><Relationship Id="rId2" Type="http://schemas.openxmlformats.org/officeDocument/2006/relationships/hyperlink" Target="https://www.sigmaaldrich.com/SK/en/product/mm/110660" TargetMode="External"/><Relationship Id="rId16" Type="http://schemas.openxmlformats.org/officeDocument/2006/relationships/hyperlink" Target="https://www.sigmaaldrich.com/SK/en/product/sial/70171?gclid=CjwKCAjwv8qkBhAnEiwAkY-ahgjedRMyLwLxVHRjhnReypuwByf6zk_wYPgwUzKEOrdL9iUlkfdJ6xoCzggQAvD_BwE&amp;gclsrc=aw.ds" TargetMode="External"/><Relationship Id="rId20" Type="http://schemas.openxmlformats.org/officeDocument/2006/relationships/hyperlink" Target="https://www.najnakup.sk/riedidla-a-rozpustadla/marpin-riedidlo-c-6000-nitrocelulozove-acetonove-1l-riedid" TargetMode="External"/><Relationship Id="rId29" Type="http://schemas.openxmlformats.org/officeDocument/2006/relationships/hyperlink" Target="https://www.scbt.com/p/ninhydrin-485-47-2" TargetMode="External"/><Relationship Id="rId41" Type="http://schemas.openxmlformats.org/officeDocument/2006/relationships/hyperlink" Target="https://www.scientificlabs.co.uk/product/PHR1497-1G" TargetMode="External"/><Relationship Id="rId1" Type="http://schemas.openxmlformats.org/officeDocument/2006/relationships/hyperlink" Target="https://www.protein.sk/maltodextrin-gymbeam" TargetMode="External"/><Relationship Id="rId6" Type="http://schemas.openxmlformats.org/officeDocument/2006/relationships/hyperlink" Target="https://www.sigmaaldrich.com/SK/en/product/mm/101894?gclid=CjwKCAjwv8qkBhAnEiwAkY-ahuGzDDLX-PC68Z9XaMirQOMINhuJSEnB9Atp3k-pPDLUCgLRhuCxYhoCjngQAvD_BwE&amp;gclsrc=aw.ds" TargetMode="External"/><Relationship Id="rId11" Type="http://schemas.openxmlformats.org/officeDocument/2006/relationships/hyperlink" Target="https://www.sigmaaldrich.com/SK/en/search/a2153?focus=products&amp;page=1&amp;perpage=30&amp;sort=relevance&amp;term=a2153&amp;type=product" TargetMode="External"/><Relationship Id="rId24" Type="http://schemas.openxmlformats.org/officeDocument/2006/relationships/hyperlink" Target="https://www.himediastore.com/lactobacillus-mrs-agar-mrs-agar-10693" TargetMode="External"/><Relationship Id="rId32" Type="http://schemas.openxmlformats.org/officeDocument/2006/relationships/hyperlink" Target="https://www.scbt.com/p/ethylenediaminetetraacetic-acid-tetrasodium-salt-dihydrate-10378-23-1" TargetMode="External"/><Relationship Id="rId37" Type="http://schemas.openxmlformats.org/officeDocument/2006/relationships/hyperlink" Target="https://www.pgchem.sk/sk/ponuka/1155/kyselina-borita--1-kg?gclid=CjwKCAjwt52mBhB5EiwA05YKox21NJhfHMm3pkGEUP7IpySBllkL5lZCYRiB1WnjMKrqIOrCqwBndxoCt4QQAvD_BwE" TargetMode="External"/><Relationship Id="rId40" Type="http://schemas.openxmlformats.org/officeDocument/2006/relationships/hyperlink" Target="https://www.capitolscientific.com/Sigma-C1919-5G-Chloramphenicol-for-Cell-Culture-BioReagent-5g-Vial" TargetMode="External"/><Relationship Id="rId5" Type="http://schemas.openxmlformats.org/officeDocument/2006/relationships/hyperlink" Target="https://www.sigmaaldrich.com/SK/en/product/aldrich/cds020802?gclid=CjwKCAjwkLCkBhA9EiwAka9QRtwNga8w_WwqVGI7aXH2hs_9g3a13GaIgNANFFZGZdzmAEbRViA_PRoCwwgQAvD_BwE&amp;gclsrc=aw.ds" TargetMode="External"/><Relationship Id="rId15" Type="http://schemas.openxmlformats.org/officeDocument/2006/relationships/hyperlink" Target="https://www.centralchem.sk/eshop/kyselina-borita-pa-1kg/" TargetMode="External"/><Relationship Id="rId23" Type="http://schemas.openxmlformats.org/officeDocument/2006/relationships/hyperlink" Target="https://www.himediastore.com/violet-red-bile-agar-granulated-500g" TargetMode="External"/><Relationship Id="rId28" Type="http://schemas.openxmlformats.org/officeDocument/2006/relationships/hyperlink" Target="https://shop.chemsupply.com.au/brij-35-30-w-v-solution-in-water-329581000" TargetMode="External"/><Relationship Id="rId36" Type="http://schemas.openxmlformats.org/officeDocument/2006/relationships/hyperlink" Target="https://chemicals-direct.co.uk/product/76039-2-methoxyethanol-reagent-grade-contains-50-ppm-bht-as-stabilizer-99-0/" TargetMode="External"/><Relationship Id="rId10" Type="http://schemas.openxmlformats.org/officeDocument/2006/relationships/hyperlink" Target="https://www.sigmaaldrich.com/SK/en/search/10378-23-1?focus=products&amp;page=1&amp;perpage=30&amp;sort=relevance&amp;term=10378-23-1&amp;type=cas_number" TargetMode="External"/><Relationship Id="rId19" Type="http://schemas.openxmlformats.org/officeDocument/2006/relationships/hyperlink" Target="https://www.sigmaaldrich.com/SK/en/product/sial/phr1497" TargetMode="External"/><Relationship Id="rId31" Type="http://schemas.openxmlformats.org/officeDocument/2006/relationships/hyperlink" Target="https://www.pgchem.sk/sk/ponuka/904/fosforecnan-trisodny-na3po4--500-g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sigmaaldrich.com/SK/en/search/glycyrrhizin?focus=products&amp;page=1&amp;perpage=30&amp;sort=relevance&amp;term=glycyrrhizin&amp;type=product_name" TargetMode="External"/><Relationship Id="rId9" Type="http://schemas.openxmlformats.org/officeDocument/2006/relationships/hyperlink" Target="https://www.sigmaaldrich.com/SK/en/product/aldrich/342483?gclid=CjwKCAjwv8qkBhAnEiwAkY-ahmrns0DUBhql_2uldsK_k-1rAt2lpYq0SZByJh-4j7zMd-RCsQlkYxoC9EIQAvD_BwE&amp;gclsrc=aw.ds" TargetMode="External"/><Relationship Id="rId14" Type="http://schemas.openxmlformats.org/officeDocument/2006/relationships/hyperlink" Target="https://www.sigmaaldrich.com/SK/en/search/methoxyethanol?focus=products&amp;page=1&amp;perpage=30&amp;sort=relevance&amp;term=methoxyethanol&amp;type=product" TargetMode="External"/><Relationship Id="rId22" Type="http://schemas.openxmlformats.org/officeDocument/2006/relationships/hyperlink" Target="https://www.proteinaco.sk/maltodextrin-1-kg-prasok/" TargetMode="External"/><Relationship Id="rId27" Type="http://schemas.openxmlformats.org/officeDocument/2006/relationships/hyperlink" Target="https://www.biosynth.com/p/FS76720/57817-89-7-stevioside-min-98" TargetMode="External"/><Relationship Id="rId30" Type="http://schemas.openxmlformats.org/officeDocument/2006/relationships/hyperlink" Target="https://www.ucebnepomockyslovakia.sk/eshop/kategoria/chemikalie/produkt/jodicnan-draselny-pa-100g" TargetMode="External"/><Relationship Id="rId35" Type="http://schemas.openxmlformats.org/officeDocument/2006/relationships/hyperlink" Target="https://biopotravinyraj.sk/sol-cista-99-6-nacl-1-kg" TargetMode="External"/><Relationship Id="rId43" Type="http://schemas.openxmlformats.org/officeDocument/2006/relationships/hyperlink" Target="https://www.filtreaoleje.sk/detail-produktu/technicky-benzin-45l-17350/?gclid=CjwKCAjwt52mBhB5EiwA05YKo3JON7xjNiRaox0FAJ205knfvHv3dObR42RBNtjr4ezl1vvp2tXdehoCJ9UQAvD_BwE" TargetMode="External"/><Relationship Id="rId8" Type="http://schemas.openxmlformats.org/officeDocument/2006/relationships/hyperlink" Target="https://www.sigmaaldrich.com/SK/en/product/sigald/207977" TargetMode="External"/><Relationship Id="rId3" Type="http://schemas.openxmlformats.org/officeDocument/2006/relationships/hyperlink" Target="https://www.fishersci.at/shop/products/sabouraud-dextrose-agar-dehydrated/10086012" TargetMode="External"/><Relationship Id="rId12" Type="http://schemas.openxmlformats.org/officeDocument/2006/relationships/hyperlink" Target="https://www.sigmaaldrich.com/SK/en/search/m0875?focus=products&amp;page=1&amp;perpage=30&amp;sort=relevance&amp;term=m0875&amp;type=product" TargetMode="External"/><Relationship Id="rId17" Type="http://schemas.openxmlformats.org/officeDocument/2006/relationships/hyperlink" Target="https://www.sigmaaldrich.com/SK/en/search/8013-01-2?focus=products&amp;gclid=CjwKCAjwv8qkBhAnEiwAkY-ahmFFYvNIg_-3q136xQqKApAOAkA5EWUZzgVd_zVNhd72epyrj5jb6xoC3cMQAvD_BwE&amp;page=1&amp;perpage=30&amp;sort=relevance&amp;term=8013-01-2&amp;type=cas_number" TargetMode="External"/><Relationship Id="rId25" Type="http://schemas.openxmlformats.org/officeDocument/2006/relationships/hyperlink" Target="https://www.himediastore.com/sabouraud-dextrose-agar-500g-27513" TargetMode="External"/><Relationship Id="rId33" Type="http://schemas.openxmlformats.org/officeDocument/2006/relationships/hyperlink" Target="https://www.scientificlabs.com/en/product/A3912-10G" TargetMode="External"/><Relationship Id="rId38" Type="http://schemas.openxmlformats.org/officeDocument/2006/relationships/hyperlink" Target="https://www.scientificlabs.co.uk/product/70169-100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egazyme.com/alpha-amylase-assay-kit?c=116" TargetMode="External"/><Relationship Id="rId1" Type="http://schemas.openxmlformats.org/officeDocument/2006/relationships/hyperlink" Target="https://www.megazyme.com/beta-glucan-assay-ki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plus.sk/lepiaca-paska-s-indikatorom-parnej-sterilizacie-19-mm-x-50-m/" TargetMode="External"/><Relationship Id="rId13" Type="http://schemas.openxmlformats.org/officeDocument/2006/relationships/hyperlink" Target="https://www.mall.sk/vakuovacky/maxxo-vakuovaci-rolky-10x-28x300-cm?gclid=CjwKCAjwt52mBhB5EiwA05YKo1_Cyv91AJ4QOmGja9rAECa8ZDiVU5Mjymv2-STfL48erYnnrzUKLxoCXFYQAvD_BwE" TargetMode="External"/><Relationship Id="rId18" Type="http://schemas.openxmlformats.org/officeDocument/2006/relationships/hyperlink" Target="https://www.vasalekaren.sk/gaza-kompr-nest-10x10-100ks-batist-netk-1320100530-p34498?gclid=CjwKCAjwt52mBhB5EiwA05YKoz3ciJk21Of2L6YURlPZt_phS_p9U3XI209FgIR7LwTaSpoyr-AARRoCWQ0QAvD_BwE" TargetMode="External"/><Relationship Id="rId3" Type="http://schemas.openxmlformats.org/officeDocument/2006/relationships/hyperlink" Target="https://www.previnarov.sk/Kvasna-zatka-plastova-d261.htm?tab=description" TargetMode="External"/><Relationship Id="rId21" Type="http://schemas.openxmlformats.org/officeDocument/2006/relationships/hyperlink" Target="https://www.vsetkonavarenie.sk/gumove-zatky-na-demizon" TargetMode="External"/><Relationship Id="rId7" Type="http://schemas.openxmlformats.org/officeDocument/2006/relationships/hyperlink" Target="https://www.previnarov.sk/Gumove-zatky-s-otvorom-pre-kvasnu-zatku-d258.htm" TargetMode="External"/><Relationship Id="rId12" Type="http://schemas.openxmlformats.org/officeDocument/2006/relationships/hyperlink" Target="https://www.merckmillipore.com/SK/sk/product/Photooxidation-UV-Lamp,MM_NF-ZLUVWPM01" TargetMode="External"/><Relationship Id="rId17" Type="http://schemas.openxmlformats.org/officeDocument/2006/relationships/hyperlink" Target="https://eshop.oslavanslovakia.sk/potreby-na-vyrobu-vin-a-mustov-vinohrad/kvasna-zatka-plastova/?gclid=CjwKCAjwt52mBhB5EiwA05YKozT4QD6vPP8FJRkC4YGf7ZnLCQPkO_RlDQN_eGFatgjoSryJc2zbyxoCHY8QAvD_BwE" TargetMode="External"/><Relationship Id="rId25" Type="http://schemas.openxmlformats.org/officeDocument/2006/relationships/hyperlink" Target="https://www.mall.sk/vakuovacky/maxxo-vakuovaci-rolky-10x-28x300-cm?gclid=CjwKCAjwt52mBhB5EiwA05YKo1_Cyv91AJ4QOmGja9rAECa8ZDiVU5Mjymv2-STfL48erYnnrzUKLxoCXFYQAvD_BwE" TargetMode="External"/><Relationship Id="rId2" Type="http://schemas.openxmlformats.org/officeDocument/2006/relationships/hyperlink" Target="https://eshop.sanikaspa.sk/zatka-plastova-priemer-33mm/" TargetMode="External"/><Relationship Id="rId16" Type="http://schemas.openxmlformats.org/officeDocument/2006/relationships/hyperlink" Target="https://www.aliexpress.com/item/10000116079101.html?pdp_npi=3%40dis%21USD%215.12%214.71%21%21%21%21%21%40211675d316908121515457319eb618%2120000000122938841%21affd%21%21&amp;dp=602329-343853.4933651&amp;aff_fcid=c5271e2ebc134d4fa52b8ce391bd74e4-1690812151890-01629&amp;aff_fsk&amp;aff_platform=api-new-product-detail&amp;sk&amp;aff_trace_key=c5271e2ebc134d4fa52b8ce391bd74e4-1690812151890-01629&amp;terminal_id=4ad03ccbc367454db04c1df103ea9604&amp;afSmartRedirect=y" TargetMode="External"/><Relationship Id="rId20" Type="http://schemas.openxmlformats.org/officeDocument/2006/relationships/hyperlink" Target="https://www.fisherww.sk/index.php/view/productdetails/virtuemart_product_id/4574/virtuemart_category_id/114" TargetMode="External"/><Relationship Id="rId1" Type="http://schemas.openxmlformats.org/officeDocument/2006/relationships/hyperlink" Target="https://www.laboratornatechnika.sk/eshop/banka-kuzelova-podla-erlenmeyera-uzkohrdla/p-74905.xhtml" TargetMode="External"/><Relationship Id="rId6" Type="http://schemas.openxmlformats.org/officeDocument/2006/relationships/hyperlink" Target="https://www.laboratornatechnika.sk/eshop/miesadielko-magneticke-valcove-ptfe/p-193357.xhtml" TargetMode="External"/><Relationship Id="rId11" Type="http://schemas.openxmlformats.org/officeDocument/2006/relationships/hyperlink" Target="https://aloquence.eu/kategorie/19401-plastove-hokejky-v-tvare-l-biele-sterilne-5-ks-balenie.html" TargetMode="External"/><Relationship Id="rId24" Type="http://schemas.openxmlformats.org/officeDocument/2006/relationships/hyperlink" Target="https://www.svetla.sk/p/melius-uv-c-nahradna-ziarovka-pre-mellonair-200-6732003.html?gclid=CjwKCAjwt52mBhB5EiwA05YKo8_3RfzdRrQNWpojbqBxOseeZ4CtU4AGFXwR0K7WgQ1Sx75MiAhNZBoC7mwQAvD_BwE&amp;et_uk=a1f4a479218d4100becd031e59da2d1a&amp;et_gk=Y2MxNDUzODQ2NjMyNGQ2NGI5ZDZiZmY3ZDEzYjQzMGYlN0MwNS4wOC4yMDIzKzEwJTNBNDclM0EzNw" TargetMode="External"/><Relationship Id="rId5" Type="http://schemas.openxmlformats.org/officeDocument/2006/relationships/hyperlink" Target="https://www.laboratornatechnika.sk/eshop/miesadielko-magneticke-valcove-ptfe/p-193357.xhtml" TargetMode="External"/><Relationship Id="rId15" Type="http://schemas.openxmlformats.org/officeDocument/2006/relationships/hyperlink" Target="https://www.helago-sk.sk/eshop-banka-kuzelova-podle-erlenmeyera-uzkohrdla-129025.html" TargetMode="External"/><Relationship Id="rId23" Type="http://schemas.openxmlformats.org/officeDocument/2006/relationships/hyperlink" Target="https://chemglass.com/cell-spreaders-l-shaped" TargetMode="External"/><Relationship Id="rId10" Type="http://schemas.openxmlformats.org/officeDocument/2006/relationships/hyperlink" Target="https://www.roin.sk/produkt/424709/" TargetMode="External"/><Relationship Id="rId19" Type="http://schemas.openxmlformats.org/officeDocument/2006/relationships/hyperlink" Target="https://www.fisherww.sk/index.php/view/productdetails/virtuemart_product_id/4574/virtuemart_category_id/114" TargetMode="External"/><Relationship Id="rId4" Type="http://schemas.openxmlformats.org/officeDocument/2006/relationships/hyperlink" Target="https://www.zdravotnickepomocky-stomia.sk/e-2349-gaza-vliwasoft-nesterilna-10-x-10-cm" TargetMode="External"/><Relationship Id="rId9" Type="http://schemas.openxmlformats.org/officeDocument/2006/relationships/hyperlink" Target="https://www.roin.sk/produkt/420401/" TargetMode="External"/><Relationship Id="rId14" Type="http://schemas.openxmlformats.org/officeDocument/2006/relationships/hyperlink" Target="https://www.mt.com/sk/sk/home/products/Laboratory_Analytics_Browse/TA_Family_Browse/Crucibles/Aluminum/00027331.html?cmp=em-mt_transactional-11-LAB_ANA-Fulfillment-8272062" TargetMode="External"/><Relationship Id="rId22" Type="http://schemas.openxmlformats.org/officeDocument/2006/relationships/hyperlink" Target="https://slovamed.sk/steriliza%C4%8Dn%C3%A1-p%C3%A1sk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83DE-AB37-451B-955B-31F3CC9338A1}">
  <dimension ref="B1:R39"/>
  <sheetViews>
    <sheetView topLeftCell="C28" zoomScale="115" zoomScaleNormal="115" workbookViewId="0">
      <selection activeCell="L7" sqref="L7"/>
    </sheetView>
  </sheetViews>
  <sheetFormatPr defaultRowHeight="15"/>
  <cols>
    <col min="2" max="2" width="11.5703125" bestFit="1" customWidth="1"/>
    <col min="3" max="3" width="20.28515625" customWidth="1"/>
    <col min="4" max="4" width="23.7109375" customWidth="1"/>
    <col min="5" max="6" width="12.28515625" customWidth="1"/>
    <col min="7" max="7" width="20.5703125" bestFit="1" customWidth="1"/>
    <col min="8" max="8" width="11.85546875" bestFit="1" customWidth="1"/>
    <col min="9" max="9" width="29.42578125" customWidth="1"/>
    <col min="10" max="10" width="20.5703125" bestFit="1" customWidth="1"/>
    <col min="11" max="11" width="19.85546875" customWidth="1"/>
    <col min="12" max="12" width="19.28515625" bestFit="1" customWidth="1"/>
    <col min="13" max="13" width="10" customWidth="1"/>
    <col min="14" max="14" width="21.42578125" bestFit="1" customWidth="1"/>
    <col min="15" max="15" width="12.28515625" bestFit="1" customWidth="1"/>
    <col min="16" max="16" width="40.7109375" customWidth="1"/>
    <col min="17" max="18" width="20.42578125" bestFit="1" customWidth="1"/>
  </cols>
  <sheetData>
    <row r="1" spans="2:18" ht="18.75">
      <c r="G1" s="103" t="s">
        <v>72</v>
      </c>
      <c r="H1" s="103"/>
      <c r="I1" s="103"/>
      <c r="J1" s="104" t="s">
        <v>106</v>
      </c>
      <c r="K1" s="104"/>
      <c r="L1" s="104"/>
      <c r="M1" s="105"/>
      <c r="N1" s="106" t="s">
        <v>110</v>
      </c>
      <c r="O1" s="106"/>
      <c r="P1" s="106"/>
    </row>
    <row r="2" spans="2:18">
      <c r="B2" s="24" t="s">
        <v>105</v>
      </c>
      <c r="C2" s="24" t="s">
        <v>0</v>
      </c>
      <c r="D2" s="24" t="s">
        <v>1</v>
      </c>
      <c r="E2" s="24" t="s">
        <v>74</v>
      </c>
      <c r="F2" s="24" t="s">
        <v>81</v>
      </c>
      <c r="G2" s="42" t="s">
        <v>73</v>
      </c>
      <c r="H2" s="42" t="s">
        <v>82</v>
      </c>
      <c r="I2" s="42" t="s">
        <v>83</v>
      </c>
      <c r="J2" s="51" t="s">
        <v>73</v>
      </c>
      <c r="K2" s="51" t="s">
        <v>82</v>
      </c>
      <c r="L2" s="51" t="s">
        <v>107</v>
      </c>
      <c r="M2" s="57" t="s">
        <v>108</v>
      </c>
      <c r="N2" s="56" t="s">
        <v>73</v>
      </c>
      <c r="O2" s="56" t="s">
        <v>82</v>
      </c>
      <c r="P2" s="56" t="s">
        <v>83</v>
      </c>
      <c r="Q2" s="134" t="s">
        <v>293</v>
      </c>
      <c r="R2" s="134" t="s">
        <v>292</v>
      </c>
    </row>
    <row r="3" spans="2:18" ht="30">
      <c r="B3" s="33">
        <v>1</v>
      </c>
      <c r="C3" s="25" t="s">
        <v>2</v>
      </c>
      <c r="D3" s="7" t="s">
        <v>3</v>
      </c>
      <c r="E3" s="8" t="s">
        <v>75</v>
      </c>
      <c r="F3" s="34">
        <v>15</v>
      </c>
      <c r="G3" s="43"/>
      <c r="H3" s="44"/>
      <c r="I3" s="113"/>
      <c r="J3" s="52">
        <v>25.74</v>
      </c>
      <c r="K3" s="53">
        <f>J3*F3</f>
        <v>386.09999999999997</v>
      </c>
      <c r="L3" s="124" t="s">
        <v>294</v>
      </c>
      <c r="M3" s="124">
        <v>31</v>
      </c>
      <c r="N3" s="58"/>
      <c r="O3" s="58">
        <f>N3*F3</f>
        <v>0</v>
      </c>
      <c r="P3" s="122"/>
      <c r="Q3" s="33">
        <f>K3</f>
        <v>386.09999999999997</v>
      </c>
      <c r="R3" s="33">
        <f>(H3+O3)/2</f>
        <v>0</v>
      </c>
    </row>
    <row r="4" spans="2:18" ht="30">
      <c r="B4" s="33">
        <v>2</v>
      </c>
      <c r="C4" s="26" t="s">
        <v>4</v>
      </c>
      <c r="D4" s="9" t="s">
        <v>5</v>
      </c>
      <c r="E4" s="10" t="s">
        <v>76</v>
      </c>
      <c r="F4" s="35">
        <v>1</v>
      </c>
      <c r="G4" s="45"/>
      <c r="H4" s="44"/>
      <c r="I4" s="113"/>
      <c r="J4" s="54">
        <v>278</v>
      </c>
      <c r="K4" s="53">
        <f t="shared" ref="K4:K31" si="0">J4*F4</f>
        <v>278</v>
      </c>
      <c r="L4" s="126" t="s">
        <v>298</v>
      </c>
      <c r="M4" s="126">
        <v>8</v>
      </c>
      <c r="N4" s="58"/>
      <c r="O4" s="58">
        <f t="shared" ref="O4:O37" si="1">N4*F4</f>
        <v>0</v>
      </c>
      <c r="P4" s="123"/>
      <c r="Q4" s="33">
        <f t="shared" ref="Q4:Q37" si="2">K4</f>
        <v>278</v>
      </c>
      <c r="R4" s="33">
        <f t="shared" ref="R4:R37" si="3">(H4+O4)/2</f>
        <v>0</v>
      </c>
    </row>
    <row r="5" spans="2:18" ht="75">
      <c r="B5" s="33">
        <v>3</v>
      </c>
      <c r="C5" s="27" t="s">
        <v>6</v>
      </c>
      <c r="D5" s="11" t="s">
        <v>7</v>
      </c>
      <c r="E5" s="12" t="s">
        <v>76</v>
      </c>
      <c r="F5" s="36">
        <v>1</v>
      </c>
      <c r="G5" s="46"/>
      <c r="H5" s="44"/>
      <c r="I5" s="113"/>
      <c r="J5" s="54">
        <v>72.14</v>
      </c>
      <c r="K5" s="53">
        <f t="shared" si="0"/>
        <v>72.14</v>
      </c>
      <c r="L5" s="126" t="s">
        <v>109</v>
      </c>
      <c r="M5" s="126">
        <v>261</v>
      </c>
      <c r="N5" s="58"/>
      <c r="O5" s="58">
        <f t="shared" si="1"/>
        <v>0</v>
      </c>
      <c r="P5" s="123"/>
      <c r="Q5" s="33">
        <f t="shared" si="2"/>
        <v>72.14</v>
      </c>
      <c r="R5" s="33">
        <f t="shared" si="3"/>
        <v>0</v>
      </c>
    </row>
    <row r="6" spans="2:18" ht="45">
      <c r="B6" s="33">
        <v>4</v>
      </c>
      <c r="C6" s="28" t="s">
        <v>8</v>
      </c>
      <c r="D6" s="13" t="s">
        <v>9</v>
      </c>
      <c r="E6" s="14" t="s">
        <v>76</v>
      </c>
      <c r="F6" s="37">
        <v>4</v>
      </c>
      <c r="G6" s="47">
        <v>10</v>
      </c>
      <c r="H6" s="44">
        <f t="shared" ref="H4:H37" si="4">G6*F6</f>
        <v>40</v>
      </c>
      <c r="I6" s="113" t="s">
        <v>84</v>
      </c>
      <c r="J6" s="52"/>
      <c r="K6" s="53"/>
      <c r="L6" s="124"/>
      <c r="M6" s="124"/>
      <c r="N6" s="58">
        <v>6.06</v>
      </c>
      <c r="O6" s="58">
        <f>N6*F6</f>
        <v>24.24</v>
      </c>
      <c r="P6" s="125" t="s">
        <v>112</v>
      </c>
      <c r="Q6" s="33">
        <f t="shared" si="2"/>
        <v>0</v>
      </c>
      <c r="R6" s="33">
        <f t="shared" si="3"/>
        <v>32.119999999999997</v>
      </c>
    </row>
    <row r="7" spans="2:18" ht="45">
      <c r="B7" s="33">
        <v>5</v>
      </c>
      <c r="C7" s="27" t="s">
        <v>10</v>
      </c>
      <c r="D7" s="11" t="s">
        <v>11</v>
      </c>
      <c r="E7" s="12" t="s">
        <v>77</v>
      </c>
      <c r="F7" s="36">
        <v>2</v>
      </c>
      <c r="G7" s="46"/>
      <c r="H7" s="44"/>
      <c r="I7" s="113"/>
      <c r="J7" s="54">
        <v>67.3</v>
      </c>
      <c r="K7" s="53">
        <f t="shared" si="0"/>
        <v>134.6</v>
      </c>
      <c r="L7" s="126" t="s">
        <v>109</v>
      </c>
      <c r="M7" s="126">
        <v>288</v>
      </c>
      <c r="N7" s="127" t="s">
        <v>111</v>
      </c>
      <c r="O7" s="58">
        <f t="shared" si="1"/>
        <v>272.60000000000002</v>
      </c>
      <c r="P7" s="125" t="s">
        <v>113</v>
      </c>
      <c r="Q7" s="33">
        <f t="shared" si="2"/>
        <v>134.6</v>
      </c>
      <c r="R7" s="33">
        <f t="shared" si="3"/>
        <v>136.30000000000001</v>
      </c>
    </row>
    <row r="8" spans="2:18" ht="45">
      <c r="B8" s="33">
        <v>6</v>
      </c>
      <c r="C8" s="28" t="s">
        <v>12</v>
      </c>
      <c r="D8" s="13" t="s">
        <v>13</v>
      </c>
      <c r="E8" s="14" t="s">
        <v>77</v>
      </c>
      <c r="F8" s="37">
        <v>2</v>
      </c>
      <c r="G8" s="47">
        <v>93.2</v>
      </c>
      <c r="H8" s="44">
        <f t="shared" si="4"/>
        <v>186.4</v>
      </c>
      <c r="I8" s="113" t="s">
        <v>85</v>
      </c>
      <c r="J8" s="52"/>
      <c r="K8" s="53"/>
      <c r="L8" s="124"/>
      <c r="M8" s="124"/>
      <c r="N8" s="58">
        <v>161</v>
      </c>
      <c r="O8" s="58">
        <f t="shared" si="1"/>
        <v>322</v>
      </c>
      <c r="P8" s="125" t="s">
        <v>114</v>
      </c>
      <c r="Q8" s="33">
        <f t="shared" si="2"/>
        <v>0</v>
      </c>
      <c r="R8" s="33">
        <f t="shared" si="3"/>
        <v>254.2</v>
      </c>
    </row>
    <row r="9" spans="2:18" ht="45.75">
      <c r="B9" s="33">
        <v>7</v>
      </c>
      <c r="C9" s="28" t="s">
        <v>14</v>
      </c>
      <c r="D9" s="13" t="s">
        <v>15</v>
      </c>
      <c r="E9" s="14" t="s">
        <v>77</v>
      </c>
      <c r="F9" s="37">
        <v>2</v>
      </c>
      <c r="G9" s="47">
        <v>169</v>
      </c>
      <c r="H9" s="44">
        <f t="shared" si="4"/>
        <v>338</v>
      </c>
      <c r="I9" s="113" t="s">
        <v>86</v>
      </c>
      <c r="J9" s="52"/>
      <c r="K9" s="53"/>
      <c r="L9" s="124"/>
      <c r="M9" s="124"/>
      <c r="N9" s="58">
        <v>108</v>
      </c>
      <c r="O9" s="58">
        <f t="shared" si="1"/>
        <v>216</v>
      </c>
      <c r="P9" s="125" t="s">
        <v>115</v>
      </c>
      <c r="Q9" s="33">
        <f t="shared" si="2"/>
        <v>0</v>
      </c>
      <c r="R9" s="33">
        <f t="shared" si="3"/>
        <v>277</v>
      </c>
    </row>
    <row r="10" spans="2:18" ht="68.25">
      <c r="B10" s="33">
        <v>8</v>
      </c>
      <c r="C10" s="28" t="s">
        <v>16</v>
      </c>
      <c r="D10" s="15" t="s">
        <v>17</v>
      </c>
      <c r="E10" s="14" t="s">
        <v>76</v>
      </c>
      <c r="F10" s="37">
        <v>1</v>
      </c>
      <c r="G10" s="47">
        <v>450</v>
      </c>
      <c r="H10" s="44">
        <f t="shared" si="4"/>
        <v>450</v>
      </c>
      <c r="I10" s="113" t="s">
        <v>87</v>
      </c>
      <c r="J10" s="52"/>
      <c r="K10" s="53"/>
      <c r="L10" s="124"/>
      <c r="M10" s="124"/>
      <c r="N10" s="58">
        <v>45.3</v>
      </c>
      <c r="O10" s="58">
        <f t="shared" si="1"/>
        <v>45.3</v>
      </c>
      <c r="P10" s="125" t="s">
        <v>116</v>
      </c>
      <c r="Q10" s="33">
        <f t="shared" si="2"/>
        <v>0</v>
      </c>
      <c r="R10" s="33">
        <f t="shared" si="3"/>
        <v>247.65</v>
      </c>
    </row>
    <row r="11" spans="2:18" ht="57">
      <c r="B11" s="33">
        <v>9</v>
      </c>
      <c r="C11" s="28" t="s">
        <v>18</v>
      </c>
      <c r="D11" s="15" t="s">
        <v>19</v>
      </c>
      <c r="E11" s="14" t="s">
        <v>76</v>
      </c>
      <c r="F11" s="37">
        <v>2</v>
      </c>
      <c r="G11" s="47">
        <v>50</v>
      </c>
      <c r="H11" s="44">
        <f t="shared" si="4"/>
        <v>100</v>
      </c>
      <c r="I11" s="113" t="s">
        <v>88</v>
      </c>
      <c r="J11" s="52"/>
      <c r="K11" s="53"/>
      <c r="L11" s="124"/>
      <c r="M11" s="124"/>
      <c r="N11" s="58">
        <v>91</v>
      </c>
      <c r="O11" s="58">
        <f t="shared" si="1"/>
        <v>182</v>
      </c>
      <c r="P11" s="125" t="s">
        <v>117</v>
      </c>
      <c r="Q11" s="33">
        <f t="shared" si="2"/>
        <v>0</v>
      </c>
      <c r="R11" s="33">
        <f t="shared" si="3"/>
        <v>141</v>
      </c>
    </row>
    <row r="12" spans="2:18" ht="68.25">
      <c r="B12" s="33">
        <v>10</v>
      </c>
      <c r="C12" s="28" t="s">
        <v>20</v>
      </c>
      <c r="D12" s="15" t="s">
        <v>21</v>
      </c>
      <c r="E12" s="14" t="s">
        <v>76</v>
      </c>
      <c r="F12" s="37">
        <v>1</v>
      </c>
      <c r="G12" s="47">
        <v>37</v>
      </c>
      <c r="H12" s="44">
        <f t="shared" si="4"/>
        <v>37</v>
      </c>
      <c r="I12" s="113" t="s">
        <v>89</v>
      </c>
      <c r="J12" s="52"/>
      <c r="K12" s="53"/>
      <c r="L12" s="124"/>
      <c r="M12" s="124"/>
      <c r="N12" s="58">
        <v>64.5</v>
      </c>
      <c r="O12" s="58">
        <f t="shared" si="1"/>
        <v>64.5</v>
      </c>
      <c r="P12" s="125" t="s">
        <v>118</v>
      </c>
      <c r="Q12" s="33">
        <f t="shared" si="2"/>
        <v>0</v>
      </c>
      <c r="R12" s="33">
        <f t="shared" si="3"/>
        <v>50.75</v>
      </c>
    </row>
    <row r="13" spans="2:18" ht="30">
      <c r="B13" s="33">
        <v>11</v>
      </c>
      <c r="C13" s="27" t="s">
        <v>22</v>
      </c>
      <c r="D13" s="16" t="s">
        <v>23</v>
      </c>
      <c r="E13" s="12" t="s">
        <v>76</v>
      </c>
      <c r="F13" s="36">
        <v>2</v>
      </c>
      <c r="G13" s="46"/>
      <c r="H13" s="44"/>
      <c r="I13" s="113"/>
      <c r="J13" s="54">
        <v>58.68</v>
      </c>
      <c r="K13" s="53">
        <f t="shared" si="0"/>
        <v>117.36</v>
      </c>
      <c r="L13" s="126" t="s">
        <v>109</v>
      </c>
      <c r="M13" s="126">
        <v>180</v>
      </c>
      <c r="N13" s="58"/>
      <c r="O13" s="58">
        <f t="shared" si="1"/>
        <v>0</v>
      </c>
      <c r="P13" s="123"/>
      <c r="Q13" s="33">
        <f t="shared" si="2"/>
        <v>117.36</v>
      </c>
      <c r="R13" s="33">
        <f t="shared" si="3"/>
        <v>0</v>
      </c>
    </row>
    <row r="14" spans="2:18" ht="45">
      <c r="B14" s="33">
        <v>12</v>
      </c>
      <c r="C14" s="28" t="s">
        <v>24</v>
      </c>
      <c r="D14" s="15" t="s">
        <v>25</v>
      </c>
      <c r="E14" s="14" t="s">
        <v>76</v>
      </c>
      <c r="F14" s="37">
        <v>1</v>
      </c>
      <c r="G14" s="47"/>
      <c r="H14" s="44"/>
      <c r="I14" s="113"/>
      <c r="J14" s="52">
        <v>23.35</v>
      </c>
      <c r="K14" s="53">
        <f t="shared" si="0"/>
        <v>23.35</v>
      </c>
      <c r="L14" s="124" t="s">
        <v>294</v>
      </c>
      <c r="M14" s="124">
        <v>54</v>
      </c>
      <c r="N14" s="58"/>
      <c r="O14" s="58">
        <f t="shared" si="1"/>
        <v>0</v>
      </c>
      <c r="P14" s="123"/>
      <c r="Q14" s="33">
        <f t="shared" si="2"/>
        <v>23.35</v>
      </c>
      <c r="R14" s="33">
        <f t="shared" si="3"/>
        <v>0</v>
      </c>
    </row>
    <row r="15" spans="2:18" ht="90.75">
      <c r="B15" s="33">
        <v>13</v>
      </c>
      <c r="C15" s="28" t="s">
        <v>26</v>
      </c>
      <c r="D15" s="15" t="s">
        <v>27</v>
      </c>
      <c r="E15" s="14" t="s">
        <v>76</v>
      </c>
      <c r="F15" s="37">
        <v>1</v>
      </c>
      <c r="G15" s="47">
        <v>71</v>
      </c>
      <c r="H15" s="44">
        <f t="shared" si="4"/>
        <v>71</v>
      </c>
      <c r="I15" s="113" t="s">
        <v>90</v>
      </c>
      <c r="J15" s="52"/>
      <c r="K15" s="53"/>
      <c r="L15" s="124"/>
      <c r="M15" s="124"/>
      <c r="N15" s="58">
        <v>64</v>
      </c>
      <c r="O15" s="58">
        <f t="shared" si="1"/>
        <v>64</v>
      </c>
      <c r="P15" s="125" t="s">
        <v>119</v>
      </c>
      <c r="Q15" s="33">
        <f t="shared" si="2"/>
        <v>0</v>
      </c>
      <c r="R15" s="33">
        <f t="shared" si="3"/>
        <v>67.5</v>
      </c>
    </row>
    <row r="16" spans="2:18" ht="31.5">
      <c r="B16" s="33">
        <v>14</v>
      </c>
      <c r="C16" s="27" t="s">
        <v>28</v>
      </c>
      <c r="D16" s="17" t="s">
        <v>29</v>
      </c>
      <c r="E16" s="12" t="s">
        <v>77</v>
      </c>
      <c r="F16" s="36">
        <v>1</v>
      </c>
      <c r="G16" s="46"/>
      <c r="H16" s="44"/>
      <c r="I16" s="113"/>
      <c r="J16" s="54">
        <v>13.07</v>
      </c>
      <c r="K16" s="53">
        <f t="shared" si="0"/>
        <v>13.07</v>
      </c>
      <c r="L16" s="126" t="s">
        <v>109</v>
      </c>
      <c r="M16" s="126">
        <v>300</v>
      </c>
      <c r="N16" s="58"/>
      <c r="O16" s="58">
        <f t="shared" si="1"/>
        <v>0</v>
      </c>
      <c r="P16" s="123"/>
      <c r="Q16" s="33">
        <f t="shared" si="2"/>
        <v>13.07</v>
      </c>
      <c r="R16" s="33">
        <f t="shared" si="3"/>
        <v>0</v>
      </c>
    </row>
    <row r="17" spans="2:18" ht="30">
      <c r="B17" s="33">
        <v>15</v>
      </c>
      <c r="C17" s="28" t="s">
        <v>30</v>
      </c>
      <c r="D17" s="15" t="s">
        <v>31</v>
      </c>
      <c r="E17" s="14" t="s">
        <v>76</v>
      </c>
      <c r="F17" s="37">
        <v>1</v>
      </c>
      <c r="G17" s="47">
        <v>55</v>
      </c>
      <c r="H17" s="44">
        <f t="shared" si="4"/>
        <v>55</v>
      </c>
      <c r="I17" s="113" t="s">
        <v>91</v>
      </c>
      <c r="J17" s="52"/>
      <c r="K17" s="53"/>
      <c r="L17" s="124"/>
      <c r="M17" s="124"/>
      <c r="N17" s="58">
        <v>29.9</v>
      </c>
      <c r="O17" s="58">
        <f t="shared" si="1"/>
        <v>29.9</v>
      </c>
      <c r="P17" s="125" t="s">
        <v>120</v>
      </c>
      <c r="Q17" s="33">
        <f t="shared" si="2"/>
        <v>0</v>
      </c>
      <c r="R17" s="33">
        <f t="shared" si="3"/>
        <v>42.45</v>
      </c>
    </row>
    <row r="18" spans="2:18">
      <c r="B18" s="33">
        <v>16</v>
      </c>
      <c r="C18" s="27" t="s">
        <v>32</v>
      </c>
      <c r="D18" s="16" t="s">
        <v>33</v>
      </c>
      <c r="E18" s="12" t="s">
        <v>78</v>
      </c>
      <c r="F18" s="36">
        <v>10</v>
      </c>
      <c r="G18" s="46"/>
      <c r="H18" s="44"/>
      <c r="I18" s="113"/>
      <c r="J18" s="54">
        <v>5.2</v>
      </c>
      <c r="K18" s="53">
        <f t="shared" si="0"/>
        <v>52</v>
      </c>
      <c r="L18" s="126" t="s">
        <v>109</v>
      </c>
      <c r="M18" s="126">
        <v>295</v>
      </c>
      <c r="N18" s="58"/>
      <c r="O18" s="58">
        <f t="shared" si="1"/>
        <v>0</v>
      </c>
      <c r="P18" s="123"/>
      <c r="Q18" s="33">
        <f t="shared" si="2"/>
        <v>52</v>
      </c>
      <c r="R18" s="33">
        <f t="shared" si="3"/>
        <v>0</v>
      </c>
    </row>
    <row r="19" spans="2:18" ht="68.25">
      <c r="B19" s="33">
        <v>17</v>
      </c>
      <c r="C19" s="28" t="s">
        <v>34</v>
      </c>
      <c r="D19" s="15" t="s">
        <v>35</v>
      </c>
      <c r="E19" s="14" t="s">
        <v>77</v>
      </c>
      <c r="F19" s="37">
        <v>1</v>
      </c>
      <c r="G19" s="47">
        <v>68</v>
      </c>
      <c r="H19" s="44">
        <f t="shared" si="4"/>
        <v>68</v>
      </c>
      <c r="I19" s="113" t="s">
        <v>92</v>
      </c>
      <c r="J19" s="52"/>
      <c r="K19" s="53"/>
      <c r="L19" s="124"/>
      <c r="M19" s="124"/>
      <c r="N19" s="58">
        <v>3</v>
      </c>
      <c r="O19" s="58">
        <f t="shared" si="1"/>
        <v>3</v>
      </c>
      <c r="P19" s="125" t="s">
        <v>121</v>
      </c>
      <c r="Q19" s="33">
        <f t="shared" si="2"/>
        <v>0</v>
      </c>
      <c r="R19" s="33">
        <f t="shared" si="3"/>
        <v>35.5</v>
      </c>
    </row>
    <row r="20" spans="2:18" ht="26.25">
      <c r="B20" s="33">
        <v>18</v>
      </c>
      <c r="C20" s="27" t="s">
        <v>36</v>
      </c>
      <c r="D20" s="18" t="s">
        <v>37</v>
      </c>
      <c r="E20" s="12" t="s">
        <v>77</v>
      </c>
      <c r="F20" s="36">
        <v>1</v>
      </c>
      <c r="G20" s="46"/>
      <c r="H20" s="44"/>
      <c r="I20" s="113"/>
      <c r="J20" s="54">
        <v>106.9</v>
      </c>
      <c r="K20" s="53">
        <f t="shared" si="0"/>
        <v>106.9</v>
      </c>
      <c r="L20" s="126" t="s">
        <v>109</v>
      </c>
      <c r="M20" s="126">
        <v>93</v>
      </c>
      <c r="N20" s="58"/>
      <c r="O20" s="58">
        <f t="shared" si="1"/>
        <v>0</v>
      </c>
      <c r="P20" s="123"/>
      <c r="Q20" s="33">
        <f t="shared" si="2"/>
        <v>106.9</v>
      </c>
      <c r="R20" s="33">
        <f t="shared" si="3"/>
        <v>0</v>
      </c>
    </row>
    <row r="21" spans="2:18" ht="60">
      <c r="B21" s="33">
        <v>19</v>
      </c>
      <c r="C21" s="29" t="s">
        <v>38</v>
      </c>
      <c r="D21" s="15" t="s">
        <v>39</v>
      </c>
      <c r="E21" s="14" t="s">
        <v>77</v>
      </c>
      <c r="F21" s="37">
        <v>1</v>
      </c>
      <c r="G21" s="47">
        <v>112</v>
      </c>
      <c r="H21" s="44">
        <f t="shared" si="4"/>
        <v>112</v>
      </c>
      <c r="I21" s="113" t="s">
        <v>93</v>
      </c>
      <c r="J21" s="52"/>
      <c r="K21" s="53"/>
      <c r="L21" s="124"/>
      <c r="M21" s="124"/>
      <c r="N21" s="58">
        <v>84</v>
      </c>
      <c r="O21" s="58">
        <f t="shared" si="1"/>
        <v>84</v>
      </c>
      <c r="P21" s="125" t="s">
        <v>122</v>
      </c>
      <c r="Q21" s="33">
        <f t="shared" si="2"/>
        <v>0</v>
      </c>
      <c r="R21" s="33">
        <f t="shared" si="3"/>
        <v>98</v>
      </c>
    </row>
    <row r="22" spans="2:18" ht="30">
      <c r="B22" s="33">
        <v>20</v>
      </c>
      <c r="C22" s="26" t="s">
        <v>40</v>
      </c>
      <c r="D22" s="16" t="s">
        <v>41</v>
      </c>
      <c r="E22" s="12" t="s">
        <v>75</v>
      </c>
      <c r="F22" s="36">
        <v>5</v>
      </c>
      <c r="G22" s="46"/>
      <c r="H22" s="44"/>
      <c r="I22" s="113"/>
      <c r="J22" s="54">
        <v>11.3</v>
      </c>
      <c r="K22" s="53">
        <f t="shared" si="0"/>
        <v>56.5</v>
      </c>
      <c r="L22" s="126" t="s">
        <v>109</v>
      </c>
      <c r="M22" s="126">
        <v>296</v>
      </c>
      <c r="N22" s="58"/>
      <c r="O22" s="58">
        <f t="shared" si="1"/>
        <v>0</v>
      </c>
      <c r="P22" s="123"/>
      <c r="Q22" s="33">
        <f t="shared" si="2"/>
        <v>56.5</v>
      </c>
      <c r="R22" s="33">
        <f t="shared" si="3"/>
        <v>0</v>
      </c>
    </row>
    <row r="23" spans="2:18" ht="45.75">
      <c r="B23" s="33">
        <v>21</v>
      </c>
      <c r="C23" s="30" t="s">
        <v>42</v>
      </c>
      <c r="D23" s="15" t="s">
        <v>43</v>
      </c>
      <c r="E23" s="14" t="s">
        <v>76</v>
      </c>
      <c r="F23" s="37">
        <v>1</v>
      </c>
      <c r="G23" s="47">
        <v>86</v>
      </c>
      <c r="H23" s="44">
        <f t="shared" si="4"/>
        <v>86</v>
      </c>
      <c r="I23" s="113" t="s">
        <v>94</v>
      </c>
      <c r="J23" s="52"/>
      <c r="K23" s="53"/>
      <c r="L23" s="124"/>
      <c r="M23" s="124"/>
      <c r="N23" s="58">
        <v>36.799999999999997</v>
      </c>
      <c r="O23" s="58">
        <f t="shared" si="1"/>
        <v>36.799999999999997</v>
      </c>
      <c r="P23" s="125" t="s">
        <v>123</v>
      </c>
      <c r="Q23" s="33">
        <f t="shared" si="2"/>
        <v>0</v>
      </c>
      <c r="R23" s="33">
        <f t="shared" si="3"/>
        <v>61.4</v>
      </c>
    </row>
    <row r="24" spans="2:18" ht="45.75">
      <c r="B24" s="33">
        <v>22</v>
      </c>
      <c r="C24" s="30" t="s">
        <v>44</v>
      </c>
      <c r="D24" s="15" t="s">
        <v>45</v>
      </c>
      <c r="E24" s="14" t="s">
        <v>76</v>
      </c>
      <c r="F24" s="37">
        <v>1</v>
      </c>
      <c r="G24" s="47">
        <v>34</v>
      </c>
      <c r="H24" s="44">
        <f t="shared" si="4"/>
        <v>34</v>
      </c>
      <c r="I24" s="113" t="s">
        <v>95</v>
      </c>
      <c r="J24" s="52"/>
      <c r="K24" s="53"/>
      <c r="L24" s="124"/>
      <c r="M24" s="124"/>
      <c r="N24" s="58">
        <v>3.67</v>
      </c>
      <c r="O24" s="58">
        <f t="shared" si="1"/>
        <v>3.67</v>
      </c>
      <c r="P24" s="125" t="s">
        <v>124</v>
      </c>
      <c r="Q24" s="33">
        <f t="shared" si="2"/>
        <v>0</v>
      </c>
      <c r="R24" s="33">
        <f t="shared" si="3"/>
        <v>18.835000000000001</v>
      </c>
    </row>
    <row r="25" spans="2:18">
      <c r="B25" s="33">
        <v>23</v>
      </c>
      <c r="C25" s="26" t="s">
        <v>46</v>
      </c>
      <c r="D25" s="16" t="s">
        <v>47</v>
      </c>
      <c r="E25" s="12" t="s">
        <v>78</v>
      </c>
      <c r="F25" s="36">
        <v>2</v>
      </c>
      <c r="G25" s="46"/>
      <c r="H25" s="44"/>
      <c r="I25" s="113"/>
      <c r="J25" s="54">
        <v>5.66</v>
      </c>
      <c r="K25" s="53">
        <f t="shared" si="0"/>
        <v>11.32</v>
      </c>
      <c r="L25" s="126" t="s">
        <v>109</v>
      </c>
      <c r="M25" s="126">
        <v>302</v>
      </c>
      <c r="N25" s="58"/>
      <c r="O25" s="58">
        <f t="shared" si="1"/>
        <v>0</v>
      </c>
      <c r="P25" s="122"/>
      <c r="Q25" s="33">
        <f t="shared" si="2"/>
        <v>11.32</v>
      </c>
      <c r="R25" s="33">
        <f t="shared" si="3"/>
        <v>0</v>
      </c>
    </row>
    <row r="26" spans="2:18" ht="31.5">
      <c r="B26" s="33">
        <v>24</v>
      </c>
      <c r="C26" s="26" t="s">
        <v>48</v>
      </c>
      <c r="D26" s="17" t="s">
        <v>49</v>
      </c>
      <c r="E26" s="12" t="s">
        <v>77</v>
      </c>
      <c r="F26" s="36">
        <v>1</v>
      </c>
      <c r="G26" s="46"/>
      <c r="H26" s="44"/>
      <c r="I26" s="113"/>
      <c r="J26" s="54">
        <v>6.67</v>
      </c>
      <c r="K26" s="53">
        <f t="shared" si="0"/>
        <v>6.67</v>
      </c>
      <c r="L26" s="126" t="s">
        <v>109</v>
      </c>
      <c r="M26" s="126">
        <v>394</v>
      </c>
      <c r="N26" s="58"/>
      <c r="O26" s="58">
        <f t="shared" si="1"/>
        <v>0</v>
      </c>
      <c r="P26" s="123"/>
      <c r="Q26" s="33">
        <f t="shared" si="2"/>
        <v>6.67</v>
      </c>
      <c r="R26" s="33">
        <f t="shared" si="3"/>
        <v>0</v>
      </c>
    </row>
    <row r="27" spans="2:18" ht="23.25">
      <c r="B27" s="33">
        <v>25</v>
      </c>
      <c r="C27" s="25" t="s">
        <v>50</v>
      </c>
      <c r="D27" s="19" t="s">
        <v>51</v>
      </c>
      <c r="E27" s="20" t="s">
        <v>78</v>
      </c>
      <c r="F27" s="38">
        <v>1</v>
      </c>
      <c r="G27" s="48">
        <v>12</v>
      </c>
      <c r="H27" s="44">
        <f t="shared" si="4"/>
        <v>12</v>
      </c>
      <c r="I27" s="114" t="s">
        <v>96</v>
      </c>
      <c r="J27" s="55"/>
      <c r="K27" s="53"/>
      <c r="L27" s="41"/>
      <c r="M27" s="41"/>
      <c r="N27" s="58">
        <v>14.11</v>
      </c>
      <c r="O27" s="58">
        <f t="shared" si="1"/>
        <v>14.11</v>
      </c>
      <c r="P27" s="125" t="s">
        <v>125</v>
      </c>
      <c r="Q27" s="33">
        <f t="shared" si="2"/>
        <v>0</v>
      </c>
      <c r="R27" s="33">
        <f t="shared" si="3"/>
        <v>13.055</v>
      </c>
    </row>
    <row r="28" spans="2:18" ht="45.75">
      <c r="B28" s="33">
        <v>26</v>
      </c>
      <c r="C28" s="30" t="s">
        <v>52</v>
      </c>
      <c r="D28" s="15" t="s">
        <v>53</v>
      </c>
      <c r="E28" s="14" t="s">
        <v>75</v>
      </c>
      <c r="F28" s="37">
        <v>2</v>
      </c>
      <c r="G28" s="47">
        <v>77</v>
      </c>
      <c r="H28" s="44">
        <f t="shared" si="4"/>
        <v>154</v>
      </c>
      <c r="I28" s="113" t="s">
        <v>97</v>
      </c>
      <c r="J28" s="52"/>
      <c r="K28" s="53"/>
      <c r="L28" s="124"/>
      <c r="M28" s="124"/>
      <c r="N28" s="58">
        <v>28.7</v>
      </c>
      <c r="O28" s="58">
        <f t="shared" si="1"/>
        <v>57.4</v>
      </c>
      <c r="P28" s="125" t="s">
        <v>126</v>
      </c>
      <c r="Q28" s="33">
        <f t="shared" si="2"/>
        <v>0</v>
      </c>
      <c r="R28" s="33">
        <f t="shared" si="3"/>
        <v>105.7</v>
      </c>
    </row>
    <row r="29" spans="2:18" ht="30">
      <c r="B29" s="33">
        <v>27</v>
      </c>
      <c r="C29" s="26" t="s">
        <v>54</v>
      </c>
      <c r="D29" s="21" t="s">
        <v>55</v>
      </c>
      <c r="E29" s="12" t="s">
        <v>78</v>
      </c>
      <c r="F29" s="36">
        <v>2</v>
      </c>
      <c r="G29" s="46"/>
      <c r="H29" s="44"/>
      <c r="I29" s="113"/>
      <c r="J29" s="54">
        <v>12</v>
      </c>
      <c r="K29" s="53">
        <f t="shared" si="0"/>
        <v>24</v>
      </c>
      <c r="L29" s="126" t="s">
        <v>109</v>
      </c>
      <c r="M29" s="126">
        <v>238</v>
      </c>
      <c r="N29" s="58"/>
      <c r="O29" s="58">
        <f t="shared" si="1"/>
        <v>0</v>
      </c>
      <c r="P29" s="123"/>
      <c r="Q29" s="33">
        <f t="shared" si="2"/>
        <v>24</v>
      </c>
      <c r="R29" s="33">
        <f t="shared" si="3"/>
        <v>0</v>
      </c>
    </row>
    <row r="30" spans="2:18" ht="57">
      <c r="B30" s="33">
        <v>28</v>
      </c>
      <c r="C30" s="25" t="s">
        <v>56</v>
      </c>
      <c r="D30" s="19" t="s">
        <v>57</v>
      </c>
      <c r="E30" s="20" t="s">
        <v>78</v>
      </c>
      <c r="F30" s="38">
        <v>2</v>
      </c>
      <c r="G30" s="48">
        <v>12</v>
      </c>
      <c r="H30" s="44">
        <f t="shared" si="4"/>
        <v>24</v>
      </c>
      <c r="I30" s="114" t="s">
        <v>98</v>
      </c>
      <c r="J30" s="55"/>
      <c r="K30" s="53"/>
      <c r="L30" s="41"/>
      <c r="M30" s="41"/>
      <c r="N30" s="58">
        <v>3.9</v>
      </c>
      <c r="O30" s="58">
        <f t="shared" si="1"/>
        <v>7.8</v>
      </c>
      <c r="P30" s="125" t="s">
        <v>127</v>
      </c>
      <c r="Q30" s="33">
        <f t="shared" si="2"/>
        <v>0</v>
      </c>
      <c r="R30" s="33">
        <f t="shared" si="3"/>
        <v>15.9</v>
      </c>
    </row>
    <row r="31" spans="2:18">
      <c r="B31" s="33">
        <v>29</v>
      </c>
      <c r="C31" s="26" t="s">
        <v>58</v>
      </c>
      <c r="D31" s="16" t="s">
        <v>59</v>
      </c>
      <c r="E31" s="12" t="s">
        <v>78</v>
      </c>
      <c r="F31" s="36">
        <v>5</v>
      </c>
      <c r="G31" s="46"/>
      <c r="H31" s="44"/>
      <c r="I31" s="113"/>
      <c r="J31" s="54">
        <v>8.39</v>
      </c>
      <c r="K31" s="53">
        <f t="shared" si="0"/>
        <v>41.95</v>
      </c>
      <c r="L31" s="126" t="s">
        <v>109</v>
      </c>
      <c r="M31" s="126">
        <v>108</v>
      </c>
      <c r="N31" s="58"/>
      <c r="O31" s="58">
        <f t="shared" si="1"/>
        <v>0</v>
      </c>
      <c r="P31" s="123"/>
      <c r="Q31" s="33">
        <f t="shared" si="2"/>
        <v>41.95</v>
      </c>
      <c r="R31" s="33">
        <f t="shared" si="3"/>
        <v>0</v>
      </c>
    </row>
    <row r="32" spans="2:18" ht="68.25">
      <c r="B32" s="33">
        <v>30</v>
      </c>
      <c r="C32" s="25" t="s">
        <v>60</v>
      </c>
      <c r="D32" s="15" t="s">
        <v>61</v>
      </c>
      <c r="E32" s="14" t="s">
        <v>79</v>
      </c>
      <c r="F32" s="37">
        <v>1</v>
      </c>
      <c r="G32" s="47">
        <v>71</v>
      </c>
      <c r="H32" s="44">
        <f t="shared" si="4"/>
        <v>71</v>
      </c>
      <c r="I32" s="113" t="s">
        <v>99</v>
      </c>
      <c r="J32" s="52"/>
      <c r="K32" s="53"/>
      <c r="L32" s="53"/>
      <c r="M32" s="53"/>
      <c r="N32" s="58">
        <v>23.8</v>
      </c>
      <c r="O32" s="58">
        <f t="shared" si="1"/>
        <v>23.8</v>
      </c>
      <c r="P32" s="125" t="s">
        <v>128</v>
      </c>
      <c r="Q32" s="33">
        <f t="shared" si="2"/>
        <v>0</v>
      </c>
      <c r="R32" s="33">
        <f t="shared" si="3"/>
        <v>47.4</v>
      </c>
    </row>
    <row r="33" spans="2:18" ht="90.75">
      <c r="B33" s="33">
        <v>31</v>
      </c>
      <c r="C33" s="25" t="s">
        <v>62</v>
      </c>
      <c r="D33" s="15" t="s">
        <v>63</v>
      </c>
      <c r="E33" s="14" t="s">
        <v>76</v>
      </c>
      <c r="F33" s="37">
        <v>1</v>
      </c>
      <c r="G33" s="47">
        <v>75</v>
      </c>
      <c r="H33" s="44">
        <f t="shared" si="4"/>
        <v>75</v>
      </c>
      <c r="I33" s="113" t="s">
        <v>100</v>
      </c>
      <c r="J33" s="52"/>
      <c r="K33" s="53"/>
      <c r="L33" s="53"/>
      <c r="M33" s="53"/>
      <c r="N33" s="58">
        <v>75.7</v>
      </c>
      <c r="O33" s="58">
        <f t="shared" si="1"/>
        <v>75.7</v>
      </c>
      <c r="P33" s="125" t="s">
        <v>129</v>
      </c>
      <c r="Q33" s="33">
        <f t="shared" si="2"/>
        <v>0</v>
      </c>
      <c r="R33" s="33">
        <f t="shared" si="3"/>
        <v>75.349999999999994</v>
      </c>
    </row>
    <row r="34" spans="2:18" ht="45.75">
      <c r="B34" s="33">
        <v>32</v>
      </c>
      <c r="C34" s="30" t="s">
        <v>64</v>
      </c>
      <c r="D34" s="15" t="s">
        <v>65</v>
      </c>
      <c r="E34" s="14" t="s">
        <v>79</v>
      </c>
      <c r="F34" s="37">
        <v>1</v>
      </c>
      <c r="G34" s="47">
        <v>75</v>
      </c>
      <c r="H34" s="44">
        <f t="shared" si="4"/>
        <v>75</v>
      </c>
      <c r="I34" s="113" t="s">
        <v>101</v>
      </c>
      <c r="J34" s="52"/>
      <c r="K34" s="53"/>
      <c r="L34" s="53"/>
      <c r="M34" s="53"/>
      <c r="N34" s="58">
        <v>44.36</v>
      </c>
      <c r="O34" s="58">
        <f t="shared" si="1"/>
        <v>44.36</v>
      </c>
      <c r="P34" s="125" t="s">
        <v>130</v>
      </c>
      <c r="Q34" s="33">
        <f t="shared" si="2"/>
        <v>0</v>
      </c>
      <c r="R34" s="33">
        <f t="shared" si="3"/>
        <v>59.68</v>
      </c>
    </row>
    <row r="35" spans="2:18" ht="30">
      <c r="B35" s="33">
        <v>33</v>
      </c>
      <c r="C35" s="28" t="s">
        <v>66</v>
      </c>
      <c r="D35" s="13" t="s">
        <v>67</v>
      </c>
      <c r="E35" s="14" t="s">
        <v>80</v>
      </c>
      <c r="F35" s="37">
        <v>1</v>
      </c>
      <c r="G35" s="47">
        <v>116</v>
      </c>
      <c r="H35" s="44">
        <f t="shared" si="4"/>
        <v>116</v>
      </c>
      <c r="I35" s="113" t="s">
        <v>102</v>
      </c>
      <c r="J35" s="52"/>
      <c r="K35" s="53"/>
      <c r="L35" s="53"/>
      <c r="M35" s="53"/>
      <c r="N35" s="58">
        <v>103.5</v>
      </c>
      <c r="O35" s="58">
        <f t="shared" si="1"/>
        <v>103.5</v>
      </c>
      <c r="P35" s="125" t="s">
        <v>131</v>
      </c>
      <c r="Q35" s="33">
        <f t="shared" si="2"/>
        <v>0</v>
      </c>
      <c r="R35" s="33">
        <f t="shared" si="3"/>
        <v>109.75</v>
      </c>
    </row>
    <row r="36" spans="2:18" ht="45">
      <c r="B36" s="33">
        <v>34</v>
      </c>
      <c r="C36" s="31" t="s">
        <v>68</v>
      </c>
      <c r="D36" s="22" t="s">
        <v>69</v>
      </c>
      <c r="E36" s="23" t="s">
        <v>75</v>
      </c>
      <c r="F36" s="39">
        <v>2</v>
      </c>
      <c r="G36" s="49">
        <v>4.8</v>
      </c>
      <c r="H36" s="44">
        <f t="shared" si="4"/>
        <v>9.6</v>
      </c>
      <c r="I36" s="114" t="s">
        <v>103</v>
      </c>
      <c r="J36" s="55"/>
      <c r="K36" s="53"/>
      <c r="L36" s="53"/>
      <c r="M36" s="53"/>
      <c r="N36" s="58">
        <v>4.3600000000000003</v>
      </c>
      <c r="O36" s="58">
        <f t="shared" si="1"/>
        <v>8.7200000000000006</v>
      </c>
      <c r="P36" s="125" t="s">
        <v>132</v>
      </c>
      <c r="Q36" s="33">
        <f t="shared" si="2"/>
        <v>0</v>
      </c>
      <c r="R36" s="33">
        <f t="shared" si="3"/>
        <v>9.16</v>
      </c>
    </row>
    <row r="37" spans="2:18" ht="57">
      <c r="B37" s="33">
        <v>35</v>
      </c>
      <c r="C37" s="32" t="s">
        <v>70</v>
      </c>
      <c r="D37" s="22" t="s">
        <v>71</v>
      </c>
      <c r="E37" s="23" t="s">
        <v>79</v>
      </c>
      <c r="F37" s="39">
        <v>2</v>
      </c>
      <c r="G37" s="49">
        <v>15.9</v>
      </c>
      <c r="H37" s="44">
        <f t="shared" si="4"/>
        <v>31.8</v>
      </c>
      <c r="I37" s="114" t="s">
        <v>104</v>
      </c>
      <c r="J37" s="55"/>
      <c r="K37" s="53"/>
      <c r="L37" s="53"/>
      <c r="M37" s="53"/>
      <c r="N37" s="58">
        <v>16.690000000000001</v>
      </c>
      <c r="O37" s="58">
        <f t="shared" si="1"/>
        <v>33.380000000000003</v>
      </c>
      <c r="P37" s="125" t="s">
        <v>133</v>
      </c>
      <c r="Q37" s="33">
        <f t="shared" si="2"/>
        <v>0</v>
      </c>
      <c r="R37" s="33">
        <f t="shared" si="3"/>
        <v>32.590000000000003</v>
      </c>
    </row>
    <row r="38" spans="2:18" ht="15.75" thickBot="1">
      <c r="Q38" s="131">
        <f>SUM(Q3:Q37)</f>
        <v>1323.96</v>
      </c>
      <c r="R38" s="131">
        <f>SUM(R3:R37)</f>
        <v>1931.2900000000004</v>
      </c>
    </row>
    <row r="39" spans="2:18" ht="24" thickBot="1">
      <c r="P39" s="129" t="s">
        <v>295</v>
      </c>
      <c r="Q39" s="130">
        <f>Q38+R38</f>
        <v>3255.2500000000005</v>
      </c>
    </row>
  </sheetData>
  <mergeCells count="3">
    <mergeCell ref="G1:I1"/>
    <mergeCell ref="J1:M1"/>
    <mergeCell ref="N1:P1"/>
  </mergeCells>
  <hyperlinks>
    <hyperlink ref="I6" r:id="rId1" xr:uid="{A770E898-3921-4A46-95F4-4F6708FCD2D9}"/>
    <hyperlink ref="I8" r:id="rId2" xr:uid="{A75A1DC7-76EC-48DE-96E5-53C38024CD11}"/>
    <hyperlink ref="I9" r:id="rId3" location="Sabouraud%20Dextrose%20Agar" display="https://www.fishersci.at/shop/products/sabouraud-dextrose-agar-dehydrated/10086012 - Sabouraud%20Dextrose%20Agar" xr:uid="{97299C7B-E63A-43D2-86A2-901E14EA8950}"/>
    <hyperlink ref="I10" r:id="rId4" xr:uid="{1521D53F-9253-4601-B109-1E7181F5F7A9}"/>
    <hyperlink ref="I11" r:id="rId5" xr:uid="{8193F917-9CBA-4C4F-8068-EC4848A14A5E}"/>
    <hyperlink ref="I12" r:id="rId6" xr:uid="{755E1862-BABB-4F4B-B968-D65A874340C8}"/>
    <hyperlink ref="I15" r:id="rId7" xr:uid="{0FB2911A-FE0C-4E3E-B2FB-97C8BFCE837A}"/>
    <hyperlink ref="I17" r:id="rId8" xr:uid="{063B69E0-9D5C-41E9-9D49-E916EA509D86}"/>
    <hyperlink ref="I19" r:id="rId9" xr:uid="{BE1FDCB8-B7A0-4284-A17C-18D4A4B4C414}"/>
    <hyperlink ref="I21" r:id="rId10" xr:uid="{34C0AF8E-5143-478E-80EB-31C785818F28}"/>
    <hyperlink ref="I23" r:id="rId11" xr:uid="{EC24BFC1-7354-4466-B11C-D7824C4BE331}"/>
    <hyperlink ref="I24" r:id="rId12" xr:uid="{13B88987-83C2-49BC-B400-4208333DE877}"/>
    <hyperlink ref="I27" r:id="rId13" xr:uid="{9845E39C-DA63-459F-9E3D-9EFB5811C978}"/>
    <hyperlink ref="I28" r:id="rId14" xr:uid="{99817F04-C073-4747-A527-506AA63DBDB9}"/>
    <hyperlink ref="I30" r:id="rId15" xr:uid="{0B8CCE4D-78AB-4591-97D7-857F56F72514}"/>
    <hyperlink ref="I32" r:id="rId16" xr:uid="{06C68CDC-FDA6-4CE3-BFA1-90C9DA638BBE}"/>
    <hyperlink ref="I33" r:id="rId17" xr:uid="{4BF89A51-2CDF-4D0A-BFBA-70C74D435C4C}"/>
    <hyperlink ref="I34" r:id="rId18" xr:uid="{6FC396D1-0F43-4179-859B-AA5E659510CF}"/>
    <hyperlink ref="I35" r:id="rId19" xr:uid="{FD85CD32-B25A-45A4-8FC9-F43EEEA553EB}"/>
    <hyperlink ref="I36" r:id="rId20" xr:uid="{C4566CFD-2F37-4B32-989B-1C320B97A4E3}"/>
    <hyperlink ref="I37" r:id="rId21" xr:uid="{159F8559-606E-473E-96CE-8CDBFDBFD579}"/>
    <hyperlink ref="P6" r:id="rId22" xr:uid="{97C978E1-270E-42CE-AF0B-37C4672973B1}"/>
    <hyperlink ref="P7" r:id="rId23" xr:uid="{585B12CA-DCC8-4C29-9A2E-92C81DB6C47B}"/>
    <hyperlink ref="P8" r:id="rId24" display="https://www.himediastore.com/lactobacillus-mrs-agar-mrs-agar-10693" xr:uid="{6F7D5BD4-B25B-43F5-B88E-646CE3E9E8DA}"/>
    <hyperlink ref="P9" r:id="rId25" xr:uid="{BACADA61-E605-4626-BEEB-D0C66808E420}"/>
    <hyperlink ref="P10" r:id="rId26" xr:uid="{E4F3E903-1903-43BA-9E98-AC3C2488B2A6}"/>
    <hyperlink ref="P11" r:id="rId27" xr:uid="{3DAB9293-F13A-4D99-9760-6E6772B782E7}"/>
    <hyperlink ref="P12" r:id="rId28" xr:uid="{F6D37C86-5467-4561-B753-A0581AF49271}"/>
    <hyperlink ref="P15" r:id="rId29" xr:uid="{F2ACC41F-02C8-417E-AFBE-8A3ADB56C0E4}"/>
    <hyperlink ref="P17" r:id="rId30" xr:uid="{606F068F-19AC-4E80-B9B3-10CC72BCD918}"/>
    <hyperlink ref="P19" r:id="rId31" xr:uid="{0A689802-82F8-41DA-8E3E-B9D01F487643}"/>
    <hyperlink ref="P21" r:id="rId32" xr:uid="{4728328E-24A4-4C6A-9D6A-A80539A0CB47}"/>
    <hyperlink ref="P23" r:id="rId33" xr:uid="{6E5071CA-BB1E-4FF3-AD94-CA20118B5560}"/>
    <hyperlink ref="P24" r:id="rId34" xr:uid="{999F848E-2FAF-4A50-A7C7-0C0726962BF4}"/>
    <hyperlink ref="P27" r:id="rId35" xr:uid="{6739BEEB-6ABE-4A1A-A968-3079AAC55AD2}"/>
    <hyperlink ref="P28" r:id="rId36" xr:uid="{A68BA8E9-21CE-4CDD-8613-EDFF82A8B4DF}"/>
    <hyperlink ref="P30" r:id="rId37" xr:uid="{0AD0BBAC-0FDC-4CAC-9C13-4EEB670E083E}"/>
    <hyperlink ref="P32" r:id="rId38" xr:uid="{741017B3-13F5-46F2-89F4-1AEE2486D3C3}"/>
    <hyperlink ref="P33" r:id="rId39" xr:uid="{41D9BE75-53E5-4CCE-81B3-0A4EDC8382DD}"/>
    <hyperlink ref="P34" r:id="rId40" xr:uid="{4B363F8A-DE64-4F63-ABD3-72E45CE8CC37}"/>
    <hyperlink ref="P35" r:id="rId41" display="https://www.scientificlabs.co.uk/product/PHR1497-1G" xr:uid="{FA2D4922-96ED-4C32-87CD-57E26A0C94B5}"/>
    <hyperlink ref="P36" r:id="rId42" xr:uid="{2C247E46-6447-4505-A263-E892AD719CD5}"/>
    <hyperlink ref="P37" r:id="rId43" xr:uid="{42A1275B-7D14-4B23-A0C1-8269350F1640}"/>
  </hyperlinks>
  <pageMargins left="0.7" right="0.7" top="0.75" bottom="0.75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7F29-F629-4592-A878-FB2CF6D17EF3}">
  <dimension ref="B2:I8"/>
  <sheetViews>
    <sheetView workbookViewId="0">
      <selection activeCell="I5" sqref="I5"/>
    </sheetView>
  </sheetViews>
  <sheetFormatPr defaultRowHeight="15"/>
  <cols>
    <col min="4" max="4" width="34.85546875" customWidth="1"/>
  </cols>
  <sheetData>
    <row r="2" spans="2:9" ht="18.75">
      <c r="G2" s="107" t="s">
        <v>72</v>
      </c>
      <c r="H2" s="107"/>
      <c r="I2" s="107"/>
    </row>
    <row r="3" spans="2:9">
      <c r="B3" s="40" t="s">
        <v>105</v>
      </c>
      <c r="C3" s="40" t="s">
        <v>0</v>
      </c>
      <c r="D3" s="40" t="s">
        <v>1</v>
      </c>
      <c r="E3" s="40" t="s">
        <v>74</v>
      </c>
      <c r="F3" s="40" t="s">
        <v>81</v>
      </c>
      <c r="G3" s="42" t="s">
        <v>73</v>
      </c>
      <c r="H3" s="42" t="s">
        <v>82</v>
      </c>
      <c r="I3" s="42" t="s">
        <v>83</v>
      </c>
    </row>
    <row r="4" spans="2:9" ht="60">
      <c r="B4" s="33">
        <v>1</v>
      </c>
      <c r="C4" s="60" t="s">
        <v>134</v>
      </c>
      <c r="D4" s="61" t="s">
        <v>135</v>
      </c>
      <c r="E4" s="33" t="s">
        <v>79</v>
      </c>
      <c r="F4" s="33">
        <v>1</v>
      </c>
      <c r="G4" s="62">
        <v>254</v>
      </c>
      <c r="H4" s="62">
        <v>254</v>
      </c>
      <c r="I4" s="63" t="s">
        <v>138</v>
      </c>
    </row>
    <row r="5" spans="2:9" ht="75.75" thickBot="1">
      <c r="B5" s="33">
        <v>2</v>
      </c>
      <c r="C5" s="64" t="s">
        <v>136</v>
      </c>
      <c r="D5" s="65" t="s">
        <v>137</v>
      </c>
      <c r="E5" s="33" t="s">
        <v>79</v>
      </c>
      <c r="F5" s="33">
        <v>1</v>
      </c>
      <c r="G5" s="41">
        <v>270</v>
      </c>
      <c r="H5" s="132">
        <v>270</v>
      </c>
      <c r="I5" s="63" t="s">
        <v>139</v>
      </c>
    </row>
    <row r="6" spans="2:9" ht="15.75" thickBot="1">
      <c r="H6" s="133">
        <f>SUM(H4:H5)</f>
        <v>524</v>
      </c>
    </row>
    <row r="8" spans="2:9">
      <c r="D8" t="s">
        <v>140</v>
      </c>
    </row>
  </sheetData>
  <mergeCells count="1">
    <mergeCell ref="G2:I2"/>
  </mergeCells>
  <hyperlinks>
    <hyperlink ref="I4" r:id="rId1" xr:uid="{FFB0C116-3F58-4206-A9C6-B08B0E5F5C32}"/>
    <hyperlink ref="I5" r:id="rId2" xr:uid="{5F4188FD-E93D-4925-A3BD-70E47B826A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9B89-A9E1-4BFD-85B4-5D944CAE4570}">
  <dimension ref="B2:R53"/>
  <sheetViews>
    <sheetView topLeftCell="B43" workbookViewId="0">
      <selection activeCell="L51" sqref="L51"/>
    </sheetView>
  </sheetViews>
  <sheetFormatPr defaultRowHeight="15"/>
  <cols>
    <col min="2" max="2" width="11.85546875" bestFit="1" customWidth="1"/>
    <col min="4" max="4" width="66" style="73" customWidth="1"/>
    <col min="7" max="7" width="20.5703125" bestFit="1" customWidth="1"/>
    <col min="8" max="8" width="11.85546875" bestFit="1" customWidth="1"/>
    <col min="9" max="9" width="34.28515625" customWidth="1"/>
    <col min="10" max="10" width="20.5703125" bestFit="1" customWidth="1"/>
    <col min="11" max="11" width="11.85546875" bestFit="1" customWidth="1"/>
    <col min="12" max="12" width="23.42578125" bestFit="1" customWidth="1"/>
    <col min="14" max="14" width="20.5703125" bestFit="1" customWidth="1"/>
    <col min="15" max="15" width="11.85546875" bestFit="1" customWidth="1"/>
    <col min="16" max="16" width="44.5703125" customWidth="1"/>
    <col min="17" max="18" width="20.42578125" bestFit="1" customWidth="1"/>
  </cols>
  <sheetData>
    <row r="2" spans="2:18" ht="18.75">
      <c r="G2" s="103" t="s">
        <v>72</v>
      </c>
      <c r="H2" s="103"/>
      <c r="I2" s="103"/>
      <c r="J2" s="108" t="s">
        <v>106</v>
      </c>
      <c r="K2" s="104"/>
      <c r="L2" s="104"/>
      <c r="M2" s="105"/>
      <c r="N2" s="109" t="s">
        <v>110</v>
      </c>
      <c r="O2" s="109"/>
      <c r="P2" s="109"/>
    </row>
    <row r="3" spans="2:18">
      <c r="B3" s="24" t="s">
        <v>105</v>
      </c>
      <c r="C3" s="24" t="s">
        <v>0</v>
      </c>
      <c r="D3" s="74" t="s">
        <v>1</v>
      </c>
      <c r="E3" s="24" t="s">
        <v>74</v>
      </c>
      <c r="F3" s="24" t="s">
        <v>81</v>
      </c>
      <c r="G3" s="42" t="s">
        <v>73</v>
      </c>
      <c r="H3" s="42" t="s">
        <v>82</v>
      </c>
      <c r="I3" s="42" t="s">
        <v>83</v>
      </c>
      <c r="J3" s="84" t="s">
        <v>73</v>
      </c>
      <c r="K3" s="51" t="s">
        <v>82</v>
      </c>
      <c r="L3" s="51" t="s">
        <v>107</v>
      </c>
      <c r="M3" s="57" t="s">
        <v>108</v>
      </c>
      <c r="N3" s="93" t="s">
        <v>73</v>
      </c>
      <c r="O3" s="93" t="s">
        <v>82</v>
      </c>
      <c r="P3" s="93" t="s">
        <v>83</v>
      </c>
      <c r="Q3" s="134" t="s">
        <v>293</v>
      </c>
      <c r="R3" s="134" t="s">
        <v>292</v>
      </c>
    </row>
    <row r="4" spans="2:18" ht="75">
      <c r="B4">
        <v>1</v>
      </c>
      <c r="C4" s="66" t="s">
        <v>141</v>
      </c>
      <c r="D4" s="3" t="s">
        <v>142</v>
      </c>
      <c r="E4" s="67" t="s">
        <v>79</v>
      </c>
      <c r="F4" s="79">
        <v>30</v>
      </c>
      <c r="G4" s="85">
        <v>2.7</v>
      </c>
      <c r="H4" s="44">
        <f>G4*F4</f>
        <v>81</v>
      </c>
      <c r="I4" s="87" t="s">
        <v>243</v>
      </c>
      <c r="J4" s="52">
        <v>0</v>
      </c>
      <c r="K4" s="53">
        <f>J4*F4</f>
        <v>0</v>
      </c>
      <c r="L4" s="52"/>
      <c r="M4" s="52"/>
      <c r="N4" s="94">
        <v>4.2</v>
      </c>
      <c r="O4" s="95">
        <f>N4*F4</f>
        <v>126</v>
      </c>
      <c r="P4" s="118" t="s">
        <v>261</v>
      </c>
      <c r="Q4" s="33">
        <f>K4</f>
        <v>0</v>
      </c>
      <c r="R4" s="33">
        <f>(H4+O4)/2</f>
        <v>103.5</v>
      </c>
    </row>
    <row r="5" spans="2:18" ht="180">
      <c r="B5">
        <v>2</v>
      </c>
      <c r="C5" s="67" t="s">
        <v>143</v>
      </c>
      <c r="D5" s="3" t="s">
        <v>144</v>
      </c>
      <c r="E5" s="67" t="s">
        <v>79</v>
      </c>
      <c r="F5" s="79">
        <v>40</v>
      </c>
      <c r="G5" s="85">
        <v>3</v>
      </c>
      <c r="H5" s="44">
        <f t="shared" ref="H5:H51" si="0">G5*F5</f>
        <v>120</v>
      </c>
      <c r="I5" s="87" t="s">
        <v>244</v>
      </c>
      <c r="J5" s="52">
        <v>0</v>
      </c>
      <c r="K5" s="53">
        <f t="shared" ref="K5:K51" si="1">J5*F5</f>
        <v>0</v>
      </c>
      <c r="L5" s="52"/>
      <c r="M5" s="52"/>
      <c r="N5" s="94">
        <v>1.05</v>
      </c>
      <c r="O5" s="95">
        <f t="shared" ref="O5:O51" si="2">N5*F5</f>
        <v>42</v>
      </c>
      <c r="P5" s="118" t="s">
        <v>262</v>
      </c>
      <c r="Q5" s="33">
        <f t="shared" ref="Q5:Q51" si="3">K5</f>
        <v>0</v>
      </c>
      <c r="R5" s="33">
        <f t="shared" ref="R5:R51" si="4">(H5+O5)/2</f>
        <v>81</v>
      </c>
    </row>
    <row r="6" spans="2:18" ht="75">
      <c r="B6">
        <v>3</v>
      </c>
      <c r="C6" s="67" t="s">
        <v>145</v>
      </c>
      <c r="D6" s="3" t="s">
        <v>146</v>
      </c>
      <c r="E6" s="67" t="s">
        <v>79</v>
      </c>
      <c r="F6" s="79">
        <v>40</v>
      </c>
      <c r="G6" s="85">
        <v>0.79</v>
      </c>
      <c r="H6" s="44">
        <f t="shared" si="0"/>
        <v>31.6</v>
      </c>
      <c r="I6" s="87" t="s">
        <v>245</v>
      </c>
      <c r="J6" s="52">
        <v>0</v>
      </c>
      <c r="K6" s="53">
        <f t="shared" si="1"/>
        <v>0</v>
      </c>
      <c r="L6" s="52"/>
      <c r="M6" s="52"/>
      <c r="N6" s="94">
        <v>0.82</v>
      </c>
      <c r="O6" s="95">
        <f t="shared" si="2"/>
        <v>32.799999999999997</v>
      </c>
      <c r="P6" s="118" t="s">
        <v>263</v>
      </c>
      <c r="Q6" s="33">
        <f t="shared" si="3"/>
        <v>0</v>
      </c>
      <c r="R6" s="33">
        <f t="shared" si="4"/>
        <v>32.200000000000003</v>
      </c>
    </row>
    <row r="7" spans="2:18">
      <c r="B7">
        <v>4</v>
      </c>
      <c r="C7" s="67" t="s">
        <v>147</v>
      </c>
      <c r="D7" s="3" t="s">
        <v>148</v>
      </c>
      <c r="E7" s="67" t="s">
        <v>79</v>
      </c>
      <c r="F7" s="79">
        <v>10</v>
      </c>
      <c r="G7" s="85"/>
      <c r="H7" s="44"/>
      <c r="I7" s="87"/>
      <c r="J7" s="52">
        <v>6.31</v>
      </c>
      <c r="K7" s="53">
        <f t="shared" si="1"/>
        <v>63.099999999999994</v>
      </c>
      <c r="L7" s="52" t="s">
        <v>256</v>
      </c>
      <c r="M7" s="52">
        <v>147</v>
      </c>
      <c r="N7" s="95"/>
      <c r="O7" s="95">
        <f t="shared" si="2"/>
        <v>0</v>
      </c>
      <c r="P7" s="119"/>
      <c r="Q7" s="33">
        <f t="shared" si="3"/>
        <v>63.099999999999994</v>
      </c>
      <c r="R7" s="33">
        <f t="shared" si="4"/>
        <v>0</v>
      </c>
    </row>
    <row r="8" spans="2:18" ht="75">
      <c r="B8">
        <v>5</v>
      </c>
      <c r="C8" s="6" t="s">
        <v>149</v>
      </c>
      <c r="D8" s="75" t="s">
        <v>150</v>
      </c>
      <c r="E8" s="6" t="s">
        <v>76</v>
      </c>
      <c r="F8" s="80">
        <v>5</v>
      </c>
      <c r="G8" s="48">
        <v>4</v>
      </c>
      <c r="H8" s="44">
        <f t="shared" si="0"/>
        <v>20</v>
      </c>
      <c r="I8" s="115" t="s">
        <v>246</v>
      </c>
      <c r="J8" s="55">
        <v>0</v>
      </c>
      <c r="K8" s="53">
        <f t="shared" si="1"/>
        <v>0</v>
      </c>
      <c r="L8" s="55"/>
      <c r="M8" s="55"/>
      <c r="N8" s="95">
        <v>1.59</v>
      </c>
      <c r="O8" s="95">
        <f t="shared" si="2"/>
        <v>7.95</v>
      </c>
      <c r="P8" s="118" t="s">
        <v>264</v>
      </c>
      <c r="Q8" s="33">
        <f t="shared" si="3"/>
        <v>0</v>
      </c>
      <c r="R8" s="33">
        <f t="shared" si="4"/>
        <v>13.975</v>
      </c>
    </row>
    <row r="9" spans="2:18" ht="30">
      <c r="B9">
        <v>6</v>
      </c>
      <c r="C9" s="1" t="s">
        <v>151</v>
      </c>
      <c r="D9" s="4" t="s">
        <v>152</v>
      </c>
      <c r="E9" s="1" t="s">
        <v>76</v>
      </c>
      <c r="F9" s="81">
        <v>8</v>
      </c>
      <c r="G9" s="47"/>
      <c r="H9" s="44"/>
      <c r="I9" s="87"/>
      <c r="J9" s="52">
        <v>9.39</v>
      </c>
      <c r="K9" s="53">
        <f t="shared" si="1"/>
        <v>75.12</v>
      </c>
      <c r="L9" s="90" t="s">
        <v>256</v>
      </c>
      <c r="M9" s="52">
        <v>31</v>
      </c>
      <c r="N9" s="95"/>
      <c r="O9" s="95">
        <f t="shared" si="2"/>
        <v>0</v>
      </c>
      <c r="P9" s="119"/>
      <c r="Q9" s="33">
        <f t="shared" si="3"/>
        <v>75.12</v>
      </c>
      <c r="R9" s="33">
        <f t="shared" si="4"/>
        <v>0</v>
      </c>
    </row>
    <row r="10" spans="2:18" ht="45">
      <c r="B10">
        <v>7</v>
      </c>
      <c r="C10" s="1" t="s">
        <v>153</v>
      </c>
      <c r="D10" s="4" t="s">
        <v>154</v>
      </c>
      <c r="E10" s="1" t="s">
        <v>76</v>
      </c>
      <c r="F10" s="81">
        <v>5</v>
      </c>
      <c r="G10" s="47"/>
      <c r="H10" s="44"/>
      <c r="I10" s="87"/>
      <c r="J10" s="52">
        <v>19.54</v>
      </c>
      <c r="K10" s="53">
        <f t="shared" si="1"/>
        <v>97.699999999999989</v>
      </c>
      <c r="L10" s="90" t="s">
        <v>256</v>
      </c>
      <c r="M10" s="52">
        <v>27</v>
      </c>
      <c r="N10" s="95"/>
      <c r="O10" s="95">
        <f t="shared" si="2"/>
        <v>0</v>
      </c>
      <c r="P10" s="119"/>
      <c r="Q10" s="33">
        <f t="shared" si="3"/>
        <v>97.699999999999989</v>
      </c>
      <c r="R10" s="33">
        <f t="shared" si="4"/>
        <v>0</v>
      </c>
    </row>
    <row r="11" spans="2:18" ht="45">
      <c r="B11">
        <v>8</v>
      </c>
      <c r="C11" s="1" t="s">
        <v>155</v>
      </c>
      <c r="D11" s="4" t="s">
        <v>156</v>
      </c>
      <c r="E11" s="1" t="s">
        <v>76</v>
      </c>
      <c r="F11" s="81">
        <v>2</v>
      </c>
      <c r="G11" s="47"/>
      <c r="H11" s="44"/>
      <c r="I11" s="87"/>
      <c r="J11" s="52">
        <v>19.54</v>
      </c>
      <c r="K11" s="53">
        <f t="shared" si="1"/>
        <v>39.08</v>
      </c>
      <c r="L11" s="90" t="s">
        <v>256</v>
      </c>
      <c r="M11" s="52">
        <v>28</v>
      </c>
      <c r="N11" s="95"/>
      <c r="O11" s="95">
        <f t="shared" si="2"/>
        <v>0</v>
      </c>
      <c r="P11" s="119"/>
      <c r="Q11" s="33">
        <f t="shared" si="3"/>
        <v>39.08</v>
      </c>
      <c r="R11" s="33">
        <f t="shared" si="4"/>
        <v>0</v>
      </c>
    </row>
    <row r="12" spans="2:18" ht="45">
      <c r="B12">
        <v>9</v>
      </c>
      <c r="C12" s="1" t="s">
        <v>157</v>
      </c>
      <c r="D12" s="4" t="s">
        <v>158</v>
      </c>
      <c r="E12" s="1" t="s">
        <v>76</v>
      </c>
      <c r="F12" s="81">
        <v>6</v>
      </c>
      <c r="G12" s="47"/>
      <c r="H12" s="44"/>
      <c r="I12" s="87"/>
      <c r="J12" s="52">
        <v>19.54</v>
      </c>
      <c r="K12" s="53">
        <f t="shared" si="1"/>
        <v>117.24</v>
      </c>
      <c r="L12" s="90" t="s">
        <v>256</v>
      </c>
      <c r="M12" s="52">
        <v>27</v>
      </c>
      <c r="N12" s="95"/>
      <c r="O12" s="95">
        <f t="shared" si="2"/>
        <v>0</v>
      </c>
      <c r="P12" s="119"/>
      <c r="Q12" s="33">
        <f t="shared" si="3"/>
        <v>117.24</v>
      </c>
      <c r="R12" s="33">
        <f t="shared" si="4"/>
        <v>0</v>
      </c>
    </row>
    <row r="13" spans="2:18" ht="45">
      <c r="B13">
        <v>10</v>
      </c>
      <c r="C13" s="1" t="s">
        <v>159</v>
      </c>
      <c r="D13" s="4" t="s">
        <v>160</v>
      </c>
      <c r="E13" s="1" t="s">
        <v>76</v>
      </c>
      <c r="F13" s="81">
        <v>1</v>
      </c>
      <c r="G13" s="47"/>
      <c r="H13" s="44"/>
      <c r="I13" s="87"/>
      <c r="J13" s="52">
        <v>19.54</v>
      </c>
      <c r="K13" s="53">
        <f t="shared" si="1"/>
        <v>19.54</v>
      </c>
      <c r="L13" s="90" t="s">
        <v>256</v>
      </c>
      <c r="M13" s="52">
        <v>27</v>
      </c>
      <c r="N13" s="95"/>
      <c r="O13" s="95">
        <f t="shared" si="2"/>
        <v>0</v>
      </c>
      <c r="P13" s="119"/>
      <c r="Q13" s="33">
        <f t="shared" si="3"/>
        <v>19.54</v>
      </c>
      <c r="R13" s="33">
        <f t="shared" si="4"/>
        <v>0</v>
      </c>
    </row>
    <row r="14" spans="2:18" ht="45">
      <c r="B14">
        <v>11</v>
      </c>
      <c r="C14" s="1" t="s">
        <v>161</v>
      </c>
      <c r="D14" s="4" t="s">
        <v>162</v>
      </c>
      <c r="E14" s="1" t="s">
        <v>76</v>
      </c>
      <c r="F14" s="81">
        <v>1</v>
      </c>
      <c r="G14" s="47"/>
      <c r="H14" s="44"/>
      <c r="I14" s="87"/>
      <c r="J14" s="52">
        <v>19.54</v>
      </c>
      <c r="K14" s="53">
        <f t="shared" si="1"/>
        <v>19.54</v>
      </c>
      <c r="L14" s="90" t="s">
        <v>256</v>
      </c>
      <c r="M14" s="52">
        <v>27</v>
      </c>
      <c r="N14" s="95"/>
      <c r="O14" s="95">
        <f t="shared" si="2"/>
        <v>0</v>
      </c>
      <c r="P14" s="119"/>
      <c r="Q14" s="33">
        <f t="shared" si="3"/>
        <v>19.54</v>
      </c>
      <c r="R14" s="33">
        <f t="shared" si="4"/>
        <v>0</v>
      </c>
    </row>
    <row r="15" spans="2:18" ht="30">
      <c r="B15">
        <v>12</v>
      </c>
      <c r="C15" s="1" t="s">
        <v>163</v>
      </c>
      <c r="D15" s="4" t="s">
        <v>164</v>
      </c>
      <c r="E15" s="1" t="s">
        <v>76</v>
      </c>
      <c r="F15" s="81">
        <v>4</v>
      </c>
      <c r="G15" s="47"/>
      <c r="H15" s="44"/>
      <c r="I15" s="87"/>
      <c r="J15" s="52">
        <v>51.9</v>
      </c>
      <c r="K15" s="53">
        <f t="shared" si="1"/>
        <v>207.6</v>
      </c>
      <c r="L15" s="90" t="s">
        <v>256</v>
      </c>
      <c r="M15" s="52">
        <v>139</v>
      </c>
      <c r="N15" s="95"/>
      <c r="O15" s="95">
        <f t="shared" si="2"/>
        <v>0</v>
      </c>
      <c r="P15" s="119"/>
      <c r="Q15" s="33">
        <f t="shared" si="3"/>
        <v>207.6</v>
      </c>
      <c r="R15" s="33">
        <f t="shared" si="4"/>
        <v>0</v>
      </c>
    </row>
    <row r="16" spans="2:18">
      <c r="B16">
        <v>13</v>
      </c>
      <c r="C16" s="1" t="s">
        <v>165</v>
      </c>
      <c r="D16" s="76" t="s">
        <v>166</v>
      </c>
      <c r="E16" s="1" t="s">
        <v>76</v>
      </c>
      <c r="F16" s="81">
        <v>1</v>
      </c>
      <c r="G16" s="47"/>
      <c r="H16" s="44"/>
      <c r="I16" s="87"/>
      <c r="J16" s="52">
        <v>292.8</v>
      </c>
      <c r="K16" s="53">
        <f t="shared" si="1"/>
        <v>292.8</v>
      </c>
      <c r="L16" s="90" t="s">
        <v>256</v>
      </c>
      <c r="M16" s="52">
        <v>140</v>
      </c>
      <c r="N16" s="95"/>
      <c r="O16" s="95">
        <f t="shared" si="2"/>
        <v>0</v>
      </c>
      <c r="P16" s="119"/>
      <c r="Q16" s="33">
        <f t="shared" si="3"/>
        <v>292.8</v>
      </c>
      <c r="R16" s="33">
        <f t="shared" si="4"/>
        <v>0</v>
      </c>
    </row>
    <row r="17" spans="2:18" ht="45">
      <c r="B17">
        <v>14</v>
      </c>
      <c r="C17" s="1" t="s">
        <v>167</v>
      </c>
      <c r="D17" s="4" t="s">
        <v>168</v>
      </c>
      <c r="E17" s="1" t="s">
        <v>79</v>
      </c>
      <c r="F17" s="81">
        <v>5</v>
      </c>
      <c r="G17" s="47">
        <v>2.4</v>
      </c>
      <c r="H17" s="44">
        <f t="shared" si="0"/>
        <v>12</v>
      </c>
      <c r="I17" s="87" t="s">
        <v>247</v>
      </c>
      <c r="J17" s="52">
        <v>0</v>
      </c>
      <c r="K17" s="53">
        <f t="shared" si="1"/>
        <v>0</v>
      </c>
      <c r="L17" s="52"/>
      <c r="M17" s="52"/>
      <c r="N17" s="95">
        <v>2.92</v>
      </c>
      <c r="O17" s="95">
        <f t="shared" si="2"/>
        <v>14.6</v>
      </c>
      <c r="P17" s="118" t="s">
        <v>265</v>
      </c>
      <c r="Q17" s="33">
        <f t="shared" si="3"/>
        <v>0</v>
      </c>
      <c r="R17" s="33">
        <f t="shared" si="4"/>
        <v>13.3</v>
      </c>
    </row>
    <row r="18" spans="2:18" ht="45">
      <c r="B18">
        <v>15</v>
      </c>
      <c r="C18" s="1" t="s">
        <v>167</v>
      </c>
      <c r="D18" s="4" t="s">
        <v>169</v>
      </c>
      <c r="E18" s="1" t="s">
        <v>79</v>
      </c>
      <c r="F18" s="81">
        <v>5</v>
      </c>
      <c r="G18" s="47">
        <v>4.5</v>
      </c>
      <c r="H18" s="44">
        <f t="shared" si="0"/>
        <v>22.5</v>
      </c>
      <c r="I18" s="87" t="s">
        <v>247</v>
      </c>
      <c r="J18" s="52">
        <v>0</v>
      </c>
      <c r="K18" s="53">
        <f t="shared" si="1"/>
        <v>0</v>
      </c>
      <c r="L18" s="52"/>
      <c r="M18" s="52"/>
      <c r="N18" s="95">
        <v>4.24</v>
      </c>
      <c r="O18" s="95">
        <f t="shared" si="2"/>
        <v>21.200000000000003</v>
      </c>
      <c r="P18" s="118" t="s">
        <v>265</v>
      </c>
      <c r="Q18" s="33">
        <f t="shared" si="3"/>
        <v>0</v>
      </c>
      <c r="R18" s="33">
        <f t="shared" si="4"/>
        <v>21.85</v>
      </c>
    </row>
    <row r="19" spans="2:18" ht="30">
      <c r="B19">
        <v>16</v>
      </c>
      <c r="C19" s="1" t="s">
        <v>170</v>
      </c>
      <c r="D19" s="4" t="s">
        <v>171</v>
      </c>
      <c r="E19" s="1" t="s">
        <v>79</v>
      </c>
      <c r="F19" s="81">
        <v>1</v>
      </c>
      <c r="G19" s="47"/>
      <c r="H19" s="44"/>
      <c r="I19" s="87"/>
      <c r="J19" s="52">
        <v>22.14</v>
      </c>
      <c r="K19" s="53">
        <f t="shared" si="1"/>
        <v>22.14</v>
      </c>
      <c r="L19" s="90" t="s">
        <v>256</v>
      </c>
      <c r="M19" s="52">
        <v>86</v>
      </c>
      <c r="N19" s="95"/>
      <c r="O19" s="95">
        <f t="shared" si="2"/>
        <v>0</v>
      </c>
      <c r="P19" s="119"/>
      <c r="Q19" s="33">
        <f t="shared" si="3"/>
        <v>22.14</v>
      </c>
      <c r="R19" s="33">
        <f t="shared" si="4"/>
        <v>0</v>
      </c>
    </row>
    <row r="20" spans="2:18" ht="45">
      <c r="B20">
        <v>17</v>
      </c>
      <c r="C20" s="1" t="s">
        <v>172</v>
      </c>
      <c r="D20" s="4" t="s">
        <v>173</v>
      </c>
      <c r="E20" s="1" t="s">
        <v>79</v>
      </c>
      <c r="F20" s="81">
        <v>40</v>
      </c>
      <c r="G20" s="47">
        <v>0.85</v>
      </c>
      <c r="H20" s="44">
        <f t="shared" si="0"/>
        <v>34</v>
      </c>
      <c r="I20" s="87" t="s">
        <v>248</v>
      </c>
      <c r="J20" s="52">
        <v>0</v>
      </c>
      <c r="K20" s="53">
        <f t="shared" si="1"/>
        <v>0</v>
      </c>
      <c r="L20" s="52"/>
      <c r="M20" s="52"/>
      <c r="N20" s="95">
        <v>1.3</v>
      </c>
      <c r="O20" s="95">
        <f t="shared" si="2"/>
        <v>52</v>
      </c>
      <c r="P20" s="118" t="s">
        <v>266</v>
      </c>
      <c r="Q20" s="33">
        <f t="shared" si="3"/>
        <v>0</v>
      </c>
      <c r="R20" s="33">
        <f t="shared" si="4"/>
        <v>43</v>
      </c>
    </row>
    <row r="21" spans="2:18" ht="45">
      <c r="B21">
        <v>18</v>
      </c>
      <c r="C21" s="1" t="s">
        <v>174</v>
      </c>
      <c r="D21" s="77" t="s">
        <v>175</v>
      </c>
      <c r="E21" s="1" t="s">
        <v>79</v>
      </c>
      <c r="F21" s="81">
        <v>2</v>
      </c>
      <c r="G21" s="47">
        <v>5.8</v>
      </c>
      <c r="H21" s="44">
        <f t="shared" si="0"/>
        <v>11.6</v>
      </c>
      <c r="I21" s="87" t="s">
        <v>249</v>
      </c>
      <c r="J21" s="52">
        <v>0</v>
      </c>
      <c r="K21" s="53">
        <f t="shared" si="1"/>
        <v>0</v>
      </c>
      <c r="L21" s="52"/>
      <c r="M21" s="52"/>
      <c r="N21" s="95">
        <v>1.29</v>
      </c>
      <c r="O21" s="95">
        <f t="shared" si="2"/>
        <v>2.58</v>
      </c>
      <c r="P21" s="118" t="s">
        <v>267</v>
      </c>
      <c r="Q21" s="33">
        <f t="shared" si="3"/>
        <v>0</v>
      </c>
      <c r="R21" s="33">
        <f t="shared" si="4"/>
        <v>7.09</v>
      </c>
    </row>
    <row r="22" spans="2:18" ht="75">
      <c r="B22">
        <v>19</v>
      </c>
      <c r="C22" s="1" t="s">
        <v>176</v>
      </c>
      <c r="D22" s="78" t="s">
        <v>177</v>
      </c>
      <c r="E22" s="1" t="s">
        <v>79</v>
      </c>
      <c r="F22" s="81">
        <v>3</v>
      </c>
      <c r="G22" s="47"/>
      <c r="H22" s="44"/>
      <c r="I22" s="87"/>
      <c r="J22" s="52">
        <v>80.64</v>
      </c>
      <c r="K22" s="53">
        <f t="shared" si="1"/>
        <v>241.92000000000002</v>
      </c>
      <c r="L22" s="90" t="s">
        <v>256</v>
      </c>
      <c r="M22" s="52">
        <v>114</v>
      </c>
      <c r="N22" s="95"/>
      <c r="O22" s="95">
        <f t="shared" si="2"/>
        <v>0</v>
      </c>
      <c r="P22" s="119"/>
      <c r="Q22" s="33">
        <f t="shared" si="3"/>
        <v>241.92000000000002</v>
      </c>
      <c r="R22" s="33">
        <f t="shared" si="4"/>
        <v>0</v>
      </c>
    </row>
    <row r="23" spans="2:18" ht="45">
      <c r="B23">
        <v>20</v>
      </c>
      <c r="C23" s="1" t="s">
        <v>178</v>
      </c>
      <c r="D23" s="4" t="s">
        <v>179</v>
      </c>
      <c r="E23" s="1" t="s">
        <v>76</v>
      </c>
      <c r="F23" s="81">
        <v>2</v>
      </c>
      <c r="G23" s="47"/>
      <c r="H23" s="44"/>
      <c r="I23" s="87"/>
      <c r="J23" s="52">
        <v>80.64</v>
      </c>
      <c r="K23" s="53">
        <f t="shared" si="1"/>
        <v>161.28</v>
      </c>
      <c r="L23" s="90" t="s">
        <v>256</v>
      </c>
      <c r="M23" s="52">
        <v>114</v>
      </c>
      <c r="N23" s="95"/>
      <c r="O23" s="95">
        <f t="shared" si="2"/>
        <v>0</v>
      </c>
      <c r="P23" s="119"/>
      <c r="Q23" s="33">
        <f t="shared" si="3"/>
        <v>161.28</v>
      </c>
      <c r="R23" s="33">
        <f t="shared" si="4"/>
        <v>0</v>
      </c>
    </row>
    <row r="24" spans="2:18" ht="45">
      <c r="B24">
        <v>21</v>
      </c>
      <c r="C24" s="1" t="s">
        <v>180</v>
      </c>
      <c r="D24" s="4" t="s">
        <v>181</v>
      </c>
      <c r="E24" s="1" t="s">
        <v>76</v>
      </c>
      <c r="F24" s="81">
        <v>2</v>
      </c>
      <c r="G24" s="47"/>
      <c r="H24" s="44"/>
      <c r="I24" s="87"/>
      <c r="J24" s="52">
        <v>80.64</v>
      </c>
      <c r="K24" s="53">
        <f t="shared" si="1"/>
        <v>161.28</v>
      </c>
      <c r="L24" s="90" t="s">
        <v>256</v>
      </c>
      <c r="M24" s="52">
        <v>114</v>
      </c>
      <c r="N24" s="95"/>
      <c r="O24" s="95">
        <f t="shared" si="2"/>
        <v>0</v>
      </c>
      <c r="P24" s="119"/>
      <c r="Q24" s="33">
        <f t="shared" si="3"/>
        <v>161.28</v>
      </c>
      <c r="R24" s="33">
        <f t="shared" si="4"/>
        <v>0</v>
      </c>
    </row>
    <row r="25" spans="2:18" ht="45">
      <c r="B25">
        <v>22</v>
      </c>
      <c r="C25" s="1" t="s">
        <v>182</v>
      </c>
      <c r="D25" s="4" t="s">
        <v>183</v>
      </c>
      <c r="E25" s="1" t="s">
        <v>76</v>
      </c>
      <c r="F25" s="81">
        <v>2</v>
      </c>
      <c r="G25" s="47"/>
      <c r="H25" s="44"/>
      <c r="I25" s="87"/>
      <c r="J25" s="52">
        <v>80.64</v>
      </c>
      <c r="K25" s="53">
        <f t="shared" si="1"/>
        <v>161.28</v>
      </c>
      <c r="L25" s="90" t="s">
        <v>256</v>
      </c>
      <c r="M25" s="52">
        <v>114</v>
      </c>
      <c r="N25" s="95"/>
      <c r="O25" s="95">
        <f t="shared" si="2"/>
        <v>0</v>
      </c>
      <c r="P25" s="119"/>
      <c r="Q25" s="33">
        <f t="shared" si="3"/>
        <v>161.28</v>
      </c>
      <c r="R25" s="33">
        <f t="shared" si="4"/>
        <v>0</v>
      </c>
    </row>
    <row r="26" spans="2:18" ht="60">
      <c r="B26">
        <v>23</v>
      </c>
      <c r="C26" s="1" t="s">
        <v>184</v>
      </c>
      <c r="D26" s="4" t="s">
        <v>185</v>
      </c>
      <c r="E26" s="1" t="s">
        <v>79</v>
      </c>
      <c r="F26" s="81">
        <v>5</v>
      </c>
      <c r="G26" s="47">
        <v>9</v>
      </c>
      <c r="H26" s="44">
        <f t="shared" si="0"/>
        <v>45</v>
      </c>
      <c r="I26" s="87" t="s">
        <v>250</v>
      </c>
      <c r="J26" s="52"/>
      <c r="K26" s="53"/>
      <c r="L26" s="90"/>
      <c r="M26" s="52"/>
      <c r="N26" s="95"/>
      <c r="O26" s="95">
        <f t="shared" si="2"/>
        <v>0</v>
      </c>
      <c r="P26" s="119"/>
      <c r="Q26" s="33">
        <f t="shared" si="3"/>
        <v>0</v>
      </c>
      <c r="R26" s="33">
        <f t="shared" si="4"/>
        <v>22.5</v>
      </c>
    </row>
    <row r="27" spans="2:18" ht="135">
      <c r="B27">
        <v>24</v>
      </c>
      <c r="C27" s="1" t="s">
        <v>186</v>
      </c>
      <c r="D27" s="4" t="s">
        <v>187</v>
      </c>
      <c r="E27" s="1" t="s">
        <v>79</v>
      </c>
      <c r="F27" s="81">
        <v>1</v>
      </c>
      <c r="G27" s="47">
        <v>19</v>
      </c>
      <c r="H27" s="44">
        <f t="shared" si="0"/>
        <v>19</v>
      </c>
      <c r="I27" s="87" t="s">
        <v>251</v>
      </c>
      <c r="J27" s="52"/>
      <c r="K27" s="53"/>
      <c r="L27" s="90"/>
      <c r="M27" s="52"/>
      <c r="N27" s="95"/>
      <c r="O27" s="95">
        <f t="shared" si="2"/>
        <v>0</v>
      </c>
      <c r="P27" s="119"/>
      <c r="Q27" s="33">
        <f t="shared" si="3"/>
        <v>0</v>
      </c>
      <c r="R27" s="33">
        <f t="shared" si="4"/>
        <v>9.5</v>
      </c>
    </row>
    <row r="28" spans="2:18" ht="90">
      <c r="B28">
        <v>25</v>
      </c>
      <c r="C28" s="1" t="s">
        <v>188</v>
      </c>
      <c r="D28" s="4" t="s">
        <v>189</v>
      </c>
      <c r="E28" s="1" t="s">
        <v>79</v>
      </c>
      <c r="F28" s="81">
        <v>1</v>
      </c>
      <c r="G28" s="47"/>
      <c r="H28" s="44"/>
      <c r="I28" s="87"/>
      <c r="J28" s="52">
        <v>49.56</v>
      </c>
      <c r="K28" s="53">
        <f t="shared" si="1"/>
        <v>49.56</v>
      </c>
      <c r="L28" s="91" t="s">
        <v>258</v>
      </c>
      <c r="M28" s="52">
        <v>78</v>
      </c>
      <c r="N28" s="95"/>
      <c r="O28" s="95">
        <f t="shared" si="2"/>
        <v>0</v>
      </c>
      <c r="P28" s="119"/>
      <c r="Q28" s="33">
        <f t="shared" si="3"/>
        <v>49.56</v>
      </c>
      <c r="R28" s="33">
        <f t="shared" si="4"/>
        <v>0</v>
      </c>
    </row>
    <row r="29" spans="2:18" ht="45">
      <c r="B29">
        <v>26</v>
      </c>
      <c r="C29" s="6" t="s">
        <v>190</v>
      </c>
      <c r="D29" s="59" t="s">
        <v>191</v>
      </c>
      <c r="E29" s="6" t="s">
        <v>76</v>
      </c>
      <c r="F29" s="80">
        <v>100</v>
      </c>
      <c r="G29" s="48">
        <v>0.68</v>
      </c>
      <c r="H29" s="44">
        <f t="shared" si="0"/>
        <v>68</v>
      </c>
      <c r="I29" s="115" t="s">
        <v>252</v>
      </c>
      <c r="J29" s="55"/>
      <c r="K29" s="53">
        <f t="shared" si="1"/>
        <v>0</v>
      </c>
      <c r="L29" s="92"/>
      <c r="M29" s="55"/>
      <c r="N29" s="95">
        <v>51.2</v>
      </c>
      <c r="O29" s="95">
        <f t="shared" si="2"/>
        <v>5120</v>
      </c>
      <c r="P29" s="118" t="s">
        <v>268</v>
      </c>
      <c r="Q29" s="33">
        <f t="shared" si="3"/>
        <v>0</v>
      </c>
      <c r="R29" s="33">
        <f t="shared" si="4"/>
        <v>2594</v>
      </c>
    </row>
    <row r="30" spans="2:18" ht="30">
      <c r="B30">
        <v>27</v>
      </c>
      <c r="C30" s="1" t="s">
        <v>192</v>
      </c>
      <c r="D30" s="5" t="s">
        <v>193</v>
      </c>
      <c r="E30" s="1" t="s">
        <v>76</v>
      </c>
      <c r="F30" s="81">
        <v>24</v>
      </c>
      <c r="G30" s="47"/>
      <c r="H30" s="44"/>
      <c r="I30" s="87"/>
      <c r="J30" s="52">
        <v>4.5599999999999996</v>
      </c>
      <c r="K30" s="53">
        <f t="shared" si="1"/>
        <v>109.44</v>
      </c>
      <c r="L30" s="52" t="s">
        <v>259</v>
      </c>
      <c r="M30" s="52">
        <v>27</v>
      </c>
      <c r="N30" s="95"/>
      <c r="O30" s="95">
        <f t="shared" si="2"/>
        <v>0</v>
      </c>
      <c r="P30" s="119"/>
      <c r="Q30" s="33">
        <f t="shared" si="3"/>
        <v>109.44</v>
      </c>
      <c r="R30" s="33">
        <f t="shared" si="4"/>
        <v>0</v>
      </c>
    </row>
    <row r="31" spans="2:18" ht="135">
      <c r="B31">
        <v>28</v>
      </c>
      <c r="C31" s="6" t="s">
        <v>194</v>
      </c>
      <c r="D31" s="59" t="s">
        <v>195</v>
      </c>
      <c r="E31" s="6" t="s">
        <v>79</v>
      </c>
      <c r="F31" s="80">
        <v>1</v>
      </c>
      <c r="G31" s="48">
        <v>150</v>
      </c>
      <c r="H31" s="44">
        <f t="shared" si="0"/>
        <v>150</v>
      </c>
      <c r="I31" s="115" t="s">
        <v>253</v>
      </c>
      <c r="J31" s="55">
        <v>0</v>
      </c>
      <c r="K31" s="53">
        <f t="shared" si="1"/>
        <v>0</v>
      </c>
      <c r="L31" s="55"/>
      <c r="M31" s="55"/>
      <c r="N31" s="95">
        <v>109.9</v>
      </c>
      <c r="O31" s="95">
        <f t="shared" si="2"/>
        <v>109.9</v>
      </c>
      <c r="P31" s="118" t="s">
        <v>269</v>
      </c>
      <c r="Q31" s="33">
        <f t="shared" si="3"/>
        <v>0</v>
      </c>
      <c r="R31" s="33">
        <f t="shared" si="4"/>
        <v>129.94999999999999</v>
      </c>
    </row>
    <row r="32" spans="2:18" ht="30">
      <c r="B32">
        <v>29</v>
      </c>
      <c r="C32" s="3" t="s">
        <v>196</v>
      </c>
      <c r="D32" s="5" t="s">
        <v>197</v>
      </c>
      <c r="E32" s="1" t="s">
        <v>79</v>
      </c>
      <c r="F32" s="81">
        <v>50</v>
      </c>
      <c r="G32" s="47"/>
      <c r="H32" s="44"/>
      <c r="I32" s="87"/>
      <c r="J32" s="52">
        <v>0.23</v>
      </c>
      <c r="K32" s="53">
        <f t="shared" si="1"/>
        <v>11.5</v>
      </c>
      <c r="L32" s="52" t="s">
        <v>259</v>
      </c>
      <c r="M32" s="52">
        <v>27</v>
      </c>
      <c r="N32" s="95"/>
      <c r="O32" s="95">
        <f t="shared" si="2"/>
        <v>0</v>
      </c>
      <c r="P32" s="119"/>
      <c r="Q32" s="33">
        <f t="shared" si="3"/>
        <v>11.5</v>
      </c>
      <c r="R32" s="33">
        <f t="shared" si="4"/>
        <v>0</v>
      </c>
    </row>
    <row r="33" spans="2:18" ht="30">
      <c r="B33">
        <v>30</v>
      </c>
      <c r="C33" s="3" t="s">
        <v>198</v>
      </c>
      <c r="D33" s="5" t="s">
        <v>199</v>
      </c>
      <c r="E33" s="1" t="s">
        <v>76</v>
      </c>
      <c r="F33" s="81">
        <v>1</v>
      </c>
      <c r="G33" s="47"/>
      <c r="H33" s="44"/>
      <c r="I33" s="87"/>
      <c r="J33" s="52">
        <v>64.260000000000005</v>
      </c>
      <c r="K33" s="53">
        <f t="shared" si="1"/>
        <v>64.260000000000005</v>
      </c>
      <c r="L33" s="90" t="s">
        <v>256</v>
      </c>
      <c r="M33" s="52">
        <v>89</v>
      </c>
      <c r="N33" s="95"/>
      <c r="O33" s="95">
        <f t="shared" si="2"/>
        <v>0</v>
      </c>
      <c r="P33" s="119"/>
      <c r="Q33" s="33">
        <f t="shared" si="3"/>
        <v>64.260000000000005</v>
      </c>
      <c r="R33" s="33">
        <f t="shared" si="4"/>
        <v>0</v>
      </c>
    </row>
    <row r="34" spans="2:18" ht="60">
      <c r="B34">
        <v>31</v>
      </c>
      <c r="C34" s="3" t="s">
        <v>200</v>
      </c>
      <c r="D34" s="5" t="s">
        <v>201</v>
      </c>
      <c r="E34" s="1" t="s">
        <v>236</v>
      </c>
      <c r="F34" s="81">
        <v>1</v>
      </c>
      <c r="G34" s="86"/>
      <c r="H34" s="44"/>
      <c r="I34" s="87"/>
      <c r="J34" s="52">
        <v>396.9</v>
      </c>
      <c r="K34" s="53">
        <f t="shared" si="1"/>
        <v>396.9</v>
      </c>
      <c r="L34" s="90" t="s">
        <v>256</v>
      </c>
      <c r="M34" s="52">
        <v>24</v>
      </c>
      <c r="N34" s="95"/>
      <c r="O34" s="95">
        <f t="shared" si="2"/>
        <v>0</v>
      </c>
      <c r="P34" s="119"/>
      <c r="Q34" s="33">
        <f t="shared" si="3"/>
        <v>396.9</v>
      </c>
      <c r="R34" s="33">
        <f t="shared" si="4"/>
        <v>0</v>
      </c>
    </row>
    <row r="35" spans="2:18" ht="30">
      <c r="B35">
        <v>32</v>
      </c>
      <c r="C35" s="1" t="s">
        <v>202</v>
      </c>
      <c r="D35" s="4" t="s">
        <v>203</v>
      </c>
      <c r="E35" s="1" t="s">
        <v>237</v>
      </c>
      <c r="F35" s="81">
        <v>1</v>
      </c>
      <c r="G35" s="86"/>
      <c r="H35" s="44"/>
      <c r="I35" s="87"/>
      <c r="J35" s="52">
        <v>509.35</v>
      </c>
      <c r="K35" s="53">
        <f t="shared" si="1"/>
        <v>509.35</v>
      </c>
      <c r="L35" s="90" t="s">
        <v>256</v>
      </c>
      <c r="M35" s="52">
        <v>30</v>
      </c>
      <c r="N35" s="95"/>
      <c r="O35" s="95">
        <f t="shared" si="2"/>
        <v>0</v>
      </c>
      <c r="P35" s="119"/>
      <c r="Q35" s="33">
        <f t="shared" si="3"/>
        <v>509.35</v>
      </c>
      <c r="R35" s="33">
        <f t="shared" si="4"/>
        <v>0</v>
      </c>
    </row>
    <row r="36" spans="2:18">
      <c r="B36">
        <v>33</v>
      </c>
      <c r="C36" s="1" t="s">
        <v>204</v>
      </c>
      <c r="D36" s="4" t="s">
        <v>205</v>
      </c>
      <c r="E36" s="1" t="s">
        <v>236</v>
      </c>
      <c r="F36" s="81">
        <v>5</v>
      </c>
      <c r="G36" s="86"/>
      <c r="H36" s="44"/>
      <c r="I36" s="87"/>
      <c r="J36" s="52">
        <v>201.85</v>
      </c>
      <c r="K36" s="53">
        <f t="shared" si="1"/>
        <v>1009.25</v>
      </c>
      <c r="L36" s="90" t="s">
        <v>256</v>
      </c>
      <c r="M36" s="52">
        <v>29</v>
      </c>
      <c r="N36" s="95"/>
      <c r="O36" s="95">
        <f t="shared" si="2"/>
        <v>0</v>
      </c>
      <c r="P36" s="119"/>
      <c r="Q36" s="33">
        <f t="shared" si="3"/>
        <v>1009.25</v>
      </c>
      <c r="R36" s="33">
        <f t="shared" si="4"/>
        <v>0</v>
      </c>
    </row>
    <row r="37" spans="2:18" ht="60">
      <c r="B37">
        <v>34</v>
      </c>
      <c r="C37" s="68" t="s">
        <v>206</v>
      </c>
      <c r="D37" s="68" t="s">
        <v>207</v>
      </c>
      <c r="E37" s="1" t="s">
        <v>236</v>
      </c>
      <c r="F37" s="81">
        <v>20</v>
      </c>
      <c r="G37" s="47"/>
      <c r="H37" s="44"/>
      <c r="I37" s="87"/>
      <c r="J37" s="52">
        <v>2.4</v>
      </c>
      <c r="K37" s="53">
        <f t="shared" si="1"/>
        <v>48</v>
      </c>
      <c r="L37" s="52" t="s">
        <v>260</v>
      </c>
      <c r="M37" s="52">
        <v>1</v>
      </c>
      <c r="N37" s="94"/>
      <c r="O37" s="95">
        <f t="shared" si="2"/>
        <v>0</v>
      </c>
      <c r="P37" s="120"/>
      <c r="Q37" s="33">
        <f t="shared" si="3"/>
        <v>48</v>
      </c>
      <c r="R37" s="33">
        <f t="shared" si="4"/>
        <v>0</v>
      </c>
    </row>
    <row r="38" spans="2:18" ht="60">
      <c r="B38">
        <v>35</v>
      </c>
      <c r="C38" s="68" t="s">
        <v>208</v>
      </c>
      <c r="D38" s="68" t="s">
        <v>209</v>
      </c>
      <c r="E38" s="1" t="s">
        <v>236</v>
      </c>
      <c r="F38" s="81">
        <v>5</v>
      </c>
      <c r="G38" s="47"/>
      <c r="H38" s="44"/>
      <c r="I38" s="87"/>
      <c r="J38" s="52">
        <v>2.4</v>
      </c>
      <c r="K38" s="53">
        <f t="shared" si="1"/>
        <v>12</v>
      </c>
      <c r="L38" s="52" t="s">
        <v>260</v>
      </c>
      <c r="M38" s="52">
        <v>3</v>
      </c>
      <c r="N38" s="94"/>
      <c r="O38" s="95">
        <f t="shared" si="2"/>
        <v>0</v>
      </c>
      <c r="P38" s="120"/>
      <c r="Q38" s="33">
        <f t="shared" si="3"/>
        <v>12</v>
      </c>
      <c r="R38" s="33">
        <f t="shared" si="4"/>
        <v>0</v>
      </c>
    </row>
    <row r="39" spans="2:18" ht="60">
      <c r="B39">
        <v>36</v>
      </c>
      <c r="C39" s="67" t="s">
        <v>210</v>
      </c>
      <c r="D39" s="3" t="s">
        <v>211</v>
      </c>
      <c r="E39" s="1" t="s">
        <v>236</v>
      </c>
      <c r="F39" s="81">
        <v>2</v>
      </c>
      <c r="G39" s="47"/>
      <c r="H39" s="44"/>
      <c r="I39" s="116"/>
      <c r="J39" s="52">
        <v>5.47</v>
      </c>
      <c r="K39" s="53">
        <f t="shared" si="1"/>
        <v>10.94</v>
      </c>
      <c r="L39" s="90" t="s">
        <v>256</v>
      </c>
      <c r="M39" s="52">
        <v>37</v>
      </c>
      <c r="N39" s="95"/>
      <c r="O39" s="95">
        <f t="shared" si="2"/>
        <v>0</v>
      </c>
      <c r="P39" s="119"/>
      <c r="Q39" s="33">
        <f t="shared" si="3"/>
        <v>10.94</v>
      </c>
      <c r="R39" s="33">
        <f t="shared" si="4"/>
        <v>0</v>
      </c>
    </row>
    <row r="40" spans="2:18" ht="60">
      <c r="B40">
        <v>37</v>
      </c>
      <c r="C40" s="67" t="s">
        <v>212</v>
      </c>
      <c r="D40" s="3" t="s">
        <v>213</v>
      </c>
      <c r="E40" s="1" t="s">
        <v>236</v>
      </c>
      <c r="F40" s="81">
        <v>2</v>
      </c>
      <c r="G40" s="47"/>
      <c r="H40" s="44"/>
      <c r="I40" s="117"/>
      <c r="J40" s="52">
        <v>5.47</v>
      </c>
      <c r="K40" s="53">
        <f t="shared" si="1"/>
        <v>10.94</v>
      </c>
      <c r="L40" s="90" t="s">
        <v>256</v>
      </c>
      <c r="M40" s="52">
        <v>37</v>
      </c>
      <c r="N40" s="95"/>
      <c r="O40" s="95">
        <f t="shared" si="2"/>
        <v>0</v>
      </c>
      <c r="P40" s="119"/>
      <c r="Q40" s="33">
        <f t="shared" si="3"/>
        <v>10.94</v>
      </c>
      <c r="R40" s="33">
        <f t="shared" si="4"/>
        <v>0</v>
      </c>
    </row>
    <row r="41" spans="2:18">
      <c r="B41">
        <v>38</v>
      </c>
      <c r="C41" s="67" t="s">
        <v>214</v>
      </c>
      <c r="D41" s="2" t="s">
        <v>215</v>
      </c>
      <c r="E41" s="1" t="s">
        <v>238</v>
      </c>
      <c r="F41" s="81">
        <v>2</v>
      </c>
      <c r="G41" s="47"/>
      <c r="H41" s="44"/>
      <c r="I41" s="87"/>
      <c r="J41" s="52">
        <v>4.2</v>
      </c>
      <c r="K41" s="53">
        <f t="shared" si="1"/>
        <v>8.4</v>
      </c>
      <c r="L41" s="52" t="s">
        <v>260</v>
      </c>
      <c r="M41" s="52">
        <v>20</v>
      </c>
      <c r="N41" s="95"/>
      <c r="O41" s="95">
        <f t="shared" si="2"/>
        <v>0</v>
      </c>
      <c r="P41" s="119"/>
      <c r="Q41" s="33">
        <f t="shared" si="3"/>
        <v>8.4</v>
      </c>
      <c r="R41" s="33">
        <f t="shared" si="4"/>
        <v>0</v>
      </c>
    </row>
    <row r="42" spans="2:18" ht="90">
      <c r="B42">
        <v>39</v>
      </c>
      <c r="C42" s="4" t="s">
        <v>216</v>
      </c>
      <c r="D42" s="3" t="s">
        <v>217</v>
      </c>
      <c r="E42" s="1" t="s">
        <v>239</v>
      </c>
      <c r="F42" s="81">
        <v>2</v>
      </c>
      <c r="G42" s="47">
        <v>32.299999999999997</v>
      </c>
      <c r="H42" s="44">
        <f t="shared" si="0"/>
        <v>64.599999999999994</v>
      </c>
      <c r="I42" s="87" t="s">
        <v>254</v>
      </c>
      <c r="J42" s="52"/>
      <c r="K42" s="53"/>
      <c r="L42" s="52"/>
      <c r="M42" s="52"/>
      <c r="N42" s="94">
        <v>39.99</v>
      </c>
      <c r="O42" s="95">
        <f t="shared" si="2"/>
        <v>79.98</v>
      </c>
      <c r="P42" s="121" t="s">
        <v>254</v>
      </c>
      <c r="Q42" s="33">
        <f t="shared" si="3"/>
        <v>0</v>
      </c>
      <c r="R42" s="33">
        <f t="shared" si="4"/>
        <v>72.289999999999992</v>
      </c>
    </row>
    <row r="43" spans="2:18" ht="75">
      <c r="B43">
        <v>40</v>
      </c>
      <c r="C43" s="3" t="s">
        <v>218</v>
      </c>
      <c r="D43" s="3" t="s">
        <v>219</v>
      </c>
      <c r="E43" s="1" t="s">
        <v>79</v>
      </c>
      <c r="F43" s="81">
        <v>2</v>
      </c>
      <c r="G43" s="47"/>
      <c r="H43" s="44"/>
      <c r="I43" s="87"/>
      <c r="J43" s="52">
        <v>16.8</v>
      </c>
      <c r="K43" s="53">
        <f t="shared" si="1"/>
        <v>33.6</v>
      </c>
      <c r="L43" s="52" t="s">
        <v>260</v>
      </c>
      <c r="M43" s="52">
        <v>24</v>
      </c>
      <c r="N43" s="95"/>
      <c r="O43" s="95">
        <f t="shared" si="2"/>
        <v>0</v>
      </c>
      <c r="P43" s="119"/>
      <c r="Q43" s="33">
        <f t="shared" si="3"/>
        <v>33.6</v>
      </c>
      <c r="R43" s="33">
        <f t="shared" si="4"/>
        <v>0</v>
      </c>
    </row>
    <row r="44" spans="2:18" ht="75">
      <c r="B44">
        <v>41</v>
      </c>
      <c r="C44" s="3" t="s">
        <v>220</v>
      </c>
      <c r="D44" s="3" t="s">
        <v>221</v>
      </c>
      <c r="E44" s="1" t="s">
        <v>240</v>
      </c>
      <c r="F44" s="81">
        <v>2</v>
      </c>
      <c r="G44" s="47"/>
      <c r="H44" s="44"/>
      <c r="I44" s="87"/>
      <c r="J44" s="52">
        <v>7.2</v>
      </c>
      <c r="K44" s="53">
        <f t="shared" si="1"/>
        <v>14.4</v>
      </c>
      <c r="L44" s="52" t="s">
        <v>260</v>
      </c>
      <c r="M44" s="52">
        <v>25</v>
      </c>
      <c r="N44" s="95"/>
      <c r="O44" s="95">
        <f t="shared" si="2"/>
        <v>0</v>
      </c>
      <c r="P44" s="119"/>
      <c r="Q44" s="33">
        <f t="shared" si="3"/>
        <v>14.4</v>
      </c>
      <c r="R44" s="33">
        <f t="shared" si="4"/>
        <v>0</v>
      </c>
    </row>
    <row r="45" spans="2:18" ht="30">
      <c r="B45">
        <v>42</v>
      </c>
      <c r="C45" s="1" t="s">
        <v>222</v>
      </c>
      <c r="D45" s="4" t="s">
        <v>223</v>
      </c>
      <c r="E45" s="1" t="s">
        <v>79</v>
      </c>
      <c r="F45" s="81">
        <v>2</v>
      </c>
      <c r="G45" s="47"/>
      <c r="H45" s="44"/>
      <c r="I45" s="87"/>
      <c r="J45" s="52">
        <v>21.25</v>
      </c>
      <c r="K45" s="53">
        <f t="shared" si="1"/>
        <v>42.5</v>
      </c>
      <c r="L45" s="90" t="s">
        <v>256</v>
      </c>
      <c r="M45" s="52">
        <v>145</v>
      </c>
      <c r="N45" s="95"/>
      <c r="O45" s="95">
        <f t="shared" si="2"/>
        <v>0</v>
      </c>
      <c r="P45" s="119"/>
      <c r="Q45" s="33">
        <f t="shared" si="3"/>
        <v>42.5</v>
      </c>
      <c r="R45" s="33">
        <f t="shared" si="4"/>
        <v>0</v>
      </c>
    </row>
    <row r="46" spans="2:18" ht="30">
      <c r="B46">
        <v>43</v>
      </c>
      <c r="C46" s="1" t="s">
        <v>224</v>
      </c>
      <c r="D46" s="4" t="s">
        <v>225</v>
      </c>
      <c r="E46" s="1" t="s">
        <v>79</v>
      </c>
      <c r="F46" s="81">
        <v>20</v>
      </c>
      <c r="G46" s="47"/>
      <c r="H46" s="44"/>
      <c r="I46" s="87"/>
      <c r="J46" s="52">
        <v>21.25</v>
      </c>
      <c r="K46" s="53">
        <f t="shared" si="1"/>
        <v>425</v>
      </c>
      <c r="L46" s="90" t="s">
        <v>256</v>
      </c>
      <c r="M46" s="52">
        <v>145</v>
      </c>
      <c r="N46" s="95"/>
      <c r="O46" s="95">
        <f t="shared" si="2"/>
        <v>0</v>
      </c>
      <c r="P46" s="119"/>
      <c r="Q46" s="33">
        <f t="shared" si="3"/>
        <v>425</v>
      </c>
      <c r="R46" s="33">
        <f t="shared" si="4"/>
        <v>0</v>
      </c>
    </row>
    <row r="47" spans="2:18" ht="30">
      <c r="B47">
        <v>44</v>
      </c>
      <c r="C47" s="1" t="s">
        <v>226</v>
      </c>
      <c r="D47" s="4" t="s">
        <v>227</v>
      </c>
      <c r="E47" s="1" t="s">
        <v>241</v>
      </c>
      <c r="F47" s="81">
        <v>5</v>
      </c>
      <c r="G47" s="47"/>
      <c r="H47" s="44"/>
      <c r="I47" s="87"/>
      <c r="J47" s="52">
        <v>7.2</v>
      </c>
      <c r="K47" s="53">
        <f t="shared" si="1"/>
        <v>36</v>
      </c>
      <c r="L47" s="52" t="s">
        <v>260</v>
      </c>
      <c r="M47" s="52">
        <v>33</v>
      </c>
      <c r="N47" s="95"/>
      <c r="O47" s="95">
        <f t="shared" si="2"/>
        <v>0</v>
      </c>
      <c r="P47" s="119"/>
      <c r="Q47" s="33">
        <f t="shared" si="3"/>
        <v>36</v>
      </c>
      <c r="R47" s="33">
        <f t="shared" si="4"/>
        <v>0</v>
      </c>
    </row>
    <row r="48" spans="2:18" ht="45">
      <c r="B48">
        <v>45</v>
      </c>
      <c r="C48" s="1" t="s">
        <v>228</v>
      </c>
      <c r="D48" s="4" t="s">
        <v>229</v>
      </c>
      <c r="E48" s="1" t="s">
        <v>242</v>
      </c>
      <c r="F48" s="81">
        <v>1</v>
      </c>
      <c r="G48" s="47"/>
      <c r="H48" s="44"/>
      <c r="I48" s="87"/>
      <c r="J48" s="52">
        <v>668.30399999999997</v>
      </c>
      <c r="K48" s="53">
        <f t="shared" si="1"/>
        <v>668.30399999999997</v>
      </c>
      <c r="L48" s="90" t="s">
        <v>259</v>
      </c>
      <c r="M48" s="52">
        <v>109</v>
      </c>
      <c r="N48" s="95"/>
      <c r="O48" s="95">
        <f t="shared" si="2"/>
        <v>0</v>
      </c>
      <c r="P48" s="119"/>
      <c r="Q48" s="33">
        <f t="shared" si="3"/>
        <v>668.30399999999997</v>
      </c>
      <c r="R48" s="33">
        <f t="shared" si="4"/>
        <v>0</v>
      </c>
    </row>
    <row r="49" spans="2:18" ht="30">
      <c r="B49">
        <v>46</v>
      </c>
      <c r="C49" s="69" t="s">
        <v>230</v>
      </c>
      <c r="D49" s="70" t="s">
        <v>231</v>
      </c>
      <c r="E49" s="69" t="s">
        <v>79</v>
      </c>
      <c r="F49" s="82">
        <v>1</v>
      </c>
      <c r="G49" s="47"/>
      <c r="H49" s="44"/>
      <c r="I49" s="87"/>
      <c r="J49" s="52">
        <v>55.811999999999998</v>
      </c>
      <c r="K49" s="53">
        <f t="shared" si="1"/>
        <v>55.811999999999998</v>
      </c>
      <c r="L49" s="52" t="s">
        <v>299</v>
      </c>
      <c r="M49" s="52">
        <v>154</v>
      </c>
      <c r="N49" s="95"/>
      <c r="O49" s="95">
        <f t="shared" si="2"/>
        <v>0</v>
      </c>
      <c r="P49" s="119"/>
      <c r="Q49" s="33">
        <f t="shared" si="3"/>
        <v>55.811999999999998</v>
      </c>
      <c r="R49" s="33">
        <f t="shared" si="4"/>
        <v>0</v>
      </c>
    </row>
    <row r="50" spans="2:18" ht="45">
      <c r="B50">
        <v>47</v>
      </c>
      <c r="C50" s="71" t="s">
        <v>232</v>
      </c>
      <c r="D50" s="71" t="s">
        <v>233</v>
      </c>
      <c r="E50" s="72" t="s">
        <v>76</v>
      </c>
      <c r="F50" s="83">
        <v>2</v>
      </c>
      <c r="G50" s="88"/>
      <c r="H50" s="44"/>
      <c r="I50" s="87"/>
      <c r="J50" s="52">
        <v>80.64</v>
      </c>
      <c r="K50" s="53">
        <f t="shared" si="1"/>
        <v>161.28</v>
      </c>
      <c r="L50" s="91" t="s">
        <v>258</v>
      </c>
      <c r="M50" s="52">
        <v>114</v>
      </c>
      <c r="N50" s="95"/>
      <c r="O50" s="95">
        <f t="shared" si="2"/>
        <v>0</v>
      </c>
      <c r="P50" s="119"/>
      <c r="Q50" s="33">
        <f t="shared" si="3"/>
        <v>161.28</v>
      </c>
      <c r="R50" s="33">
        <f t="shared" si="4"/>
        <v>0</v>
      </c>
    </row>
    <row r="51" spans="2:18" ht="90">
      <c r="B51">
        <v>48</v>
      </c>
      <c r="C51" s="72" t="s">
        <v>234</v>
      </c>
      <c r="D51" s="71" t="s">
        <v>235</v>
      </c>
      <c r="E51" s="72" t="s">
        <v>76</v>
      </c>
      <c r="F51" s="83">
        <v>2</v>
      </c>
      <c r="G51" s="88">
        <v>329</v>
      </c>
      <c r="H51" s="44">
        <f t="shared" si="0"/>
        <v>658</v>
      </c>
      <c r="I51" s="87" t="s">
        <v>255</v>
      </c>
      <c r="J51" s="52">
        <v>0</v>
      </c>
      <c r="K51" s="53">
        <f t="shared" si="1"/>
        <v>0</v>
      </c>
      <c r="L51" s="90" t="s">
        <v>257</v>
      </c>
      <c r="M51" s="52"/>
      <c r="N51" s="95"/>
      <c r="O51" s="95">
        <f t="shared" si="2"/>
        <v>0</v>
      </c>
      <c r="P51" s="119"/>
      <c r="Q51" s="33">
        <f t="shared" si="3"/>
        <v>0</v>
      </c>
      <c r="R51" s="33">
        <f t="shared" si="4"/>
        <v>329</v>
      </c>
    </row>
    <row r="52" spans="2:18" ht="15.75" thickBot="1">
      <c r="Q52" s="128">
        <f>SUM(Q4:Q51)</f>
        <v>5357.0559999999996</v>
      </c>
      <c r="R52" s="128">
        <f>SUM(R4:R51)</f>
        <v>3473.1549999999997</v>
      </c>
    </row>
    <row r="53" spans="2:18" ht="19.5" thickBot="1">
      <c r="P53" s="135" t="s">
        <v>296</v>
      </c>
      <c r="Q53" s="136">
        <f>Q52+R52</f>
        <v>8830.2109999999993</v>
      </c>
    </row>
  </sheetData>
  <mergeCells count="3">
    <mergeCell ref="G2:I2"/>
    <mergeCell ref="J2:M2"/>
    <mergeCell ref="N2:P2"/>
  </mergeCells>
  <hyperlinks>
    <hyperlink ref="I4" r:id="rId1" xr:uid="{FED7E7ED-A9F1-492F-A3D0-5F316F33DE59}"/>
    <hyperlink ref="I5" r:id="rId2" xr:uid="{A33A9647-7591-425D-A630-7316E8FEB9FC}"/>
    <hyperlink ref="I6" r:id="rId3" xr:uid="{56548D0A-077A-40A4-9970-182166C853E2}"/>
    <hyperlink ref="I8" r:id="rId4" xr:uid="{57EC21C6-C9DC-42C5-871E-DA47888B539F}"/>
    <hyperlink ref="I17" r:id="rId5" xr:uid="{34955A97-4E94-46F8-ADB9-0D6BB74C8659}"/>
    <hyperlink ref="I18" r:id="rId6" xr:uid="{5607BF55-537B-4C90-AAC2-A6E477D04A39}"/>
    <hyperlink ref="I20" r:id="rId7" xr:uid="{B40DCCE6-46A6-422E-9ED6-69DE9E380784}"/>
    <hyperlink ref="I21" r:id="rId8" xr:uid="{CDB044AA-43F1-4656-9FE5-48FF0A0CC505}"/>
    <hyperlink ref="I26" r:id="rId9" xr:uid="{D79F90C6-5252-4BD3-B23C-09C73FBD67D3}"/>
    <hyperlink ref="I27" r:id="rId10" xr:uid="{6B8AC5BB-01E5-4960-B990-EC67D6D85646}"/>
    <hyperlink ref="I29" r:id="rId11" xr:uid="{AEDA9226-0FA5-4B51-82D6-D7E22D57E0AE}"/>
    <hyperlink ref="I31" r:id="rId12" xr:uid="{0238F41F-8DA4-4797-8C3B-11A733A216FC}"/>
    <hyperlink ref="I42" r:id="rId13" xr:uid="{84C64977-56F9-4C90-B3A1-DCA204601E85}"/>
    <hyperlink ref="I51" r:id="rId14" location="overviewpm" display="https://www.mt.com/sk/sk/home/products/Laboratory_Analytics_Browse/TA_Family_Browse/Crucibles/Aluminum/00027331.html?cmp=em-mt_transactional-11-LAB_ANA-Fulfillment-8272062 - overviewpm" xr:uid="{269066D4-274E-414E-BE3A-58B64F39411C}"/>
    <hyperlink ref="P4" r:id="rId15" xr:uid="{308BC1B4-E4DB-445B-8C68-3938D06529B8}"/>
    <hyperlink ref="P5" r:id="rId16" display="https://www.aliexpress.com/item/10000116079101.html?pdp_npi=3%40dis%21USD%215.12%214.71%21%21%21%21%21%40211675d316908121515457319eb618%2120000000122938841%21affd%21%21&amp;dp=602329-343853.4933651&amp;aff_fcid=c5271e2ebc134d4fa52b8ce391bd74e4-1690812151890-01629&amp;aff_fsk&amp;aff_platform=api-new-product-detail&amp;sk&amp;aff_trace_key=c5271e2ebc134d4fa52b8ce391bd74e4-1690812151890-01629&amp;terminal_id=4ad03ccbc367454db04c1df103ea9604&amp;afSmartRedirect=y" xr:uid="{81FF551A-7121-47C6-8E1B-AB7EBDF3F464}"/>
    <hyperlink ref="P6" r:id="rId17" xr:uid="{3967A1CD-851B-4B92-8A30-3B341ADC7C7D}"/>
    <hyperlink ref="P8" r:id="rId18" xr:uid="{B62A786A-C7DD-4371-9B2E-FAE05D7D56C1}"/>
    <hyperlink ref="P17" r:id="rId19" xr:uid="{B8722803-2EE7-400D-94D5-A4126779FB4A}"/>
    <hyperlink ref="P18" r:id="rId20" xr:uid="{4DDD49D2-EA1C-40C6-ADEC-950888660C08}"/>
    <hyperlink ref="P20" r:id="rId21" xr:uid="{732E6B11-DF88-4DF9-9E14-40A6892BF5B3}"/>
    <hyperlink ref="P21" r:id="rId22" xr:uid="{C903E7A4-2C7B-418F-92A6-75CD30259178}"/>
    <hyperlink ref="P29" r:id="rId23" xr:uid="{0FDDBB6D-7C2A-4255-BFE4-8DCF992A29A7}"/>
    <hyperlink ref="P31" r:id="rId24" display="https://www.svetla.sk/p/melius-uv-c-nahradna-ziarovka-pre-mellonair-200-6732003.html?gclid=CjwKCAjwt52mBhB5EiwA05YKo8_3RfzdRrQNWpojbqBxOseeZ4CtU4AGFXwR0K7WgQ1Sx75MiAhNZBoC7mwQAvD_BwE&amp;et_uk=a1f4a479218d4100becd031e59da2d1a&amp;et_gk=Y2MxNDUzODQ2NjMyNGQ2NGI5ZDZiZmY3ZDEzYjQzMGYlN0MwNS4wOC4yMDIzKzEwJTNBNDclM0EzNw" xr:uid="{AA5B7BAF-E712-439E-9AC8-5A90CEF7E8D8}"/>
    <hyperlink ref="P42" r:id="rId25" xr:uid="{F9FD8DE6-063A-456B-A393-D46F9910F00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5CD2-C241-4CC4-B095-473D19DDAC6B}">
  <dimension ref="B3:J27"/>
  <sheetViews>
    <sheetView tabSelected="1" workbookViewId="0">
      <selection activeCell="N13" sqref="N13"/>
    </sheetView>
  </sheetViews>
  <sheetFormatPr defaultRowHeight="15"/>
  <cols>
    <col min="2" max="2" width="11.85546875" bestFit="1" customWidth="1"/>
    <col min="3" max="3" width="19.5703125" customWidth="1"/>
    <col min="4" max="4" width="52.85546875" style="73" customWidth="1"/>
    <col min="5" max="5" width="8.5703125" bestFit="1" customWidth="1"/>
    <col min="7" max="7" width="20.7109375" customWidth="1"/>
    <col min="8" max="8" width="13.85546875" customWidth="1"/>
    <col min="9" max="9" width="11.85546875" customWidth="1"/>
  </cols>
  <sheetData>
    <row r="3" spans="2:10" ht="18.75">
      <c r="G3" s="110" t="s">
        <v>297</v>
      </c>
      <c r="H3" s="110"/>
      <c r="I3" s="110"/>
      <c r="J3" s="111"/>
    </row>
    <row r="4" spans="2:10">
      <c r="B4" s="40" t="s">
        <v>105</v>
      </c>
      <c r="C4" s="40" t="s">
        <v>0</v>
      </c>
      <c r="D4" s="97" t="s">
        <v>1</v>
      </c>
      <c r="E4" s="40" t="s">
        <v>74</v>
      </c>
      <c r="F4" s="40" t="s">
        <v>81</v>
      </c>
      <c r="G4" s="51" t="s">
        <v>73</v>
      </c>
      <c r="H4" s="51" t="s">
        <v>82</v>
      </c>
      <c r="I4" s="51" t="s">
        <v>107</v>
      </c>
      <c r="J4" s="51" t="s">
        <v>108</v>
      </c>
    </row>
    <row r="5" spans="2:10" ht="30">
      <c r="B5" s="33">
        <v>1</v>
      </c>
      <c r="C5" s="98" t="s">
        <v>270</v>
      </c>
      <c r="D5" s="99" t="s">
        <v>271</v>
      </c>
      <c r="E5" s="41" t="s">
        <v>79</v>
      </c>
      <c r="F5" s="41">
        <v>1</v>
      </c>
      <c r="G5" s="55">
        <v>706.38</v>
      </c>
      <c r="H5" s="53">
        <f>F5*G5</f>
        <v>706.38</v>
      </c>
      <c r="I5" s="55" t="s">
        <v>290</v>
      </c>
      <c r="J5" s="55">
        <v>2</v>
      </c>
    </row>
    <row r="6" spans="2:10" ht="30">
      <c r="B6" s="33">
        <v>2</v>
      </c>
      <c r="C6" s="99" t="s">
        <v>272</v>
      </c>
      <c r="D6" s="100" t="s">
        <v>273</v>
      </c>
      <c r="E6" s="41" t="s">
        <v>79</v>
      </c>
      <c r="F6" s="41">
        <v>1</v>
      </c>
      <c r="G6" s="55">
        <v>194.17</v>
      </c>
      <c r="H6" s="53">
        <f>F6*G6</f>
        <v>194.17</v>
      </c>
      <c r="I6" s="55" t="s">
        <v>290</v>
      </c>
      <c r="J6" s="55">
        <v>9</v>
      </c>
    </row>
    <row r="7" spans="2:10" ht="45">
      <c r="B7" s="33">
        <v>3</v>
      </c>
      <c r="C7" s="101" t="s">
        <v>274</v>
      </c>
      <c r="D7" s="101" t="s">
        <v>275</v>
      </c>
      <c r="E7" s="89" t="s">
        <v>79</v>
      </c>
      <c r="F7" s="89">
        <v>1</v>
      </c>
      <c r="G7" s="55">
        <v>355.65</v>
      </c>
      <c r="H7" s="53">
        <f>F7*G7</f>
        <v>355.65</v>
      </c>
      <c r="I7" s="55" t="s">
        <v>290</v>
      </c>
      <c r="J7" s="52">
        <v>12</v>
      </c>
    </row>
    <row r="8" spans="2:10" ht="45">
      <c r="B8" s="33">
        <v>4</v>
      </c>
      <c r="C8" s="99" t="s">
        <v>276</v>
      </c>
      <c r="D8" s="99" t="s">
        <v>277</v>
      </c>
      <c r="E8" s="41" t="s">
        <v>79</v>
      </c>
      <c r="F8" s="41">
        <v>1</v>
      </c>
      <c r="G8" s="55">
        <v>1595</v>
      </c>
      <c r="H8" s="53">
        <f>F8*G8</f>
        <v>1595</v>
      </c>
      <c r="I8" s="102" t="s">
        <v>256</v>
      </c>
      <c r="J8" s="55">
        <v>64</v>
      </c>
    </row>
    <row r="9" spans="2:10" ht="45">
      <c r="B9" s="33">
        <v>5</v>
      </c>
      <c r="C9" s="99" t="s">
        <v>278</v>
      </c>
      <c r="D9" s="99" t="s">
        <v>279</v>
      </c>
      <c r="E9" s="41" t="s">
        <v>79</v>
      </c>
      <c r="F9" s="41">
        <v>1</v>
      </c>
      <c r="G9" s="55">
        <v>1595</v>
      </c>
      <c r="H9" s="53">
        <f>F9*G9</f>
        <v>1595</v>
      </c>
      <c r="I9" s="102" t="s">
        <v>291</v>
      </c>
      <c r="J9" s="55">
        <v>64</v>
      </c>
    </row>
    <row r="10" spans="2:10">
      <c r="B10" s="33">
        <v>7</v>
      </c>
      <c r="C10" s="99" t="s">
        <v>280</v>
      </c>
      <c r="D10" s="99" t="s">
        <v>281</v>
      </c>
      <c r="E10" s="41" t="s">
        <v>79</v>
      </c>
      <c r="F10" s="41">
        <v>1</v>
      </c>
      <c r="G10" s="55">
        <v>486.95</v>
      </c>
      <c r="H10" s="53">
        <f>F10*G10</f>
        <v>486.95</v>
      </c>
      <c r="I10" s="55" t="s">
        <v>290</v>
      </c>
      <c r="J10" s="55">
        <v>45</v>
      </c>
    </row>
    <row r="11" spans="2:10">
      <c r="B11" s="33">
        <v>8</v>
      </c>
      <c r="C11" s="99" t="s">
        <v>282</v>
      </c>
      <c r="D11" s="99" t="s">
        <v>283</v>
      </c>
      <c r="E11" s="41" t="s">
        <v>79</v>
      </c>
      <c r="F11" s="41">
        <v>1</v>
      </c>
      <c r="G11" s="55">
        <v>209.16</v>
      </c>
      <c r="H11" s="53">
        <f>F11*G11</f>
        <v>209.16</v>
      </c>
      <c r="I11" s="102" t="s">
        <v>291</v>
      </c>
      <c r="J11" s="55">
        <v>67</v>
      </c>
    </row>
    <row r="12" spans="2:10" ht="45">
      <c r="B12" s="33">
        <v>9</v>
      </c>
      <c r="C12" s="99" t="s">
        <v>284</v>
      </c>
      <c r="D12" s="99" t="s">
        <v>285</v>
      </c>
      <c r="E12" s="41" t="s">
        <v>79</v>
      </c>
      <c r="F12" s="41">
        <v>1</v>
      </c>
      <c r="G12" s="55">
        <v>314.36</v>
      </c>
      <c r="H12" s="53">
        <f>F12*G12</f>
        <v>314.36</v>
      </c>
      <c r="I12" s="55" t="s">
        <v>290</v>
      </c>
      <c r="J12" s="55">
        <v>8</v>
      </c>
    </row>
    <row r="13" spans="2:10" ht="135">
      <c r="B13" s="33">
        <v>10</v>
      </c>
      <c r="C13" s="99" t="s">
        <v>286</v>
      </c>
      <c r="D13" s="99" t="s">
        <v>287</v>
      </c>
      <c r="E13" s="41" t="s">
        <v>79</v>
      </c>
      <c r="F13" s="41">
        <v>1</v>
      </c>
      <c r="G13" s="55">
        <v>411.82</v>
      </c>
      <c r="H13" s="53">
        <f>F13*G13</f>
        <v>411.82</v>
      </c>
      <c r="I13" s="55" t="s">
        <v>290</v>
      </c>
      <c r="J13" s="55">
        <v>29</v>
      </c>
    </row>
    <row r="14" spans="2:10" ht="45.75" thickBot="1">
      <c r="B14" s="33">
        <v>11</v>
      </c>
      <c r="C14" s="99" t="s">
        <v>288</v>
      </c>
      <c r="D14" s="99" t="s">
        <v>289</v>
      </c>
      <c r="E14" s="41" t="s">
        <v>79</v>
      </c>
      <c r="F14" s="41">
        <v>2</v>
      </c>
      <c r="G14" s="55">
        <v>1650.38</v>
      </c>
      <c r="H14" s="137">
        <f>F14*G14</f>
        <v>3300.76</v>
      </c>
      <c r="I14" s="55" t="s">
        <v>290</v>
      </c>
      <c r="J14" s="55">
        <v>43</v>
      </c>
    </row>
    <row r="15" spans="2:10" ht="15.75" thickBot="1">
      <c r="C15" s="112"/>
      <c r="D15" s="96"/>
      <c r="E15" s="50"/>
      <c r="F15" s="50"/>
      <c r="H15" s="138">
        <f>SUM(H5:H14)</f>
        <v>9169.25</v>
      </c>
    </row>
    <row r="16" spans="2:10">
      <c r="C16" s="112"/>
      <c r="D16" s="96"/>
    </row>
    <row r="17" spans="3:4">
      <c r="C17" s="112"/>
      <c r="D17" s="96"/>
    </row>
    <row r="18" spans="3:4">
      <c r="C18" s="112"/>
      <c r="D18" s="96"/>
    </row>
    <row r="19" spans="3:4">
      <c r="C19" s="112"/>
      <c r="D19" s="96"/>
    </row>
    <row r="20" spans="3:4">
      <c r="C20" s="112"/>
      <c r="D20" s="96"/>
    </row>
    <row r="21" spans="3:4">
      <c r="C21" s="112"/>
      <c r="D21" s="96"/>
    </row>
    <row r="22" spans="3:4">
      <c r="C22" s="112"/>
      <c r="D22" s="96"/>
    </row>
    <row r="23" spans="3:4">
      <c r="C23" s="112"/>
      <c r="D23" s="96"/>
    </row>
    <row r="24" spans="3:4">
      <c r="C24" s="112"/>
      <c r="D24" s="96"/>
    </row>
    <row r="25" spans="3:4">
      <c r="C25" s="112"/>
      <c r="D25" s="96"/>
    </row>
    <row r="26" spans="3:4">
      <c r="C26" s="112"/>
      <c r="D26" s="96"/>
    </row>
    <row r="27" spans="3:4">
      <c r="C27" s="112"/>
      <c r="D27" s="96"/>
    </row>
  </sheetData>
  <mergeCells count="2">
    <mergeCell ref="G3:J3"/>
    <mergeCell ref="C15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Chemikália</vt:lpstr>
      <vt:lpstr>Kity</vt:lpstr>
      <vt:lpstr>Spotrebný materiál</vt:lpstr>
      <vt:lpstr>Drobný majetok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Straka</dc:creator>
  <cp:lastModifiedBy>Lucia Gabríny</cp:lastModifiedBy>
  <dcterms:created xsi:type="dcterms:W3CDTF">2023-07-31T14:38:10Z</dcterms:created>
  <dcterms:modified xsi:type="dcterms:W3CDTF">2023-07-31T16:10:28Z</dcterms:modified>
</cp:coreProperties>
</file>