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40000\ODBOR INVEST A UDRZBY PREVADZKY\Nákup a dodanie Farieb\DMS1\"/>
    </mc:Choice>
  </mc:AlternateContent>
  <xr:revisionPtr revIDLastSave="0" documentId="13_ncr:1_{E90C9B60-DAE4-4AB6-924F-4B6ADA96C683}" xr6:coauthVersionLast="36" xr6:coauthVersionMax="36" xr10:uidLastSave="{00000000-0000-0000-0000-000000000000}"/>
  <bookViews>
    <workbookView xWindow="480" yWindow="120" windowWidth="15195" windowHeight="11640" xr2:uid="{00000000-000D-0000-FFFF-FFFF00000000}"/>
  </bookViews>
  <sheets>
    <sheet name=" Príloha č.1 k B.2 " sheetId="1" r:id="rId1"/>
    <sheet name="Príloha č.1 k B.3" sheetId="2" r:id="rId2"/>
    <sheet name="Príloha č.1 k A.2" sheetId="3" r:id="rId3"/>
  </sheets>
  <definedNames>
    <definedName name="_xlnm.Print_Area" localSheetId="0">' Príloha č.1 k B.2 '!$A$2:$I$116</definedName>
    <definedName name="_xlnm.Print_Area" localSheetId="1">'Príloha č.1 k B.3'!$A$2:$D$105</definedName>
  </definedNames>
  <calcPr calcId="191029" fullPrecision="0"/>
</workbook>
</file>

<file path=xl/calcChain.xml><?xml version="1.0" encoding="utf-8"?>
<calcChain xmlns="http://schemas.openxmlformats.org/spreadsheetml/2006/main">
  <c r="C98" i="2" l="1"/>
  <c r="G17" i="1" l="1"/>
  <c r="I38" i="1" l="1"/>
  <c r="I37" i="1"/>
  <c r="C34" i="2" l="1"/>
  <c r="C33" i="2"/>
  <c r="C59" i="2" l="1"/>
  <c r="C47" i="2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3" i="1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F19" i="1"/>
  <c r="C62" i="2"/>
  <c r="A61" i="2" l="1"/>
  <c r="A62" i="2" s="1"/>
  <c r="A63" i="2" s="1"/>
  <c r="A67" i="2" s="1"/>
  <c r="I67" i="1"/>
  <c r="I64" i="1"/>
  <c r="I52" i="1"/>
  <c r="F18" i="1" l="1"/>
  <c r="F20" i="1" s="1"/>
  <c r="F21" i="1" l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I74" i="1" l="1"/>
  <c r="I75" i="1"/>
  <c r="I76" i="1"/>
  <c r="I77" i="1"/>
  <c r="I78" i="1"/>
  <c r="I79" i="1"/>
  <c r="I7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43" i="1"/>
  <c r="I14" i="1"/>
  <c r="I80" i="1" l="1"/>
  <c r="C92" i="2"/>
  <c r="C93" i="2"/>
  <c r="C94" i="2"/>
  <c r="C91" i="2"/>
  <c r="C78" i="2"/>
  <c r="C79" i="2"/>
  <c r="C80" i="2"/>
  <c r="C81" i="2"/>
  <c r="C82" i="2"/>
  <c r="C83" i="2"/>
  <c r="C84" i="2"/>
  <c r="C85" i="2"/>
  <c r="C86" i="2"/>
  <c r="C87" i="2"/>
  <c r="C77" i="2"/>
  <c r="C68" i="2"/>
  <c r="C69" i="2"/>
  <c r="C70" i="2"/>
  <c r="C71" i="2"/>
  <c r="C72" i="2"/>
  <c r="C73" i="2"/>
  <c r="C67" i="2"/>
  <c r="C61" i="2"/>
  <c r="C63" i="2"/>
  <c r="C60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39" i="2"/>
  <c r="C38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14" i="2"/>
  <c r="C13" i="2"/>
  <c r="C12" i="2"/>
  <c r="C11" i="2"/>
  <c r="C10" i="2"/>
  <c r="C9" i="2"/>
  <c r="C8" i="2"/>
  <c r="C7" i="2"/>
  <c r="I107" i="1"/>
  <c r="I100" i="1"/>
  <c r="I101" i="1"/>
  <c r="I102" i="1"/>
  <c r="I99" i="1"/>
  <c r="I85" i="1"/>
  <c r="I86" i="1"/>
  <c r="I87" i="1"/>
  <c r="I88" i="1"/>
  <c r="I89" i="1"/>
  <c r="I90" i="1"/>
  <c r="I91" i="1"/>
  <c r="I92" i="1"/>
  <c r="I93" i="1"/>
  <c r="I94" i="1"/>
  <c r="I84" i="1"/>
  <c r="I66" i="1"/>
  <c r="I68" i="1"/>
  <c r="I65" i="1"/>
  <c r="I103" i="1" l="1"/>
  <c r="I95" i="1"/>
  <c r="I69" i="1"/>
  <c r="G15" i="1"/>
  <c r="I15" i="1" s="1"/>
  <c r="G16" i="1"/>
  <c r="I16" i="1" s="1"/>
  <c r="I17" i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I39" i="1" l="1"/>
  <c r="A68" i="2"/>
  <c r="A69" i="2" s="1"/>
  <c r="A70" i="2" s="1"/>
  <c r="A71" i="2" s="1"/>
  <c r="A72" i="2" s="1"/>
  <c r="A73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91" i="2" s="1"/>
  <c r="A92" i="2" s="1"/>
  <c r="A93" i="2" s="1"/>
  <c r="A94" i="2" s="1"/>
  <c r="A98" i="2" s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3" i="1" s="1"/>
  <c r="A74" i="1" s="1"/>
  <c r="A75" i="1" s="1"/>
  <c r="A76" i="1" s="1"/>
  <c r="A77" i="1" s="1"/>
  <c r="A78" i="1" s="1"/>
  <c r="A79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9" i="1" s="1"/>
  <c r="A100" i="1" s="1"/>
  <c r="A101" i="1" s="1"/>
  <c r="A102" i="1" s="1"/>
  <c r="A107" i="1" s="1"/>
  <c r="I109" i="1" l="1"/>
  <c r="B12" i="3" s="1"/>
  <c r="C12" i="3" l="1"/>
  <c r="D12" i="3" s="1"/>
</calcChain>
</file>

<file path=xl/sharedStrings.xml><?xml version="1.0" encoding="utf-8"?>
<sst xmlns="http://schemas.openxmlformats.org/spreadsheetml/2006/main" count="340" uniqueCount="174">
  <si>
    <t>Názov</t>
  </si>
  <si>
    <t xml:space="preserve">Penetračný náter </t>
  </si>
  <si>
    <t>Celkom</t>
  </si>
  <si>
    <t>Dátum:</t>
  </si>
  <si>
    <t>Riadok č.</t>
  </si>
  <si>
    <t>Tvorba ceny - syntetické farby:</t>
  </si>
  <si>
    <t>Riedidlo S 6001</t>
  </si>
  <si>
    <t>Riedidlo S 6006</t>
  </si>
  <si>
    <t>Tvorba ceny - farba na betónové podlahy</t>
  </si>
  <si>
    <t>Celková cena</t>
  </si>
  <si>
    <t>Merna jednotka</t>
  </si>
  <si>
    <t>kg</t>
  </si>
  <si>
    <t>liter</t>
  </si>
  <si>
    <t>Údržbové nátery protihlukových zábran.</t>
  </si>
  <si>
    <t>Interiérové a exteriérové nátery :</t>
  </si>
  <si>
    <t>Syntetické farby:</t>
  </si>
  <si>
    <t xml:space="preserve">  ...............................................................
       Podpis oprávnenej osoby uchádzača
 </t>
  </si>
  <si>
    <t>Uchádzač:</t>
  </si>
  <si>
    <t>Tvorba ceny - lazúry na drevo:</t>
  </si>
  <si>
    <t>Lazúra na drevo Pínia</t>
  </si>
  <si>
    <t>Lazúra na drevo Palisander</t>
  </si>
  <si>
    <t>Lazúra na drevo Mahagón</t>
  </si>
  <si>
    <t>Lazúra na drevo Orech</t>
  </si>
  <si>
    <t>Lazúra na drevo Jedľová zeleň</t>
  </si>
  <si>
    <t>Lazúra na drevo Eben</t>
  </si>
  <si>
    <t>Lazúra na drevo Borovica</t>
  </si>
  <si>
    <t>Lazúry na drevo:</t>
  </si>
  <si>
    <t>Riedidlo C 6000</t>
  </si>
  <si>
    <t>Farba na betónové podlahy  7038 sivá</t>
  </si>
  <si>
    <t>Vypisuje uchádzač</t>
  </si>
  <si>
    <t xml:space="preserve">cena za liter: </t>
  </si>
  <si>
    <t>Lazúra na drevo   Pínia</t>
  </si>
  <si>
    <t>litrov</t>
  </si>
  <si>
    <t xml:space="preserve">Farba syntetická základná STN 0100 </t>
  </si>
  <si>
    <t>Farba syntetická základná STN 0110</t>
  </si>
  <si>
    <t>Farba syntetická základná STN 0840</t>
  </si>
  <si>
    <t>Farba syntetická vrchná pololesklá RAL 2011</t>
  </si>
  <si>
    <t>Farba syntetická vrchná pololesklá RAL 9010</t>
  </si>
  <si>
    <t>Farba syntetická vrchná pololesklá RAL 5012</t>
  </si>
  <si>
    <t>Farba syntetická vrchná pololesklá STN 8140</t>
  </si>
  <si>
    <t>Farba syntetická vrchná pololesklá STN 5700</t>
  </si>
  <si>
    <t>Farba syntetická vrchná pololesklá STN 2880</t>
  </si>
  <si>
    <t>Farba syntetická vrchná pololesklá RAL 7000</t>
  </si>
  <si>
    <t>Farba syntetická vrchná pololesklá RAL 9006</t>
  </si>
  <si>
    <t>Farba syntetická vrchná pololesklá RAL 7047</t>
  </si>
  <si>
    <t>Farba syntetická vrchná pololesklá RAL 3020</t>
  </si>
  <si>
    <t>Farba syntetická vrchná pololesklá RAL 7043</t>
  </si>
  <si>
    <t>Farba syntetická vrchná pololesklá RAL 7045</t>
  </si>
  <si>
    <t>Farba syntetická vrchná pololesklá RAL 7037</t>
  </si>
  <si>
    <t>Farba syntetická vrchná pololesklá RAL 1016</t>
  </si>
  <si>
    <t>Farba syntetická vrchná pololesklá RAL 1028</t>
  </si>
  <si>
    <t>Farba syntetická vrchná pololesklá RAL 9011</t>
  </si>
  <si>
    <t>Farba vonkajšia fasádna RAL 7047</t>
  </si>
  <si>
    <t>Farba vonkajšia fasádna RAL 3020</t>
  </si>
  <si>
    <t>Farba vonkajšia fasádna RAL 7043</t>
  </si>
  <si>
    <t>Farba vonkajšia fasádna RAL 7045</t>
  </si>
  <si>
    <t>Farba vonkajšia fasádna RAL 7037</t>
  </si>
  <si>
    <t>Farba vonkajšia fasádna RAL 9010</t>
  </si>
  <si>
    <t>Farba vonkajšia fasádna RAL 1028</t>
  </si>
  <si>
    <t>Farba vonkajšia fasádna RAL 9011</t>
  </si>
  <si>
    <t>Farba vonkajšia fasádna RAL 5002</t>
  </si>
  <si>
    <t>Farba na betónové podlahy sivá RAL 7038</t>
  </si>
  <si>
    <t>Riedidlo do epoxidových farieb</t>
  </si>
  <si>
    <t>Riedidlo do polyuretánových farieb</t>
  </si>
  <si>
    <t>Riedidlo do polyuretánových far.</t>
  </si>
  <si>
    <t>Množstvo    (kg)</t>
  </si>
  <si>
    <t xml:space="preserve">Vrchná polyuretánová farba RAL 5018 </t>
  </si>
  <si>
    <t xml:space="preserve">Vrchná polyuretánová farba RAL 5017 </t>
  </si>
  <si>
    <t>Vrchná polyuretánová farba RAL 1003</t>
  </si>
  <si>
    <t>Vrchná polyuretánová farba RAL 1018</t>
  </si>
  <si>
    <t xml:space="preserve">Vrchná polyuretánová farba RAL 2011 </t>
  </si>
  <si>
    <t xml:space="preserve">Vrchná polyuretánová farba RAL 8012 </t>
  </si>
  <si>
    <t xml:space="preserve">Vrchná polyuretánová farba RAL 8011 </t>
  </si>
  <si>
    <t xml:space="preserve">Vrchná polyuretánová farba RAL 3004 </t>
  </si>
  <si>
    <t>Vrchná polyuretánová farba RAL 2004</t>
  </si>
  <si>
    <t xml:space="preserve">Vrchná polyuretánová farba RAL 6033 </t>
  </si>
  <si>
    <t>Vrchná polyuretánová farba RAL 7047</t>
  </si>
  <si>
    <t>Vrchná polyuretánová farba RAL 3020</t>
  </si>
  <si>
    <t>Vrchná polyuretánová farba RAL 7043</t>
  </si>
  <si>
    <t>Vrchná polyuretánová farba RAL 7045</t>
  </si>
  <si>
    <t>Vrchná polyuretánová farba RAL 7037</t>
  </si>
  <si>
    <t>Vrchná polyuretánová farba RAL 9010</t>
  </si>
  <si>
    <t>Vrchná polyuretánová farba RAL 1028</t>
  </si>
  <si>
    <t>Vrchná polyuretánová farba RAL 9011</t>
  </si>
  <si>
    <t>Tužidlo do farby vrchnej polyuretánovej</t>
  </si>
  <si>
    <t>Tužidlo do farby podkladovej epoxidovej</t>
  </si>
  <si>
    <t>Tužidlo do základnej farby epoxidovej</t>
  </si>
  <si>
    <t>Jednotková cena          bez DPH v €</t>
  </si>
  <si>
    <t xml:space="preserve">Farba zakladná syntetická STN 0100 </t>
  </si>
  <si>
    <t>Farba zakladná syntetická STN 0110</t>
  </si>
  <si>
    <t>Farba zakladná syntetická STN 0840</t>
  </si>
  <si>
    <t>Farba vrchná syntetická pololesklá RAL 2011</t>
  </si>
  <si>
    <t>Farba vrchná syntetická pololesklá RAL 9010</t>
  </si>
  <si>
    <t>Farba vrchná syntetická pololesklá RAL 5012</t>
  </si>
  <si>
    <t>Farba vrchná syntetická pololesklá STN 8140</t>
  </si>
  <si>
    <t>Farba vrchná syntetická pololesklá STN 5700</t>
  </si>
  <si>
    <t>Farba vrchná syntetická pololesklá STN 2880</t>
  </si>
  <si>
    <t>Farba vrchná syntetická pololesklá RAL 7000</t>
  </si>
  <si>
    <t>Farba vrchná syntetická pololesklá RAL 9006</t>
  </si>
  <si>
    <t>Farba vrchná syntetická pololesklá RAL 7047</t>
  </si>
  <si>
    <t>Farba vrchná syntetická pololesklá RAL 7043</t>
  </si>
  <si>
    <t>Farba vrchná syntetická pololesklá RAL 7045</t>
  </si>
  <si>
    <t>Farba vrchná syntetická pololesklá RAL 7037</t>
  </si>
  <si>
    <t>Farba vrchná syntetická pololesklá RAL 1016</t>
  </si>
  <si>
    <t>Farba vrchná syntetická pololesklá RAL 1028</t>
  </si>
  <si>
    <t>Farba vrchná syntetická pololesklá RAL 9011</t>
  </si>
  <si>
    <t>Jednotkova cena           bez DPH v €</t>
  </si>
  <si>
    <t>Jednotkova cena          bez DPH v €</t>
  </si>
  <si>
    <t>Farba vrchná syntetická pololesklá RAL 3020</t>
  </si>
  <si>
    <t>Penetračný náter Biely</t>
  </si>
  <si>
    <r>
      <rPr>
        <b/>
        <sz val="12"/>
        <rFont val="Arial Narrow"/>
        <family val="2"/>
        <charset val="238"/>
      </rPr>
      <t>**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 xml:space="preserve">Pri vrchnej dvojzložkovej farbe sa predpokladá rovnaké tužidlo pre všetky RAL, preto sa vypisuje len jedno tužidlo </t>
    </r>
  </si>
  <si>
    <t>* Súčet podielu farby a podielu tužidla musí byť 100 (%)</t>
  </si>
  <si>
    <t>Penetračný náter na kov</t>
  </si>
  <si>
    <t>Podkladová farba/medzivrstva epoxidová</t>
  </si>
  <si>
    <t>Tvorba ceny - farby pre náterové systémy protikoróznej ochrany oceľových konštrukcii:</t>
  </si>
  <si>
    <t xml:space="preserve">Základná farba epoxidová so Zn plnivom </t>
  </si>
  <si>
    <t>Farby pre náterové systémy protikoróznej ochrany oceľových konštrukcii</t>
  </si>
  <si>
    <t>Tvorba ceny - interiérové a exteriérové farby :</t>
  </si>
  <si>
    <t>Tvorba ceny - farby na údržbové nátery protihlukových zábran.</t>
  </si>
  <si>
    <t xml:space="preserve">Vrchná polyuretánová farba RAL 4006 </t>
  </si>
  <si>
    <t>Lak polyuretánový vrchný lesklý na metalizované povrchy</t>
  </si>
  <si>
    <t>Farba syntetická vrchná pololesklá RAL 5017</t>
  </si>
  <si>
    <t>Farba silikónová, odolná vysokým teplotám</t>
  </si>
  <si>
    <t>Riedidlo S 6003</t>
  </si>
  <si>
    <t>Farba na betón a drevo      RAL 7043</t>
  </si>
  <si>
    <t>Farba na betón a drevo      RAL 9010</t>
  </si>
  <si>
    <t>Farba na betón a drevo      RAL 1028</t>
  </si>
  <si>
    <t>Farba na betón a drevo      RAL 7047</t>
  </si>
  <si>
    <t>Farba vrchná syntetická pololesklá RAL 5017</t>
  </si>
  <si>
    <t>Farba na betón a  drevo      RAL 9010</t>
  </si>
  <si>
    <t>Celková cena                 bez DPH</t>
  </si>
  <si>
    <t>Základná farba epoxidová so Zn plnivom RAL 7015</t>
  </si>
  <si>
    <t>Podkladová farba/ medzi-vrstva epoxidová RAL 7040</t>
  </si>
  <si>
    <t>Celková cena                   bez DPH</t>
  </si>
  <si>
    <t xml:space="preserve">Cena   za 1 kg         €  bez DPH </t>
  </si>
  <si>
    <t>Celková cena                  bez DPH</t>
  </si>
  <si>
    <t>Množstvo        (litre)</t>
  </si>
  <si>
    <t xml:space="preserve">Percentuálny podiel farby na 1 l zmesi *       </t>
  </si>
  <si>
    <t>Cena farby za 1 l</t>
  </si>
  <si>
    <t>Cena tužidla za 1 l**</t>
  </si>
  <si>
    <t xml:space="preserve">Percentuálny podiel tužidla na 1 l zmesi *         </t>
  </si>
  <si>
    <t>Farba vrchná syntetická  pololesklá RAL 8008</t>
  </si>
  <si>
    <t>Farba syntetická vrchná pololesklá RAL 8008</t>
  </si>
  <si>
    <t xml:space="preserve">Cena   za 1 l           €  bez DPH </t>
  </si>
  <si>
    <t>Množstvo  (litre)</t>
  </si>
  <si>
    <t>Cena   za 1 l              €  bez DPH</t>
  </si>
  <si>
    <t>Množstvo     (litre)</t>
  </si>
  <si>
    <t>Cena   za 1 l             €  bez DPH</t>
  </si>
  <si>
    <t>Množstvo    (litre)</t>
  </si>
  <si>
    <r>
      <t xml:space="preserve">Cena   za 1 l             </t>
    </r>
    <r>
      <rPr>
        <b/>
        <sz val="9"/>
        <color theme="1" tint="4.9989318521683403E-2"/>
        <rFont val="Arial"/>
        <family val="2"/>
        <charset val="238"/>
      </rPr>
      <t>€ b</t>
    </r>
    <r>
      <rPr>
        <b/>
        <sz val="9"/>
        <rFont val="Arial"/>
        <family val="2"/>
        <charset val="238"/>
      </rPr>
      <t>ez DPH</t>
    </r>
  </si>
  <si>
    <t>Farba na steny na vnútorné použitie biela       (v kilogramoch)</t>
  </si>
  <si>
    <r>
      <t xml:space="preserve">                         Názov zákazky: </t>
    </r>
    <r>
      <rPr>
        <sz val="12"/>
        <rFont val="Arial"/>
        <family val="2"/>
        <charset val="238"/>
      </rPr>
      <t>Nákup a dodanie farieb pre potreby Národnej diaľničnej spoločnosti a.s.,</t>
    </r>
  </si>
  <si>
    <r>
      <t xml:space="preserve">Predmet zákazky: </t>
    </r>
    <r>
      <rPr>
        <sz val="12"/>
        <rFont val="Arial"/>
        <family val="2"/>
        <charset val="238"/>
      </rPr>
      <t>Nákup a dodanie farieb pre potreby Národnej diaľničnej spoločnosti a.s.,</t>
    </r>
  </si>
  <si>
    <t>Špecifikácia ceny</t>
  </si>
  <si>
    <t>Cena   za 1 l  € bez DPH           natuženej zmesi</t>
  </si>
  <si>
    <t>Poznámka:</t>
  </si>
  <si>
    <t>Uchádzač uvedie skutočnosť či je / nie je platcom DPH:  som / nie* som platcom DPH.</t>
  </si>
  <si>
    <t>NÁVRH NA PLNENIE KRITÉRIA</t>
  </si>
  <si>
    <t>Nákup a dodanie farieb pre potreby Národnej diaľničnej spoločnosti, a.s.</t>
  </si>
  <si>
    <t>Kritérium</t>
  </si>
  <si>
    <t>Celková cena v € bez DPH</t>
  </si>
  <si>
    <t>20% DPH v €</t>
  </si>
  <si>
    <t>Celková cena v € s DPH</t>
  </si>
  <si>
    <t>Uchádzačom navrhovaná celková cena za celý predmet zákazky zahŕňajúca všetky náklady súvisiace s predmetom zákazky vyjadrená v eurách (€).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</si>
  <si>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</si>
  <si>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</si>
  <si>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...........................................................
Podpis oprávnenej osoby uchádzača
</t>
  </si>
  <si>
    <t>*uchádzač označí či je alebo nie je platiteľom DPH.</t>
  </si>
  <si>
    <t>Farba na steny na vnútorné použitie biela</t>
  </si>
  <si>
    <t>*Jednotková cena je rovnaká pre všetky miesta dodania predmetu zákazky. Miesto dodania nemá vplyv na jednotkovú cenu.</t>
  </si>
  <si>
    <t>Príloha č. 1k A2</t>
  </si>
  <si>
    <t xml:space="preserve">Príloha č.1 k B3 </t>
  </si>
  <si>
    <t>Jednotkové ceny</t>
  </si>
  <si>
    <t>Príloha č.1 k 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</si>
</sst>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\ [$€-1]"/>
    <numFmt numFmtId="165" formatCode="#,##0.00\ &quot;€&quot;"/>
    <numFmt numFmtId="166" formatCode="#,##0.00_ ;\-#,##0.00\ "/>
  </numFmts>
  <fonts count="2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 tint="4.9989318521683403E-2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7" fillId="0" borderId="0"/>
  </cellStyleXfs>
  <cellXfs count="32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21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/>
    </xf>
    <xf numFmtId="0" fontId="7" fillId="0" borderId="0" xfId="0" applyFont="1" applyProtection="1"/>
    <xf numFmtId="0" fontId="16" fillId="0" borderId="0" xfId="0" applyFont="1" applyProtection="1"/>
    <xf numFmtId="4" fontId="16" fillId="0" borderId="0" xfId="0" applyNumberFormat="1" applyFont="1" applyProtection="1"/>
    <xf numFmtId="0" fontId="16" fillId="0" borderId="0" xfId="0" applyFont="1" applyAlignment="1" applyProtection="1">
      <alignment horizontal="left"/>
    </xf>
    <xf numFmtId="0" fontId="3" fillId="0" borderId="5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 wrapText="1"/>
    </xf>
    <xf numFmtId="164" fontId="14" fillId="0" borderId="20" xfId="0" applyNumberFormat="1" applyFont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left" vertical="center" wrapText="1"/>
    </xf>
    <xf numFmtId="164" fontId="14" fillId="0" borderId="13" xfId="0" applyNumberFormat="1" applyFont="1" applyBorder="1" applyAlignment="1" applyProtection="1">
      <alignment horizontal="right" vertical="center" wrapText="1"/>
    </xf>
    <xf numFmtId="0" fontId="14" fillId="0" borderId="2" xfId="0" applyFont="1" applyBorder="1" applyAlignment="1" applyProtection="1">
      <alignment horizontal="left" vertical="center" wrapText="1" shrinkToFit="1"/>
    </xf>
    <xf numFmtId="164" fontId="14" fillId="0" borderId="13" xfId="0" applyNumberFormat="1" applyFont="1" applyBorder="1" applyAlignment="1" applyProtection="1">
      <alignment horizontal="right" vertical="center"/>
    </xf>
    <xf numFmtId="0" fontId="14" fillId="0" borderId="27" xfId="0" applyFont="1" applyBorder="1" applyAlignment="1" applyProtection="1">
      <alignment horizontal="center" vertical="center"/>
    </xf>
    <xf numFmtId="164" fontId="14" fillId="0" borderId="15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3" fontId="6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center" vertical="center"/>
    </xf>
    <xf numFmtId="164" fontId="14" fillId="0" borderId="17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164" fontId="14" fillId="0" borderId="19" xfId="0" applyNumberFormat="1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center" vertical="center"/>
    </xf>
    <xf numFmtId="164" fontId="14" fillId="0" borderId="20" xfId="0" applyNumberFormat="1" applyFont="1" applyBorder="1" applyAlignment="1" applyProtection="1">
      <alignment horizontal="right" vertical="center"/>
    </xf>
    <xf numFmtId="0" fontId="14" fillId="0" borderId="9" xfId="0" applyFont="1" applyBorder="1" applyAlignment="1" applyProtection="1">
      <alignment horizontal="center" vertical="center"/>
    </xf>
    <xf numFmtId="164" fontId="14" fillId="0" borderId="26" xfId="0" applyNumberFormat="1" applyFont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164" fontId="14" fillId="0" borderId="70" xfId="0" applyNumberFormat="1" applyFont="1" applyBorder="1" applyAlignment="1" applyProtection="1">
      <alignment horizontal="right" vertical="center"/>
    </xf>
    <xf numFmtId="164" fontId="14" fillId="0" borderId="71" xfId="0" applyNumberFormat="1" applyFont="1" applyBorder="1" applyAlignment="1" applyProtection="1">
      <alignment horizontal="right" vertical="center"/>
    </xf>
    <xf numFmtId="164" fontId="14" fillId="0" borderId="72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 wrapText="1"/>
    </xf>
    <xf numFmtId="164" fontId="14" fillId="0" borderId="33" xfId="0" applyNumberFormat="1" applyFont="1" applyBorder="1" applyAlignment="1" applyProtection="1">
      <alignment horizontal="right" vertical="center"/>
    </xf>
    <xf numFmtId="164" fontId="14" fillId="0" borderId="0" xfId="0" applyNumberFormat="1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65" xfId="0" applyBorder="1" applyProtection="1"/>
    <xf numFmtId="0" fontId="7" fillId="0" borderId="0" xfId="0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right"/>
    </xf>
    <xf numFmtId="0" fontId="11" fillId="0" borderId="0" xfId="0" applyFont="1" applyAlignment="1" applyProtection="1"/>
    <xf numFmtId="0" fontId="9" fillId="0" borderId="0" xfId="0" applyFont="1" applyAlignment="1" applyProtection="1">
      <alignment shrinkToFit="1"/>
    </xf>
    <xf numFmtId="0" fontId="0" fillId="0" borderId="0" xfId="0" applyAlignment="1" applyProtection="1">
      <alignment shrinkToFit="1"/>
    </xf>
    <xf numFmtId="0" fontId="12" fillId="0" borderId="0" xfId="0" applyFont="1" applyProtection="1"/>
    <xf numFmtId="0" fontId="16" fillId="0" borderId="0" xfId="0" applyFont="1" applyFill="1" applyBorder="1" applyProtection="1"/>
    <xf numFmtId="0" fontId="18" fillId="0" borderId="0" xfId="4" applyFont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Border="1" applyProtection="1"/>
    <xf numFmtId="0" fontId="9" fillId="0" borderId="37" xfId="0" applyFont="1" applyBorder="1" applyAlignment="1" applyProtection="1">
      <alignment horizontal="left" vertical="center" wrapText="1"/>
    </xf>
    <xf numFmtId="164" fontId="9" fillId="0" borderId="3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 applyProtection="1">
      <alignment horizontal="left" vertical="center" wrapText="1"/>
    </xf>
    <xf numFmtId="164" fontId="9" fillId="0" borderId="43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 applyProtection="1">
      <alignment horizontal="left" vertical="center" wrapText="1" shrinkToFit="1"/>
    </xf>
    <xf numFmtId="164" fontId="9" fillId="0" borderId="43" xfId="0" applyNumberFormat="1" applyFont="1" applyBorder="1" applyAlignment="1" applyProtection="1">
      <alignment horizontal="right" vertical="center"/>
    </xf>
    <xf numFmtId="0" fontId="9" fillId="0" borderId="45" xfId="0" applyFont="1" applyBorder="1" applyAlignment="1" applyProtection="1">
      <alignment horizontal="left" vertical="center" wrapText="1"/>
    </xf>
    <xf numFmtId="164" fontId="9" fillId="0" borderId="47" xfId="0" applyNumberFormat="1" applyFont="1" applyBorder="1" applyAlignment="1" applyProtection="1">
      <alignment horizontal="right" vertical="center"/>
    </xf>
    <xf numFmtId="4" fontId="0" fillId="0" borderId="0" xfId="0" applyNumberFormat="1" applyProtection="1"/>
    <xf numFmtId="0" fontId="9" fillId="0" borderId="29" xfId="0" applyFont="1" applyBorder="1" applyAlignment="1" applyProtection="1">
      <alignment horizontal="left" vertical="center" wrapText="1"/>
    </xf>
    <xf numFmtId="164" fontId="9" fillId="0" borderId="48" xfId="0" applyNumberFormat="1" applyFont="1" applyBorder="1" applyAlignment="1" applyProtection="1">
      <alignment horizontal="right" vertical="center" wrapText="1"/>
    </xf>
    <xf numFmtId="0" fontId="9" fillId="0" borderId="50" xfId="0" applyFont="1" applyBorder="1" applyAlignment="1" applyProtection="1">
      <alignment horizontal="left" vertical="center" wrapText="1"/>
    </xf>
    <xf numFmtId="0" fontId="9" fillId="0" borderId="51" xfId="0" applyFont="1" applyBorder="1" applyAlignment="1" applyProtection="1">
      <alignment horizontal="left" vertical="center" wrapText="1"/>
    </xf>
    <xf numFmtId="4" fontId="0" fillId="0" borderId="0" xfId="0" applyNumberFormat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left" vertical="center" wrapText="1"/>
    </xf>
    <xf numFmtId="164" fontId="9" fillId="0" borderId="47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Protection="1"/>
    <xf numFmtId="164" fontId="9" fillId="0" borderId="28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 wrapText="1"/>
    </xf>
    <xf numFmtId="164" fontId="9" fillId="0" borderId="0" xfId="0" applyNumberFormat="1" applyFont="1" applyBorder="1" applyAlignment="1" applyProtection="1">
      <alignment horizontal="right" vertical="center"/>
    </xf>
    <xf numFmtId="164" fontId="9" fillId="0" borderId="57" xfId="0" applyNumberFormat="1" applyFont="1" applyBorder="1" applyAlignment="1" applyProtection="1">
      <alignment horizontal="right" vertical="center"/>
    </xf>
    <xf numFmtId="164" fontId="9" fillId="0" borderId="58" xfId="0" applyNumberFormat="1" applyFont="1" applyBorder="1" applyAlignment="1" applyProtection="1">
      <alignment horizontal="right" vertical="center"/>
    </xf>
    <xf numFmtId="164" fontId="9" fillId="0" borderId="3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 vertical="center"/>
    </xf>
    <xf numFmtId="165" fontId="14" fillId="0" borderId="34" xfId="1" applyNumberFormat="1" applyFont="1" applyFill="1" applyBorder="1" applyAlignment="1" applyProtection="1">
      <alignment horizontal="right" vertical="center" wrapText="1" indent="2"/>
    </xf>
    <xf numFmtId="165" fontId="14" fillId="0" borderId="24" xfId="1" applyNumberFormat="1" applyFont="1" applyFill="1" applyBorder="1" applyAlignment="1" applyProtection="1">
      <alignment horizontal="right" vertical="center" indent="2"/>
    </xf>
    <xf numFmtId="0" fontId="9" fillId="0" borderId="0" xfId="0" applyFont="1" applyBorder="1" applyAlignment="1" applyProtection="1">
      <alignment horizontal="left"/>
    </xf>
    <xf numFmtId="0" fontId="3" fillId="0" borderId="60" xfId="0" applyFont="1" applyBorder="1" applyAlignment="1" applyProtection="1">
      <alignment horizontal="center" vertical="center" wrapText="1"/>
    </xf>
    <xf numFmtId="4" fontId="3" fillId="0" borderId="82" xfId="0" applyNumberFormat="1" applyFont="1" applyBorder="1" applyAlignment="1" applyProtection="1">
      <alignment horizontal="center" vertical="center" wrapText="1"/>
    </xf>
    <xf numFmtId="0" fontId="3" fillId="0" borderId="89" xfId="0" applyFont="1" applyBorder="1" applyAlignment="1" applyProtection="1">
      <alignment horizontal="center" vertical="center" wrapText="1"/>
    </xf>
    <xf numFmtId="4" fontId="3" fillId="0" borderId="90" xfId="0" applyNumberFormat="1" applyFont="1" applyBorder="1" applyAlignment="1" applyProtection="1">
      <alignment horizontal="center" vertical="center" wrapText="1"/>
    </xf>
    <xf numFmtId="164" fontId="14" fillId="0" borderId="92" xfId="0" applyNumberFormat="1" applyFont="1" applyBorder="1" applyAlignment="1" applyProtection="1">
      <alignment horizontal="right" vertical="center"/>
    </xf>
    <xf numFmtId="164" fontId="14" fillId="0" borderId="94" xfId="0" applyNumberFormat="1" applyFont="1" applyBorder="1" applyAlignment="1" applyProtection="1">
      <alignment horizontal="right" vertical="center"/>
    </xf>
    <xf numFmtId="4" fontId="3" fillId="0" borderId="95" xfId="0" applyNumberFormat="1" applyFont="1" applyBorder="1" applyAlignment="1" applyProtection="1">
      <alignment horizontal="center" vertical="center" wrapText="1"/>
    </xf>
    <xf numFmtId="0" fontId="14" fillId="0" borderId="100" xfId="0" applyFont="1" applyBorder="1" applyAlignment="1" applyProtection="1">
      <alignment horizontal="center" vertical="center"/>
    </xf>
    <xf numFmtId="0" fontId="14" fillId="0" borderId="101" xfId="0" applyFont="1" applyBorder="1" applyAlignment="1" applyProtection="1">
      <alignment horizontal="center" vertical="center"/>
    </xf>
    <xf numFmtId="0" fontId="14" fillId="0" borderId="102" xfId="0" applyFont="1" applyBorder="1" applyAlignment="1" applyProtection="1">
      <alignment horizontal="center" vertical="center"/>
    </xf>
    <xf numFmtId="0" fontId="3" fillId="0" borderId="103" xfId="0" applyFont="1" applyBorder="1" applyAlignment="1" applyProtection="1">
      <alignment horizontal="center" vertical="center" wrapText="1"/>
    </xf>
    <xf numFmtId="4" fontId="3" fillId="0" borderId="104" xfId="0" applyNumberFormat="1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right" vertical="center" indent="1"/>
    </xf>
    <xf numFmtId="0" fontId="9" fillId="0" borderId="41" xfId="0" applyFont="1" applyBorder="1" applyAlignment="1" applyProtection="1">
      <alignment horizontal="right" vertical="center" indent="1"/>
    </xf>
    <xf numFmtId="16" fontId="9" fillId="0" borderId="41" xfId="0" applyNumberFormat="1" applyFont="1" applyBorder="1" applyAlignment="1" applyProtection="1">
      <alignment horizontal="right" vertical="center" indent="1"/>
    </xf>
    <xf numFmtId="0" fontId="9" fillId="0" borderId="44" xfId="0" applyFont="1" applyBorder="1" applyAlignment="1" applyProtection="1">
      <alignment horizontal="right" vertical="center" indent="1"/>
    </xf>
    <xf numFmtId="0" fontId="6" fillId="0" borderId="0" xfId="0" applyFont="1" applyBorder="1" applyAlignment="1" applyProtection="1">
      <alignment horizontal="right" vertical="center" indent="1"/>
    </xf>
    <xf numFmtId="0" fontId="9" fillId="0" borderId="7" xfId="0" applyFont="1" applyBorder="1" applyAlignment="1" applyProtection="1">
      <alignment horizontal="right" vertical="center" indent="1"/>
    </xf>
    <xf numFmtId="0" fontId="9" fillId="0" borderId="6" xfId="0" applyFont="1" applyBorder="1" applyAlignment="1" applyProtection="1">
      <alignment horizontal="right" vertical="center" indent="1"/>
    </xf>
    <xf numFmtId="0" fontId="9" fillId="0" borderId="30" xfId="0" applyFont="1" applyBorder="1" applyAlignment="1" applyProtection="1">
      <alignment horizontal="right" vertical="center" indent="1"/>
    </xf>
    <xf numFmtId="0" fontId="9" fillId="0" borderId="52" xfId="0" applyFont="1" applyBorder="1" applyAlignment="1" applyProtection="1">
      <alignment horizontal="right" vertical="center" indent="1"/>
    </xf>
    <xf numFmtId="0" fontId="9" fillId="0" borderId="54" xfId="0" applyFont="1" applyBorder="1" applyAlignment="1" applyProtection="1">
      <alignment horizontal="right" vertical="center" indent="1"/>
    </xf>
    <xf numFmtId="0" fontId="9" fillId="0" borderId="55" xfId="0" applyFont="1" applyBorder="1" applyAlignment="1" applyProtection="1">
      <alignment horizontal="right" vertical="center" indent="1"/>
    </xf>
    <xf numFmtId="0" fontId="9" fillId="0" borderId="0" xfId="0" applyFont="1" applyBorder="1" applyAlignment="1" applyProtection="1">
      <alignment horizontal="right" vertical="center" indent="1"/>
    </xf>
    <xf numFmtId="0" fontId="9" fillId="0" borderId="56" xfId="0" applyFont="1" applyBorder="1" applyAlignment="1" applyProtection="1">
      <alignment horizontal="right" vertical="center" indent="1"/>
    </xf>
    <xf numFmtId="0" fontId="9" fillId="0" borderId="59" xfId="0" applyFont="1" applyBorder="1" applyAlignment="1" applyProtection="1">
      <alignment horizontal="right" vertical="center" indent="1"/>
    </xf>
    <xf numFmtId="0" fontId="9" fillId="0" borderId="32" xfId="0" applyFont="1" applyBorder="1" applyAlignment="1" applyProtection="1">
      <alignment horizontal="right" vertical="center" indent="1"/>
    </xf>
    <xf numFmtId="2" fontId="14" fillId="0" borderId="23" xfId="0" applyNumberFormat="1" applyFont="1" applyFill="1" applyBorder="1" applyAlignment="1" applyProtection="1">
      <alignment horizontal="right" vertical="center" wrapText="1"/>
    </xf>
    <xf numFmtId="2" fontId="14" fillId="0" borderId="11" xfId="0" applyNumberFormat="1" applyFont="1" applyFill="1" applyBorder="1" applyAlignment="1" applyProtection="1">
      <alignment horizontal="right" vertical="center" wrapText="1"/>
    </xf>
    <xf numFmtId="0" fontId="3" fillId="0" borderId="88" xfId="0" applyFont="1" applyBorder="1" applyAlignment="1" applyProtection="1">
      <alignment horizontal="center" vertical="center" wrapText="1"/>
    </xf>
    <xf numFmtId="0" fontId="3" fillId="0" borderId="88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14" fillId="0" borderId="109" xfId="0" applyFont="1" applyBorder="1" applyAlignment="1" applyProtection="1">
      <alignment horizontal="center" vertical="center"/>
    </xf>
    <xf numFmtId="164" fontId="14" fillId="0" borderId="111" xfId="0" applyNumberFormat="1" applyFont="1" applyBorder="1" applyAlignment="1" applyProtection="1">
      <alignment horizontal="right" vertical="center"/>
    </xf>
    <xf numFmtId="3" fontId="6" fillId="0" borderId="73" xfId="0" applyNumberFormat="1" applyFont="1" applyBorder="1" applyAlignment="1" applyProtection="1">
      <alignment vertical="center"/>
    </xf>
    <xf numFmtId="3" fontId="6" fillId="0" borderId="74" xfId="0" applyNumberFormat="1" applyFont="1" applyBorder="1" applyAlignment="1" applyProtection="1">
      <alignment vertical="center"/>
    </xf>
    <xf numFmtId="165" fontId="14" fillId="0" borderId="98" xfId="1" applyNumberFormat="1" applyFont="1" applyFill="1" applyBorder="1" applyAlignment="1" applyProtection="1">
      <alignment horizontal="right" vertical="center" indent="2"/>
    </xf>
    <xf numFmtId="0" fontId="6" fillId="0" borderId="64" xfId="0" applyFont="1" applyBorder="1" applyAlignment="1" applyProtection="1">
      <alignment vertical="center"/>
    </xf>
    <xf numFmtId="0" fontId="6" fillId="0" borderId="65" xfId="0" applyFont="1" applyBorder="1" applyAlignment="1" applyProtection="1">
      <alignment vertical="center"/>
    </xf>
    <xf numFmtId="0" fontId="6" fillId="0" borderId="73" xfId="0" applyFont="1" applyBorder="1" applyAlignment="1" applyProtection="1">
      <alignment vertical="center"/>
    </xf>
    <xf numFmtId="0" fontId="6" fillId="0" borderId="74" xfId="0" applyFont="1" applyBorder="1" applyAlignment="1" applyProtection="1">
      <alignment vertical="center"/>
    </xf>
    <xf numFmtId="0" fontId="7" fillId="0" borderId="64" xfId="0" applyFont="1" applyBorder="1" applyAlignment="1" applyProtection="1">
      <alignment vertical="center"/>
    </xf>
    <xf numFmtId="0" fontId="7" fillId="0" borderId="65" xfId="0" applyFont="1" applyBorder="1" applyAlignment="1" applyProtection="1">
      <alignment vertical="center"/>
    </xf>
    <xf numFmtId="0" fontId="14" fillId="0" borderId="116" xfId="0" applyFont="1" applyBorder="1" applyAlignment="1" applyProtection="1">
      <alignment horizontal="left" vertical="center" wrapText="1" indent="2"/>
    </xf>
    <xf numFmtId="0" fontId="14" fillId="0" borderId="50" xfId="0" applyFont="1" applyBorder="1" applyAlignment="1" applyProtection="1">
      <alignment horizontal="left" vertical="center" wrapText="1" indent="2"/>
    </xf>
    <xf numFmtId="0" fontId="14" fillId="0" borderId="51" xfId="0" applyFont="1" applyBorder="1" applyAlignment="1" applyProtection="1">
      <alignment horizontal="left" vertical="center" wrapText="1" indent="2"/>
    </xf>
    <xf numFmtId="0" fontId="14" fillId="0" borderId="124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 wrapText="1"/>
    </xf>
    <xf numFmtId="164" fontId="3" fillId="0" borderId="126" xfId="0" applyNumberFormat="1" applyFont="1" applyBorder="1" applyAlignment="1" applyProtection="1">
      <alignment horizontal="right" vertical="center"/>
    </xf>
    <xf numFmtId="164" fontId="3" fillId="0" borderId="127" xfId="0" applyNumberFormat="1" applyFont="1" applyBorder="1" applyAlignment="1" applyProtection="1">
      <alignment horizontal="right" vertical="center"/>
    </xf>
    <xf numFmtId="164" fontId="3" fillId="0" borderId="112" xfId="0" applyNumberFormat="1" applyFont="1" applyBorder="1" applyAlignment="1" applyProtection="1">
      <alignment horizontal="right" vertical="center"/>
    </xf>
    <xf numFmtId="164" fontId="6" fillId="0" borderId="112" xfId="0" applyNumberFormat="1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107" xfId="0" applyFont="1" applyBorder="1" applyAlignment="1" applyProtection="1">
      <alignment horizontal="center" vertical="center" wrapText="1"/>
    </xf>
    <xf numFmtId="0" fontId="5" fillId="0" borderId="93" xfId="0" applyFont="1" applyBorder="1" applyAlignment="1" applyProtection="1">
      <alignment horizontal="center" vertical="center" wrapText="1"/>
    </xf>
    <xf numFmtId="0" fontId="5" fillId="0" borderId="99" xfId="0" applyFont="1" applyBorder="1" applyAlignment="1" applyProtection="1">
      <alignment horizontal="center" vertical="center" wrapText="1"/>
    </xf>
    <xf numFmtId="0" fontId="5" fillId="0" borderId="68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wrapText="1"/>
    </xf>
    <xf numFmtId="0" fontId="3" fillId="0" borderId="87" xfId="0" applyFont="1" applyFill="1" applyBorder="1" applyAlignment="1" applyProtection="1">
      <alignment horizontal="center" vertical="center" textRotation="90" wrapText="1"/>
    </xf>
    <xf numFmtId="0" fontId="3" fillId="0" borderId="88" xfId="0" applyFont="1" applyFill="1" applyBorder="1" applyAlignment="1" applyProtection="1">
      <alignment horizontal="center" vertical="center" textRotation="90" wrapText="1"/>
    </xf>
    <xf numFmtId="0" fontId="3" fillId="0" borderId="95" xfId="0" applyFont="1" applyBorder="1" applyAlignment="1" applyProtection="1">
      <alignment horizontal="center" vertical="center" wrapText="1"/>
    </xf>
    <xf numFmtId="0" fontId="3" fillId="0" borderId="106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wrapText="1"/>
    </xf>
    <xf numFmtId="0" fontId="9" fillId="0" borderId="79" xfId="0" applyFont="1" applyBorder="1" applyAlignment="1" applyProtection="1">
      <alignment horizontal="left" vertical="center" wrapText="1"/>
    </xf>
    <xf numFmtId="164" fontId="9" fillId="0" borderId="130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4" fillId="0" borderId="131" xfId="0" applyFont="1" applyBorder="1" applyAlignment="1" applyProtection="1">
      <alignment horizontal="left" vertical="center" wrapText="1" indent="2"/>
    </xf>
    <xf numFmtId="164" fontId="14" fillId="0" borderId="133" xfId="0" applyNumberFormat="1" applyFont="1" applyBorder="1" applyAlignment="1" applyProtection="1">
      <alignment horizontal="right" vertical="center"/>
    </xf>
    <xf numFmtId="164" fontId="3" fillId="0" borderId="134" xfId="0" applyNumberFormat="1" applyFont="1" applyBorder="1" applyAlignment="1" applyProtection="1">
      <alignment horizontal="right" vertical="center"/>
    </xf>
    <xf numFmtId="0" fontId="14" fillId="0" borderId="30" xfId="0" applyFont="1" applyBorder="1" applyAlignment="1" applyProtection="1">
      <alignment horizontal="center" vertical="center"/>
    </xf>
    <xf numFmtId="164" fontId="14" fillId="0" borderId="136" xfId="0" applyNumberFormat="1" applyFont="1" applyBorder="1" applyAlignment="1" applyProtection="1">
      <alignment horizontal="right" vertical="center"/>
    </xf>
    <xf numFmtId="0" fontId="9" fillId="0" borderId="137" xfId="0" applyFont="1" applyBorder="1" applyAlignment="1" applyProtection="1">
      <alignment horizontal="left" vertical="center" wrapText="1"/>
    </xf>
    <xf numFmtId="164" fontId="9" fillId="0" borderId="138" xfId="0" applyNumberFormat="1" applyFont="1" applyBorder="1" applyAlignment="1" applyProtection="1">
      <alignment horizontal="right" vertical="center"/>
    </xf>
    <xf numFmtId="0" fontId="14" fillId="0" borderId="139" xfId="0" applyFont="1" applyBorder="1" applyAlignment="1" applyProtection="1">
      <alignment horizontal="center" vertical="center"/>
    </xf>
    <xf numFmtId="0" fontId="9" fillId="0" borderId="140" xfId="0" applyFont="1" applyBorder="1" applyAlignment="1" applyProtection="1">
      <alignment horizontal="left" vertical="center" wrapText="1" shrinkToFit="1"/>
    </xf>
    <xf numFmtId="164" fontId="14" fillId="0" borderId="19" xfId="0" applyNumberFormat="1" applyFont="1" applyFill="1" applyBorder="1" applyAlignment="1" applyProtection="1">
      <alignment horizontal="right" vertical="center"/>
    </xf>
    <xf numFmtId="2" fontId="14" fillId="0" borderId="84" xfId="0" applyNumberFormat="1" applyFont="1" applyFill="1" applyBorder="1" applyAlignment="1" applyProtection="1">
      <alignment horizontal="right" vertical="center" wrapText="1" indent="1" shrinkToFit="1"/>
    </xf>
    <xf numFmtId="0" fontId="9" fillId="0" borderId="78" xfId="0" applyFont="1" applyBorder="1" applyAlignment="1" applyProtection="1">
      <alignment vertical="center"/>
    </xf>
    <xf numFmtId="3" fontId="14" fillId="0" borderId="11" xfId="0" applyNumberFormat="1" applyFont="1" applyBorder="1" applyAlignment="1" applyProtection="1">
      <alignment horizontal="right" vertical="center" wrapText="1" indent="1"/>
    </xf>
    <xf numFmtId="3" fontId="14" fillId="0" borderId="16" xfId="0" applyNumberFormat="1" applyFont="1" applyBorder="1" applyAlignment="1" applyProtection="1">
      <alignment horizontal="right" vertical="center" indent="1"/>
    </xf>
    <xf numFmtId="3" fontId="14" fillId="0" borderId="18" xfId="0" applyNumberFormat="1" applyFont="1" applyBorder="1" applyAlignment="1" applyProtection="1">
      <alignment horizontal="right" vertical="center" indent="1"/>
    </xf>
    <xf numFmtId="3" fontId="14" fillId="0" borderId="18" xfId="0" applyNumberFormat="1" applyFont="1" applyFill="1" applyBorder="1" applyAlignment="1" applyProtection="1">
      <alignment horizontal="right" vertical="center" indent="1"/>
    </xf>
    <xf numFmtId="3" fontId="14" fillId="0" borderId="75" xfId="0" applyNumberFormat="1" applyFont="1" applyBorder="1" applyAlignment="1" applyProtection="1">
      <alignment horizontal="right" vertical="center" indent="1"/>
    </xf>
    <xf numFmtId="3" fontId="14" fillId="0" borderId="21" xfId="0" applyNumberFormat="1" applyFont="1" applyBorder="1" applyAlignment="1" applyProtection="1">
      <alignment horizontal="right" vertical="center" indent="1"/>
    </xf>
    <xf numFmtId="3" fontId="14" fillId="0" borderId="12" xfId="0" applyNumberFormat="1" applyFont="1" applyBorder="1" applyAlignment="1" applyProtection="1">
      <alignment horizontal="right" vertical="center" indent="1"/>
    </xf>
    <xf numFmtId="3" fontId="14" fillId="0" borderId="14" xfId="0" applyNumberFormat="1" applyFont="1" applyBorder="1" applyAlignment="1" applyProtection="1">
      <alignment horizontal="right" vertical="center" indent="1"/>
    </xf>
    <xf numFmtId="3" fontId="14" fillId="0" borderId="11" xfId="0" applyNumberFormat="1" applyFont="1" applyBorder="1" applyAlignment="1" applyProtection="1">
      <alignment horizontal="right" vertical="center" indent="1"/>
    </xf>
    <xf numFmtId="3" fontId="14" fillId="0" borderId="25" xfId="0" applyNumberFormat="1" applyFont="1" applyBorder="1" applyAlignment="1" applyProtection="1">
      <alignment horizontal="right" vertical="center" indent="1"/>
    </xf>
    <xf numFmtId="3" fontId="14" fillId="0" borderId="91" xfId="0" applyNumberFormat="1" applyFont="1" applyBorder="1" applyAlignment="1" applyProtection="1">
      <alignment horizontal="right" vertical="center" indent="1"/>
    </xf>
    <xf numFmtId="3" fontId="14" fillId="0" borderId="110" xfId="0" applyNumberFormat="1" applyFont="1" applyBorder="1" applyAlignment="1" applyProtection="1">
      <alignment horizontal="right" vertical="center" indent="1"/>
    </xf>
    <xf numFmtId="3" fontId="14" fillId="0" borderId="60" xfId="0" applyNumberFormat="1" applyFont="1" applyBorder="1" applyAlignment="1" applyProtection="1">
      <alignment horizontal="right" vertical="center" indent="1"/>
    </xf>
    <xf numFmtId="165" fontId="0" fillId="0" borderId="0" xfId="0" applyNumberFormat="1" applyProtection="1"/>
    <xf numFmtId="165" fontId="0" fillId="0" borderId="0" xfId="0" applyNumberFormat="1" applyBorder="1" applyAlignment="1" applyProtection="1">
      <alignment horizontal="center"/>
    </xf>
    <xf numFmtId="165" fontId="16" fillId="0" borderId="0" xfId="0" applyNumberFormat="1" applyFont="1" applyProtection="1"/>
    <xf numFmtId="165" fontId="3" fillId="0" borderId="88" xfId="0" applyNumberFormat="1" applyFont="1" applyBorder="1" applyAlignment="1" applyProtection="1">
      <alignment horizontal="center" vertical="center" wrapText="1"/>
    </xf>
    <xf numFmtId="165" fontId="6" fillId="0" borderId="74" xfId="0" applyNumberFormat="1" applyFont="1" applyBorder="1" applyAlignment="1" applyProtection="1">
      <alignment vertical="center"/>
    </xf>
    <xf numFmtId="165" fontId="0" fillId="0" borderId="0" xfId="0" applyNumberFormat="1" applyBorder="1" applyAlignment="1" applyProtection="1">
      <alignment horizontal="center" vertical="center"/>
    </xf>
    <xf numFmtId="165" fontId="3" fillId="0" borderId="60" xfId="0" applyNumberFormat="1" applyFont="1" applyFill="1" applyBorder="1" applyAlignment="1" applyProtection="1">
      <alignment horizontal="center" vertical="center" wrapText="1"/>
    </xf>
    <xf numFmtId="165" fontId="3" fillId="0" borderId="89" xfId="0" applyNumberFormat="1" applyFont="1" applyBorder="1" applyAlignment="1" applyProtection="1">
      <alignment horizontal="center" vertical="center" wrapText="1"/>
    </xf>
    <xf numFmtId="165" fontId="6" fillId="0" borderId="65" xfId="0" applyNumberFormat="1" applyFont="1" applyBorder="1" applyAlignment="1" applyProtection="1">
      <alignment vertical="center"/>
    </xf>
    <xf numFmtId="165" fontId="3" fillId="0" borderId="103" xfId="0" applyNumberFormat="1" applyFont="1" applyBorder="1" applyAlignment="1" applyProtection="1">
      <alignment horizontal="center" vertical="center" wrapText="1"/>
    </xf>
    <xf numFmtId="165" fontId="16" fillId="0" borderId="0" xfId="0" applyNumberFormat="1" applyFont="1" applyBorder="1" applyAlignment="1" applyProtection="1">
      <alignment horizontal="center" vertical="center"/>
    </xf>
    <xf numFmtId="165" fontId="20" fillId="0" borderId="65" xfId="0" applyNumberFormat="1" applyFont="1" applyBorder="1" applyAlignment="1" applyProtection="1">
      <alignment horizontal="center" vertical="center" wrapText="1"/>
    </xf>
    <xf numFmtId="165" fontId="7" fillId="0" borderId="65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horizontal="left" vertical="center"/>
    </xf>
    <xf numFmtId="165" fontId="9" fillId="0" borderId="0" xfId="0" applyNumberFormat="1" applyFont="1" applyAlignment="1" applyProtection="1">
      <alignment shrinkToFit="1"/>
    </xf>
    <xf numFmtId="165" fontId="1" fillId="0" borderId="0" xfId="0" applyNumberFormat="1" applyFont="1" applyProtection="1"/>
    <xf numFmtId="165" fontId="7" fillId="0" borderId="0" xfId="0" applyNumberFormat="1" applyFont="1" applyProtection="1"/>
    <xf numFmtId="165" fontId="3" fillId="0" borderId="88" xfId="0" applyNumberFormat="1" applyFont="1" applyFill="1" applyBorder="1" applyAlignment="1" applyProtection="1">
      <alignment horizontal="center" vertical="center" textRotation="90" wrapText="1"/>
    </xf>
    <xf numFmtId="165" fontId="4" fillId="0" borderId="0" xfId="0" applyNumberFormat="1" applyFont="1" applyBorder="1" applyAlignment="1" applyProtection="1">
      <alignment horizontal="left" vertical="center" wrapText="1"/>
    </xf>
    <xf numFmtId="165" fontId="7" fillId="0" borderId="0" xfId="0" applyNumberFormat="1" applyFont="1" applyBorder="1" applyAlignment="1" applyProtection="1">
      <alignment horizontal="left"/>
    </xf>
    <xf numFmtId="165" fontId="11" fillId="0" borderId="0" xfId="0" applyNumberFormat="1" applyFont="1" applyAlignment="1" applyProtection="1"/>
    <xf numFmtId="165" fontId="12" fillId="0" borderId="0" xfId="0" applyNumberFormat="1" applyFont="1" applyProtection="1"/>
    <xf numFmtId="165" fontId="16" fillId="0" borderId="0" xfId="0" applyNumberFormat="1" applyFont="1" applyFill="1" applyBorder="1" applyProtection="1"/>
    <xf numFmtId="165" fontId="14" fillId="0" borderId="11" xfId="0" applyNumberFormat="1" applyFont="1" applyFill="1" applyBorder="1" applyAlignment="1" applyProtection="1">
      <alignment horizontal="right" vertical="center" wrapText="1"/>
    </xf>
    <xf numFmtId="165" fontId="14" fillId="0" borderId="12" xfId="0" applyNumberFormat="1" applyFont="1" applyFill="1" applyBorder="1" applyAlignment="1" applyProtection="1">
      <alignment horizontal="right" vertical="center" wrapText="1" shrinkToFit="1"/>
    </xf>
    <xf numFmtId="165" fontId="14" fillId="0" borderId="142" xfId="0" applyNumberFormat="1" applyFont="1" applyFill="1" applyBorder="1" applyAlignment="1" applyProtection="1">
      <alignment vertical="center" wrapText="1" shrinkToFit="1"/>
    </xf>
    <xf numFmtId="165" fontId="14" fillId="0" borderId="141" xfId="0" applyNumberFormat="1" applyFont="1" applyFill="1" applyBorder="1" applyAlignment="1" applyProtection="1">
      <alignment vertical="center" wrapText="1"/>
    </xf>
    <xf numFmtId="165" fontId="3" fillId="0" borderId="128" xfId="0" applyNumberFormat="1" applyFont="1" applyBorder="1" applyAlignment="1" applyProtection="1">
      <alignment horizontal="center" vertical="center" wrapText="1"/>
    </xf>
    <xf numFmtId="165" fontId="9" fillId="0" borderId="38" xfId="0" applyNumberFormat="1" applyFont="1" applyBorder="1" applyAlignment="1" applyProtection="1">
      <alignment horizontal="right" vertical="center" wrapText="1" indent="2"/>
    </xf>
    <xf numFmtId="165" fontId="9" fillId="0" borderId="46" xfId="0" applyNumberFormat="1" applyFont="1" applyBorder="1" applyAlignment="1" applyProtection="1">
      <alignment horizontal="right" vertical="center" wrapText="1" indent="2"/>
    </xf>
    <xf numFmtId="165" fontId="6" fillId="0" borderId="0" xfId="0" applyNumberFormat="1" applyFont="1" applyBorder="1" applyAlignment="1" applyProtection="1">
      <alignment vertical="center"/>
    </xf>
    <xf numFmtId="165" fontId="9" fillId="0" borderId="66" xfId="0" applyNumberFormat="1" applyFont="1" applyBorder="1" applyAlignment="1" applyProtection="1">
      <alignment horizontal="right" vertical="center" indent="2"/>
    </xf>
    <xf numFmtId="165" fontId="9" fillId="0" borderId="42" xfId="0" applyNumberFormat="1" applyFont="1" applyBorder="1" applyAlignment="1" applyProtection="1">
      <alignment horizontal="right" vertical="center" indent="2"/>
    </xf>
    <xf numFmtId="165" fontId="9" fillId="0" borderId="67" xfId="0" applyNumberFormat="1" applyFont="1" applyBorder="1" applyAlignment="1" applyProtection="1">
      <alignment horizontal="right" vertical="center" indent="2"/>
    </xf>
    <xf numFmtId="165" fontId="6" fillId="0" borderId="0" xfId="0" applyNumberFormat="1" applyFont="1" applyBorder="1" applyAlignment="1" applyProtection="1">
      <alignment horizontal="center" vertical="center"/>
    </xf>
    <xf numFmtId="165" fontId="9" fillId="0" borderId="49" xfId="0" applyNumberFormat="1" applyFont="1" applyBorder="1" applyAlignment="1" applyProtection="1">
      <alignment horizontal="right" vertical="center" indent="2"/>
    </xf>
    <xf numFmtId="165" fontId="9" fillId="0" borderId="46" xfId="0" applyNumberFormat="1" applyFont="1" applyBorder="1" applyAlignment="1" applyProtection="1">
      <alignment horizontal="right" vertical="center" indent="2"/>
    </xf>
    <xf numFmtId="165" fontId="9" fillId="0" borderId="0" xfId="0" applyNumberFormat="1" applyFont="1" applyBorder="1" applyAlignment="1" applyProtection="1">
      <alignment horizontal="center" vertical="center"/>
    </xf>
    <xf numFmtId="165" fontId="3" fillId="0" borderId="129" xfId="0" applyNumberFormat="1" applyFont="1" applyBorder="1" applyAlignment="1" applyProtection="1">
      <alignment horizontal="center" vertical="center" wrapText="1"/>
    </xf>
    <xf numFmtId="165" fontId="9" fillId="0" borderId="128" xfId="0" applyNumberFormat="1" applyFont="1" applyBorder="1" applyAlignment="1" applyProtection="1">
      <alignment horizontal="right" vertical="center" indent="2"/>
    </xf>
    <xf numFmtId="165" fontId="0" fillId="0" borderId="0" xfId="0" applyNumberFormat="1" applyBorder="1" applyProtection="1"/>
    <xf numFmtId="0" fontId="0" fillId="0" borderId="0" xfId="0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0" fillId="0" borderId="0" xfId="0" applyFont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143" xfId="0" applyFont="1" applyBorder="1" applyAlignment="1" applyProtection="1">
      <alignment horizontal="center" vertical="center" wrapText="1"/>
      <protection hidden="1"/>
    </xf>
    <xf numFmtId="0" fontId="19" fillId="0" borderId="22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164" fontId="14" fillId="0" borderId="1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Protection="1"/>
    <xf numFmtId="0" fontId="17" fillId="0" borderId="0" xfId="4" applyProtection="1"/>
    <xf numFmtId="0" fontId="14" fillId="0" borderId="54" xfId="0" applyFont="1" applyBorder="1" applyAlignment="1" applyProtection="1">
      <alignment horizontal="left" vertical="center" wrapText="1" indent="2"/>
    </xf>
    <xf numFmtId="0" fontId="14" fillId="0" borderId="76" xfId="0" applyFont="1" applyBorder="1" applyAlignment="1" applyProtection="1">
      <alignment horizontal="left" vertical="center" wrapText="1" indent="2"/>
    </xf>
    <xf numFmtId="0" fontId="14" fillId="0" borderId="122" xfId="0" applyFont="1" applyBorder="1" applyAlignment="1" applyProtection="1">
      <alignment horizontal="left" vertical="center" wrapText="1" indent="2"/>
    </xf>
    <xf numFmtId="0" fontId="14" fillId="0" borderId="120" xfId="0" applyFont="1" applyBorder="1" applyAlignment="1" applyProtection="1">
      <alignment horizontal="left" vertical="center" wrapText="1" indent="2"/>
    </xf>
    <xf numFmtId="0" fontId="14" fillId="0" borderId="78" xfId="0" applyFont="1" applyBorder="1" applyAlignment="1" applyProtection="1">
      <alignment horizontal="left" vertical="center" wrapText="1" indent="2"/>
    </xf>
    <xf numFmtId="0" fontId="14" fillId="0" borderId="123" xfId="0" applyFont="1" applyBorder="1" applyAlignment="1" applyProtection="1">
      <alignment horizontal="left" vertical="center" wrapText="1" indent="2"/>
    </xf>
    <xf numFmtId="0" fontId="14" fillId="0" borderId="9" xfId="0" applyFont="1" applyBorder="1" applyAlignment="1" applyProtection="1">
      <alignment horizontal="left" vertical="center" wrapText="1" indent="2"/>
    </xf>
    <xf numFmtId="0" fontId="14" fillId="0" borderId="24" xfId="0" applyFont="1" applyBorder="1" applyAlignment="1" applyProtection="1">
      <alignment horizontal="left" vertical="center" wrapText="1" indent="2"/>
    </xf>
    <xf numFmtId="0" fontId="14" fillId="0" borderId="119" xfId="0" applyFont="1" applyBorder="1" applyAlignment="1" applyProtection="1">
      <alignment horizontal="left" vertical="center" wrapText="1" indent="2"/>
    </xf>
    <xf numFmtId="0" fontId="14" fillId="0" borderId="84" xfId="0" applyFont="1" applyBorder="1" applyAlignment="1" applyProtection="1">
      <alignment horizontal="left" vertical="center" wrapText="1" indent="2"/>
    </xf>
    <xf numFmtId="0" fontId="14" fillId="0" borderId="121" xfId="0" applyFont="1" applyBorder="1" applyAlignment="1" applyProtection="1">
      <alignment horizontal="left" vertical="center" wrapText="1" indent="2"/>
    </xf>
    <xf numFmtId="0" fontId="14" fillId="0" borderId="45" xfId="0" applyFont="1" applyBorder="1" applyAlignment="1" applyProtection="1">
      <alignment horizontal="left" vertical="center" wrapText="1" indent="2"/>
    </xf>
    <xf numFmtId="0" fontId="14" fillId="0" borderId="81" xfId="0" applyFont="1" applyBorder="1" applyAlignment="1" applyProtection="1">
      <alignment horizontal="left" vertical="center" wrapText="1" indent="2"/>
    </xf>
    <xf numFmtId="0" fontId="14" fillId="0" borderId="83" xfId="0" applyFont="1" applyBorder="1" applyAlignment="1" applyProtection="1">
      <alignment horizontal="left" vertical="center" wrapText="1" indent="2"/>
    </xf>
    <xf numFmtId="0" fontId="3" fillId="0" borderId="68" xfId="0" applyFont="1" applyBorder="1" applyAlignment="1" applyProtection="1">
      <alignment horizontal="center" vertical="center" wrapText="1"/>
    </xf>
    <xf numFmtId="0" fontId="3" fillId="0" borderId="117" xfId="0" applyFont="1" applyBorder="1" applyAlignment="1" applyProtection="1">
      <alignment horizontal="center" vertical="center" wrapText="1"/>
    </xf>
    <xf numFmtId="0" fontId="3" fillId="0" borderId="118" xfId="0" applyFont="1" applyBorder="1" applyAlignment="1" applyProtection="1">
      <alignment horizontal="center" vertical="center" wrapText="1"/>
    </xf>
    <xf numFmtId="0" fontId="18" fillId="0" borderId="0" xfId="4" applyFont="1" applyAlignment="1" applyProtection="1">
      <alignment horizontal="center" vertical="center" wrapText="1"/>
    </xf>
    <xf numFmtId="0" fontId="3" fillId="0" borderId="79" xfId="0" applyFont="1" applyBorder="1" applyAlignment="1" applyProtection="1">
      <alignment horizontal="center" vertical="center" wrapText="1"/>
    </xf>
    <xf numFmtId="0" fontId="3" fillId="0" borderId="113" xfId="0" applyFont="1" applyBorder="1" applyAlignment="1" applyProtection="1">
      <alignment horizontal="center" vertical="center" wrapText="1"/>
    </xf>
    <xf numFmtId="0" fontId="3" fillId="0" borderId="114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left" vertical="center" wrapText="1" indent="2"/>
    </xf>
    <xf numFmtId="0" fontId="14" fillId="0" borderId="80" xfId="0" applyFont="1" applyBorder="1" applyAlignment="1" applyProtection="1">
      <alignment horizontal="left" vertical="center" wrapText="1" indent="2"/>
    </xf>
    <xf numFmtId="0" fontId="14" fillId="0" borderId="115" xfId="0" applyFont="1" applyBorder="1" applyAlignment="1" applyProtection="1">
      <alignment horizontal="left" vertical="center" wrapText="1" indent="2"/>
    </xf>
    <xf numFmtId="0" fontId="14" fillId="0" borderId="9" xfId="0" applyFont="1" applyBorder="1" applyAlignment="1" applyProtection="1">
      <alignment horizontal="left" vertical="center" wrapText="1" indent="2" shrinkToFit="1"/>
    </xf>
    <xf numFmtId="0" fontId="14" fillId="0" borderId="76" xfId="0" applyFont="1" applyBorder="1" applyAlignment="1" applyProtection="1">
      <alignment horizontal="left" vertical="center" wrapText="1" indent="2" shrinkToFit="1"/>
    </xf>
    <xf numFmtId="0" fontId="14" fillId="0" borderId="24" xfId="0" applyFont="1" applyBorder="1" applyAlignment="1" applyProtection="1">
      <alignment horizontal="left" vertical="center" wrapText="1" indent="2" shrinkToFit="1"/>
    </xf>
    <xf numFmtId="0" fontId="3" fillId="0" borderId="64" xfId="0" applyFont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</xf>
    <xf numFmtId="0" fontId="3" fillId="0" borderId="105" xfId="0" applyFont="1" applyBorder="1" applyAlignment="1" applyProtection="1">
      <alignment horizontal="center" vertical="center" wrapText="1"/>
    </xf>
    <xf numFmtId="0" fontId="14" fillId="0" borderId="64" xfId="0" applyFont="1" applyBorder="1" applyAlignment="1" applyProtection="1">
      <alignment horizontal="left" vertical="center" wrapText="1" indent="2"/>
    </xf>
    <xf numFmtId="0" fontId="14" fillId="0" borderId="65" xfId="0" applyFont="1" applyBorder="1" applyAlignment="1" applyProtection="1">
      <alignment horizontal="left" vertical="center" wrapText="1" indent="2"/>
    </xf>
    <xf numFmtId="0" fontId="14" fillId="0" borderId="105" xfId="0" applyFont="1" applyBorder="1" applyAlignment="1" applyProtection="1">
      <alignment horizontal="left" vertical="center" wrapText="1" indent="2"/>
    </xf>
    <xf numFmtId="0" fontId="14" fillId="0" borderId="8" xfId="0" applyFont="1" applyBorder="1" applyAlignment="1" applyProtection="1">
      <alignment horizontal="left" vertical="center" wrapText="1" indent="2"/>
    </xf>
    <xf numFmtId="0" fontId="14" fillId="0" borderId="34" xfId="0" applyFont="1" applyBorder="1" applyAlignment="1" applyProtection="1">
      <alignment horizontal="left" vertical="center" wrapText="1" indent="2"/>
    </xf>
    <xf numFmtId="0" fontId="3" fillId="0" borderId="85" xfId="0" applyFont="1" applyBorder="1" applyAlignment="1" applyProtection="1">
      <alignment horizontal="center" vertical="center" wrapText="1"/>
    </xf>
    <xf numFmtId="0" fontId="3" fillId="0" borderId="86" xfId="0" applyFont="1" applyBorder="1" applyAlignment="1" applyProtection="1">
      <alignment horizontal="center" vertical="center" wrapText="1"/>
    </xf>
    <xf numFmtId="0" fontId="3" fillId="0" borderId="96" xfId="0" applyFont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 indent="2"/>
    </xf>
    <xf numFmtId="0" fontId="14" fillId="0" borderId="76" xfId="0" applyFont="1" applyFill="1" applyBorder="1" applyAlignment="1" applyProtection="1">
      <alignment horizontal="left" vertical="center" wrapText="1" indent="2"/>
    </xf>
    <xf numFmtId="0" fontId="14" fillId="0" borderId="24" xfId="0" applyFont="1" applyFill="1" applyBorder="1" applyAlignment="1" applyProtection="1">
      <alignment horizontal="left" vertical="center" wrapText="1" indent="2"/>
    </xf>
    <xf numFmtId="2" fontId="14" fillId="0" borderId="132" xfId="0" applyNumberFormat="1" applyFont="1" applyFill="1" applyBorder="1" applyAlignment="1" applyProtection="1">
      <alignment horizontal="right" vertical="center" wrapText="1"/>
    </xf>
    <xf numFmtId="2" fontId="14" fillId="0" borderId="135" xfId="0" applyNumberFormat="1" applyFont="1" applyFill="1" applyBorder="1" applyAlignment="1" applyProtection="1">
      <alignment horizontal="right" vertical="center" wrapText="1"/>
    </xf>
    <xf numFmtId="2" fontId="14" fillId="0" borderId="108" xfId="0" applyNumberFormat="1" applyFont="1" applyFill="1" applyBorder="1" applyAlignment="1" applyProtection="1">
      <alignment horizontal="right" vertical="center" wrapText="1"/>
    </xf>
    <xf numFmtId="2" fontId="14" fillId="0" borderId="76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/>
    <xf numFmtId="0" fontId="0" fillId="0" borderId="0" xfId="0" applyAlignment="1" applyProtection="1"/>
    <xf numFmtId="0" fontId="3" fillId="0" borderId="0" xfId="0" applyFont="1" applyAlignment="1" applyProtection="1">
      <alignment horizontal="right"/>
    </xf>
    <xf numFmtId="0" fontId="14" fillId="0" borderId="77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14" fillId="0" borderId="108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0" fontId="19" fillId="0" borderId="0" xfId="4" applyFont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19" fillId="0" borderId="144" xfId="0" applyFont="1" applyBorder="1" applyAlignment="1" applyProtection="1">
      <alignment vertical="center" wrapText="1"/>
      <protection hidden="1"/>
    </xf>
    <xf numFmtId="0" fontId="19" fillId="0" borderId="145" xfId="0" applyFont="1" applyBorder="1" applyAlignment="1" applyProtection="1">
      <alignment vertical="center" wrapText="1"/>
      <protection hidden="1"/>
    </xf>
    <xf numFmtId="166" fontId="19" fillId="0" borderId="144" xfId="0" applyNumberFormat="1" applyFont="1" applyFill="1" applyBorder="1" applyAlignment="1" applyProtection="1">
      <alignment horizontal="right" vertical="center" wrapText="1"/>
      <protection hidden="1"/>
    </xf>
    <xf numFmtId="166" fontId="19" fillId="0" borderId="145" xfId="0" applyNumberFormat="1" applyFont="1" applyFill="1" applyBorder="1" applyAlignment="1" applyProtection="1">
      <alignment horizontal="right" vertical="center" wrapText="1"/>
      <protection hidden="1"/>
    </xf>
    <xf numFmtId="166" fontId="19" fillId="0" borderId="144" xfId="0" applyNumberFormat="1" applyFont="1" applyBorder="1" applyAlignment="1" applyProtection="1">
      <alignment horizontal="right" vertical="center" wrapText="1"/>
      <protection hidden="1"/>
    </xf>
    <xf numFmtId="166" fontId="19" fillId="0" borderId="145" xfId="0" applyNumberFormat="1" applyFont="1" applyBorder="1" applyAlignment="1" applyProtection="1">
      <alignment horizontal="right" vertical="center" wrapText="1"/>
      <protection hidden="1"/>
    </xf>
    <xf numFmtId="165" fontId="0" fillId="2" borderId="0" xfId="0" applyNumberFormat="1" applyFill="1" applyBorder="1" applyAlignment="1" applyProtection="1">
      <alignment horizontal="center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center" vertical="center"/>
      <protection locked="0"/>
    </xf>
    <xf numFmtId="165" fontId="14" fillId="2" borderId="11" xfId="0" applyNumberFormat="1" applyFont="1" applyFill="1" applyBorder="1" applyAlignment="1" applyProtection="1">
      <alignment horizontal="right" vertical="center" wrapText="1"/>
      <protection locked="0"/>
    </xf>
    <xf numFmtId="165" fontId="14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14" fillId="2" borderId="16" xfId="0" applyNumberFormat="1" applyFont="1" applyFill="1" applyBorder="1" applyAlignment="1" applyProtection="1">
      <alignment horizontal="center" vertical="center"/>
      <protection locked="0"/>
    </xf>
    <xf numFmtId="165" fontId="14" fillId="2" borderId="18" xfId="0" applyNumberFormat="1" applyFont="1" applyFill="1" applyBorder="1" applyAlignment="1" applyProtection="1">
      <alignment horizontal="center" vertical="center"/>
      <protection locked="0"/>
    </xf>
    <xf numFmtId="165" fontId="14" fillId="2" borderId="110" xfId="0" applyNumberFormat="1" applyFont="1" applyFill="1" applyBorder="1" applyAlignment="1" applyProtection="1">
      <alignment horizontal="center" vertical="center"/>
      <protection locked="0"/>
    </xf>
    <xf numFmtId="165" fontId="14" fillId="2" borderId="147" xfId="0" applyNumberFormat="1" applyFont="1" applyFill="1" applyBorder="1" applyAlignment="1" applyProtection="1">
      <alignment horizontal="center" vertical="center"/>
      <protection locked="0"/>
    </xf>
    <xf numFmtId="165" fontId="14" fillId="2" borderId="146" xfId="0" applyNumberFormat="1" applyFont="1" applyFill="1" applyBorder="1" applyAlignment="1" applyProtection="1">
      <alignment horizontal="center" vertical="center"/>
      <protection locked="0"/>
    </xf>
    <xf numFmtId="165" fontId="14" fillId="2" borderId="21" xfId="0" applyNumberFormat="1" applyFont="1" applyFill="1" applyBorder="1" applyAlignment="1" applyProtection="1">
      <alignment horizontal="center" vertical="center"/>
      <protection locked="0"/>
    </xf>
    <xf numFmtId="165" fontId="14" fillId="2" borderId="148" xfId="0" applyNumberFormat="1" applyFont="1" applyFill="1" applyBorder="1" applyAlignment="1" applyProtection="1">
      <alignment horizontal="center" vertical="center"/>
      <protection locked="0"/>
    </xf>
    <xf numFmtId="165" fontId="14" fillId="2" borderId="150" xfId="0" applyNumberFormat="1" applyFont="1" applyFill="1" applyBorder="1" applyAlignment="1" applyProtection="1">
      <alignment horizontal="center" vertical="center"/>
      <protection locked="0"/>
    </xf>
    <xf numFmtId="165" fontId="14" fillId="2" borderId="149" xfId="0" applyNumberFormat="1" applyFont="1" applyFill="1" applyBorder="1" applyAlignment="1" applyProtection="1">
      <alignment horizontal="center" vertical="center"/>
      <protection locked="0"/>
    </xf>
    <xf numFmtId="165" fontId="14" fillId="2" borderId="151" xfId="0" applyNumberFormat="1" applyFont="1" applyFill="1" applyBorder="1" applyAlignment="1" applyProtection="1">
      <alignment horizontal="center" vertical="center"/>
      <protection locked="0"/>
    </xf>
    <xf numFmtId="165" fontId="14" fillId="2" borderId="97" xfId="0" applyNumberFormat="1" applyFont="1" applyFill="1" applyBorder="1" applyAlignment="1" applyProtection="1">
      <alignment horizontal="center" vertical="center"/>
      <protection locked="0"/>
    </xf>
    <xf numFmtId="1" fontId="14" fillId="2" borderId="35" xfId="0" applyNumberFormat="1" applyFont="1" applyFill="1" applyBorder="1" applyAlignment="1" applyProtection="1">
      <alignment horizontal="right" vertical="center" wrapText="1"/>
      <protection locked="0"/>
    </xf>
    <xf numFmtId="1" fontId="14" fillId="2" borderId="12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Čiarka" xfId="1" builtinId="3"/>
    <cellStyle name="čiarky 2" xfId="2" xr:uid="{00000000-0005-0000-0000-000001000000}"/>
    <cellStyle name="Normálna" xfId="0" builtinId="0"/>
    <cellStyle name="normálne 2" xfId="3" xr:uid="{00000000-0005-0000-0000-000003000000}"/>
    <cellStyle name="normálne 3" xfId="4" xr:uid="{00000000-0005-0000-0000-000004000000}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showGridLines="0" tabSelected="1" zoomScaleNormal="100" workbookViewId="0">
      <selection activeCell="G107" sqref="G107"/>
    </sheetView>
  </sheetViews>
  <sheetFormatPr defaultColWidth="8.85546875" defaultRowHeight="12.75" x14ac:dyDescent="0.2"/>
  <cols>
    <col min="1" max="1" width="6" style="1" customWidth="1"/>
    <col min="2" max="2" width="22.5703125" style="1" customWidth="1"/>
    <col min="3" max="4" width="7.7109375" style="1" customWidth="1"/>
    <col min="5" max="5" width="9.28515625" style="181" customWidth="1"/>
    <col min="6" max="6" width="8.85546875" style="181" customWidth="1"/>
    <col min="7" max="7" width="15.42578125" style="181" customWidth="1"/>
    <col min="8" max="8" width="12.28515625" style="1" customWidth="1"/>
    <col min="9" max="9" width="20.7109375" style="1" customWidth="1"/>
    <col min="10" max="10" width="3.28515625" style="2" customWidth="1"/>
    <col min="11" max="16384" width="8.85546875" style="1"/>
  </cols>
  <sheetData>
    <row r="1" spans="1:16" ht="12" customHeight="1" x14ac:dyDescent="0.2">
      <c r="H1" s="287" t="s">
        <v>173</v>
      </c>
      <c r="I1" s="287"/>
      <c r="N1" s="285"/>
      <c r="O1" s="286"/>
      <c r="P1" s="286"/>
    </row>
    <row r="2" spans="1:16" ht="15.75" x14ac:dyDescent="0.25">
      <c r="A2" s="3"/>
    </row>
    <row r="3" spans="1:16" ht="15.75" x14ac:dyDescent="0.25">
      <c r="A3" s="3"/>
    </row>
    <row r="4" spans="1:16" ht="15.75" x14ac:dyDescent="0.25">
      <c r="A4" s="3"/>
    </row>
    <row r="5" spans="1:16" ht="20.25" x14ac:dyDescent="0.3">
      <c r="B5" s="292" t="s">
        <v>153</v>
      </c>
      <c r="C5" s="292"/>
      <c r="D5" s="292"/>
      <c r="E5" s="292"/>
      <c r="F5" s="292"/>
      <c r="G5" s="292"/>
      <c r="H5" s="292"/>
      <c r="I5" s="292"/>
    </row>
    <row r="6" spans="1:16" ht="15.75" x14ac:dyDescent="0.25">
      <c r="B6" s="3" t="s">
        <v>151</v>
      </c>
      <c r="C6" s="3"/>
      <c r="D6" s="3"/>
      <c r="E6" s="196"/>
      <c r="F6" s="196"/>
    </row>
    <row r="7" spans="1:16" ht="15.75" x14ac:dyDescent="0.25">
      <c r="B7" s="3"/>
      <c r="C7" s="3"/>
      <c r="D7" s="3"/>
      <c r="E7" s="196"/>
      <c r="F7" s="196"/>
    </row>
    <row r="8" spans="1:16" ht="17.25" customHeight="1" x14ac:dyDescent="0.2">
      <c r="A8" s="4" t="s">
        <v>17</v>
      </c>
      <c r="C8" s="310"/>
      <c r="D8" s="311"/>
      <c r="E8" s="311"/>
      <c r="F8" s="311"/>
      <c r="G8" s="311"/>
      <c r="H8" s="311"/>
      <c r="I8" s="312"/>
    </row>
    <row r="9" spans="1:16" ht="6.75" customHeight="1" x14ac:dyDescent="0.2">
      <c r="G9" s="182"/>
      <c r="H9" s="5"/>
      <c r="I9" s="5"/>
    </row>
    <row r="10" spans="1:16" ht="6.75" customHeight="1" x14ac:dyDescent="0.2">
      <c r="G10" s="182"/>
      <c r="H10" s="5"/>
      <c r="I10" s="5"/>
    </row>
    <row r="11" spans="1:16" ht="10.5" customHeight="1" x14ac:dyDescent="0.2">
      <c r="G11" s="309"/>
      <c r="H11" s="88" t="s">
        <v>29</v>
      </c>
      <c r="I11" s="5"/>
    </row>
    <row r="12" spans="1:16" s="8" customFormat="1" ht="19.5" customHeight="1" thickBot="1" x14ac:dyDescent="0.3">
      <c r="A12" s="6"/>
      <c r="B12" s="3" t="s">
        <v>114</v>
      </c>
      <c r="C12" s="7"/>
      <c r="D12" s="7"/>
      <c r="E12" s="197"/>
      <c r="F12" s="197"/>
      <c r="G12" s="183"/>
      <c r="I12" s="9"/>
      <c r="J12" s="10"/>
    </row>
    <row r="13" spans="1:16" ht="102.75" customHeight="1" thickBot="1" x14ac:dyDescent="0.25">
      <c r="A13" s="147" t="s">
        <v>4</v>
      </c>
      <c r="B13" s="11" t="s">
        <v>0</v>
      </c>
      <c r="C13" s="148" t="s">
        <v>137</v>
      </c>
      <c r="D13" s="149" t="s">
        <v>140</v>
      </c>
      <c r="E13" s="198" t="s">
        <v>138</v>
      </c>
      <c r="F13" s="198" t="s">
        <v>139</v>
      </c>
      <c r="G13" s="184" t="s">
        <v>154</v>
      </c>
      <c r="H13" s="119" t="s">
        <v>136</v>
      </c>
      <c r="I13" s="150" t="s">
        <v>130</v>
      </c>
    </row>
    <row r="14" spans="1:16" ht="27" customHeight="1" x14ac:dyDescent="0.2">
      <c r="A14" s="12">
        <v>1</v>
      </c>
      <c r="B14" s="13" t="s">
        <v>112</v>
      </c>
      <c r="C14" s="116"/>
      <c r="D14" s="117"/>
      <c r="E14" s="313"/>
      <c r="F14" s="204"/>
      <c r="G14" s="86"/>
      <c r="H14" s="168">
        <v>984</v>
      </c>
      <c r="I14" s="14">
        <f>E14*H14</f>
        <v>0</v>
      </c>
    </row>
    <row r="15" spans="1:16" ht="27" customHeight="1" x14ac:dyDescent="0.2">
      <c r="A15" s="15">
        <f>SUM(A14+1)</f>
        <v>2</v>
      </c>
      <c r="B15" s="16" t="s">
        <v>131</v>
      </c>
      <c r="C15" s="326"/>
      <c r="D15" s="327"/>
      <c r="E15" s="314"/>
      <c r="F15" s="314"/>
      <c r="G15" s="87">
        <f t="shared" ref="G15:G36" si="0">SUM(C15*E15/100)+(D15*F15/100)</f>
        <v>0</v>
      </c>
      <c r="H15" s="174">
        <v>2545</v>
      </c>
      <c r="I15" s="17">
        <f t="shared" ref="I15:I36" si="1">G15*H15</f>
        <v>0</v>
      </c>
    </row>
    <row r="16" spans="1:16" ht="26.1" customHeight="1" x14ac:dyDescent="0.2">
      <c r="A16" s="15">
        <f t="shared" ref="A16:A38" si="2">SUM(A15+1)</f>
        <v>3</v>
      </c>
      <c r="B16" s="18" t="s">
        <v>132</v>
      </c>
      <c r="C16" s="326"/>
      <c r="D16" s="327"/>
      <c r="E16" s="314"/>
      <c r="F16" s="314"/>
      <c r="G16" s="87">
        <f t="shared" si="0"/>
        <v>0</v>
      </c>
      <c r="H16" s="174">
        <v>2207</v>
      </c>
      <c r="I16" s="17">
        <f t="shared" si="1"/>
        <v>0</v>
      </c>
    </row>
    <row r="17" spans="1:9" ht="26.1" customHeight="1" x14ac:dyDescent="0.2">
      <c r="A17" s="15">
        <f t="shared" si="2"/>
        <v>4</v>
      </c>
      <c r="B17" s="18" t="s">
        <v>66</v>
      </c>
      <c r="C17" s="326"/>
      <c r="D17" s="327"/>
      <c r="E17" s="314"/>
      <c r="F17" s="314"/>
      <c r="G17" s="87">
        <f>SUM(C17*E17/100)+(D17*F17/100)</f>
        <v>0</v>
      </c>
      <c r="H17" s="174">
        <v>37</v>
      </c>
      <c r="I17" s="17">
        <f t="shared" si="1"/>
        <v>0</v>
      </c>
    </row>
    <row r="18" spans="1:9" ht="26.1" customHeight="1" x14ac:dyDescent="0.2">
      <c r="A18" s="15">
        <f t="shared" si="2"/>
        <v>5</v>
      </c>
      <c r="B18" s="18" t="s">
        <v>67</v>
      </c>
      <c r="C18" s="326"/>
      <c r="D18" s="327"/>
      <c r="E18" s="314"/>
      <c r="F18" s="205">
        <f>IF(F17&gt;0,F17,0)</f>
        <v>0</v>
      </c>
      <c r="G18" s="87">
        <f t="shared" si="0"/>
        <v>0</v>
      </c>
      <c r="H18" s="174">
        <v>116</v>
      </c>
      <c r="I18" s="17">
        <f t="shared" si="1"/>
        <v>0</v>
      </c>
    </row>
    <row r="19" spans="1:9" ht="26.1" customHeight="1" x14ac:dyDescent="0.2">
      <c r="A19" s="15">
        <f t="shared" si="2"/>
        <v>6</v>
      </c>
      <c r="B19" s="18" t="s">
        <v>68</v>
      </c>
      <c r="C19" s="326"/>
      <c r="D19" s="327"/>
      <c r="E19" s="314"/>
      <c r="F19" s="205">
        <f>IF(F17&gt;0,F17,0)</f>
        <v>0</v>
      </c>
      <c r="G19" s="87">
        <f t="shared" si="0"/>
        <v>0</v>
      </c>
      <c r="H19" s="174">
        <v>75</v>
      </c>
      <c r="I19" s="237">
        <f t="shared" si="1"/>
        <v>0</v>
      </c>
    </row>
    <row r="20" spans="1:9" ht="26.1" customHeight="1" x14ac:dyDescent="0.2">
      <c r="A20" s="15">
        <f t="shared" si="2"/>
        <v>7</v>
      </c>
      <c r="B20" s="18" t="s">
        <v>69</v>
      </c>
      <c r="C20" s="326"/>
      <c r="D20" s="327"/>
      <c r="E20" s="314"/>
      <c r="F20" s="205">
        <f t="shared" ref="F20:F36" si="3">SUM(F19)</f>
        <v>0</v>
      </c>
      <c r="G20" s="87">
        <f t="shared" si="0"/>
        <v>0</v>
      </c>
      <c r="H20" s="174">
        <v>147</v>
      </c>
      <c r="I20" s="17">
        <f t="shared" si="1"/>
        <v>0</v>
      </c>
    </row>
    <row r="21" spans="1:9" ht="26.1" customHeight="1" x14ac:dyDescent="0.2">
      <c r="A21" s="15">
        <f t="shared" si="2"/>
        <v>8</v>
      </c>
      <c r="B21" s="18" t="s">
        <v>70</v>
      </c>
      <c r="C21" s="326"/>
      <c r="D21" s="327"/>
      <c r="E21" s="314"/>
      <c r="F21" s="205">
        <f t="shared" si="3"/>
        <v>0</v>
      </c>
      <c r="G21" s="87">
        <f t="shared" si="0"/>
        <v>0</v>
      </c>
      <c r="H21" s="174">
        <v>302</v>
      </c>
      <c r="I21" s="17">
        <f t="shared" si="1"/>
        <v>0</v>
      </c>
    </row>
    <row r="22" spans="1:9" ht="26.1" customHeight="1" x14ac:dyDescent="0.2">
      <c r="A22" s="15">
        <f t="shared" si="2"/>
        <v>9</v>
      </c>
      <c r="B22" s="18" t="s">
        <v>71</v>
      </c>
      <c r="C22" s="326"/>
      <c r="D22" s="327"/>
      <c r="E22" s="314"/>
      <c r="F22" s="205">
        <f t="shared" si="3"/>
        <v>0</v>
      </c>
      <c r="G22" s="87">
        <f t="shared" si="0"/>
        <v>0</v>
      </c>
      <c r="H22" s="174">
        <v>73</v>
      </c>
      <c r="I22" s="17">
        <f t="shared" si="1"/>
        <v>0</v>
      </c>
    </row>
    <row r="23" spans="1:9" ht="26.1" customHeight="1" x14ac:dyDescent="0.2">
      <c r="A23" s="15">
        <f t="shared" si="2"/>
        <v>10</v>
      </c>
      <c r="B23" s="18" t="s">
        <v>72</v>
      </c>
      <c r="C23" s="326"/>
      <c r="D23" s="327"/>
      <c r="E23" s="314"/>
      <c r="F23" s="205">
        <f t="shared" si="3"/>
        <v>0</v>
      </c>
      <c r="G23" s="87">
        <f t="shared" si="0"/>
        <v>0</v>
      </c>
      <c r="H23" s="174">
        <v>73</v>
      </c>
      <c r="I23" s="17">
        <f t="shared" si="1"/>
        <v>0</v>
      </c>
    </row>
    <row r="24" spans="1:9" ht="26.1" customHeight="1" x14ac:dyDescent="0.2">
      <c r="A24" s="15">
        <f t="shared" si="2"/>
        <v>11</v>
      </c>
      <c r="B24" s="18" t="s">
        <v>73</v>
      </c>
      <c r="C24" s="326"/>
      <c r="D24" s="327"/>
      <c r="E24" s="314"/>
      <c r="F24" s="205">
        <f t="shared" si="3"/>
        <v>0</v>
      </c>
      <c r="G24" s="87">
        <f t="shared" si="0"/>
        <v>0</v>
      </c>
      <c r="H24" s="174">
        <v>62</v>
      </c>
      <c r="I24" s="17">
        <f t="shared" si="1"/>
        <v>0</v>
      </c>
    </row>
    <row r="25" spans="1:9" ht="26.1" customHeight="1" x14ac:dyDescent="0.2">
      <c r="A25" s="15">
        <f t="shared" si="2"/>
        <v>12</v>
      </c>
      <c r="B25" s="18" t="s">
        <v>119</v>
      </c>
      <c r="C25" s="326"/>
      <c r="D25" s="327"/>
      <c r="E25" s="314"/>
      <c r="F25" s="205">
        <f t="shared" si="3"/>
        <v>0</v>
      </c>
      <c r="G25" s="87">
        <f t="shared" si="0"/>
        <v>0</v>
      </c>
      <c r="H25" s="174">
        <v>77</v>
      </c>
      <c r="I25" s="17">
        <f t="shared" si="1"/>
        <v>0</v>
      </c>
    </row>
    <row r="26" spans="1:9" ht="26.1" customHeight="1" x14ac:dyDescent="0.2">
      <c r="A26" s="15">
        <f t="shared" si="2"/>
        <v>13</v>
      </c>
      <c r="B26" s="18" t="s">
        <v>74</v>
      </c>
      <c r="C26" s="326"/>
      <c r="D26" s="327"/>
      <c r="E26" s="314"/>
      <c r="F26" s="205">
        <f t="shared" si="3"/>
        <v>0</v>
      </c>
      <c r="G26" s="87">
        <f t="shared" si="0"/>
        <v>0</v>
      </c>
      <c r="H26" s="174">
        <v>77</v>
      </c>
      <c r="I26" s="17">
        <f t="shared" si="1"/>
        <v>0</v>
      </c>
    </row>
    <row r="27" spans="1:9" ht="26.1" customHeight="1" x14ac:dyDescent="0.2">
      <c r="A27" s="15">
        <f t="shared" si="2"/>
        <v>14</v>
      </c>
      <c r="B27" s="18" t="s">
        <v>75</v>
      </c>
      <c r="C27" s="326"/>
      <c r="D27" s="327"/>
      <c r="E27" s="314"/>
      <c r="F27" s="205">
        <f t="shared" si="3"/>
        <v>0</v>
      </c>
      <c r="G27" s="87">
        <f t="shared" si="0"/>
        <v>0</v>
      </c>
      <c r="H27" s="174">
        <v>59</v>
      </c>
      <c r="I27" s="17">
        <f t="shared" si="1"/>
        <v>0</v>
      </c>
    </row>
    <row r="28" spans="1:9" ht="26.1" customHeight="1" x14ac:dyDescent="0.2">
      <c r="A28" s="15">
        <f t="shared" si="2"/>
        <v>15</v>
      </c>
      <c r="B28" s="18" t="s">
        <v>76</v>
      </c>
      <c r="C28" s="326"/>
      <c r="D28" s="327"/>
      <c r="E28" s="314"/>
      <c r="F28" s="205">
        <f t="shared" si="3"/>
        <v>0</v>
      </c>
      <c r="G28" s="87">
        <f t="shared" si="0"/>
        <v>0</v>
      </c>
      <c r="H28" s="174">
        <v>354</v>
      </c>
      <c r="I28" s="17">
        <f t="shared" si="1"/>
        <v>0</v>
      </c>
    </row>
    <row r="29" spans="1:9" ht="26.1" customHeight="1" x14ac:dyDescent="0.2">
      <c r="A29" s="15">
        <f t="shared" si="2"/>
        <v>16</v>
      </c>
      <c r="B29" s="18" t="s">
        <v>77</v>
      </c>
      <c r="C29" s="326"/>
      <c r="D29" s="327"/>
      <c r="E29" s="314"/>
      <c r="F29" s="205">
        <f t="shared" si="3"/>
        <v>0</v>
      </c>
      <c r="G29" s="87">
        <f t="shared" si="0"/>
        <v>0</v>
      </c>
      <c r="H29" s="174">
        <v>77</v>
      </c>
      <c r="I29" s="17">
        <f t="shared" si="1"/>
        <v>0</v>
      </c>
    </row>
    <row r="30" spans="1:9" ht="26.1" customHeight="1" x14ac:dyDescent="0.2">
      <c r="A30" s="15">
        <f t="shared" si="2"/>
        <v>17</v>
      </c>
      <c r="B30" s="18" t="s">
        <v>78</v>
      </c>
      <c r="C30" s="326"/>
      <c r="D30" s="327"/>
      <c r="E30" s="314"/>
      <c r="F30" s="205">
        <f t="shared" si="3"/>
        <v>0</v>
      </c>
      <c r="G30" s="87">
        <f t="shared" si="0"/>
        <v>0</v>
      </c>
      <c r="H30" s="174">
        <v>366</v>
      </c>
      <c r="I30" s="17">
        <f t="shared" si="1"/>
        <v>0</v>
      </c>
    </row>
    <row r="31" spans="1:9" ht="26.1" customHeight="1" x14ac:dyDescent="0.2">
      <c r="A31" s="15">
        <f t="shared" si="2"/>
        <v>18</v>
      </c>
      <c r="B31" s="18" t="s">
        <v>79</v>
      </c>
      <c r="C31" s="326"/>
      <c r="D31" s="327"/>
      <c r="E31" s="314"/>
      <c r="F31" s="205">
        <f t="shared" si="3"/>
        <v>0</v>
      </c>
      <c r="G31" s="87">
        <f t="shared" si="0"/>
        <v>0</v>
      </c>
      <c r="H31" s="174">
        <v>360</v>
      </c>
      <c r="I31" s="17">
        <f t="shared" si="1"/>
        <v>0</v>
      </c>
    </row>
    <row r="32" spans="1:9" ht="26.1" customHeight="1" x14ac:dyDescent="0.2">
      <c r="A32" s="15">
        <f t="shared" si="2"/>
        <v>19</v>
      </c>
      <c r="B32" s="18" t="s">
        <v>80</v>
      </c>
      <c r="C32" s="326"/>
      <c r="D32" s="327"/>
      <c r="E32" s="314"/>
      <c r="F32" s="205">
        <f t="shared" si="3"/>
        <v>0</v>
      </c>
      <c r="G32" s="87">
        <f t="shared" si="0"/>
        <v>0</v>
      </c>
      <c r="H32" s="174">
        <v>362</v>
      </c>
      <c r="I32" s="17">
        <f t="shared" si="1"/>
        <v>0</v>
      </c>
    </row>
    <row r="33" spans="1:10" ht="26.1" customHeight="1" x14ac:dyDescent="0.2">
      <c r="A33" s="15">
        <f t="shared" si="2"/>
        <v>20</v>
      </c>
      <c r="B33" s="18" t="s">
        <v>81</v>
      </c>
      <c r="C33" s="326"/>
      <c r="D33" s="327"/>
      <c r="E33" s="314"/>
      <c r="F33" s="205">
        <f t="shared" si="3"/>
        <v>0</v>
      </c>
      <c r="G33" s="87">
        <f t="shared" si="0"/>
        <v>0</v>
      </c>
      <c r="H33" s="174">
        <v>141</v>
      </c>
      <c r="I33" s="17">
        <f t="shared" si="1"/>
        <v>0</v>
      </c>
    </row>
    <row r="34" spans="1:10" ht="26.1" customHeight="1" x14ac:dyDescent="0.2">
      <c r="A34" s="15">
        <f t="shared" si="2"/>
        <v>21</v>
      </c>
      <c r="B34" s="18" t="s">
        <v>82</v>
      </c>
      <c r="C34" s="326"/>
      <c r="D34" s="327"/>
      <c r="E34" s="314"/>
      <c r="F34" s="205">
        <f t="shared" si="3"/>
        <v>0</v>
      </c>
      <c r="G34" s="87">
        <f t="shared" si="0"/>
        <v>0</v>
      </c>
      <c r="H34" s="174">
        <v>3936</v>
      </c>
      <c r="I34" s="17">
        <f t="shared" si="1"/>
        <v>0</v>
      </c>
    </row>
    <row r="35" spans="1:10" ht="26.1" customHeight="1" x14ac:dyDescent="0.2">
      <c r="A35" s="15">
        <f t="shared" si="2"/>
        <v>22</v>
      </c>
      <c r="B35" s="18" t="s">
        <v>83</v>
      </c>
      <c r="C35" s="326"/>
      <c r="D35" s="327"/>
      <c r="E35" s="314"/>
      <c r="F35" s="205">
        <f t="shared" si="3"/>
        <v>0</v>
      </c>
      <c r="G35" s="87">
        <f t="shared" si="0"/>
        <v>0</v>
      </c>
      <c r="H35" s="174">
        <v>308</v>
      </c>
      <c r="I35" s="17">
        <f t="shared" si="1"/>
        <v>0</v>
      </c>
    </row>
    <row r="36" spans="1:10" ht="35.25" customHeight="1" thickBot="1" x14ac:dyDescent="0.25">
      <c r="A36" s="15">
        <f t="shared" si="2"/>
        <v>23</v>
      </c>
      <c r="B36" s="18" t="s">
        <v>120</v>
      </c>
      <c r="C36" s="326"/>
      <c r="D36" s="327"/>
      <c r="E36" s="314"/>
      <c r="F36" s="205">
        <f t="shared" si="3"/>
        <v>0</v>
      </c>
      <c r="G36" s="87">
        <f t="shared" si="0"/>
        <v>0</v>
      </c>
      <c r="H36" s="174">
        <v>204</v>
      </c>
      <c r="I36" s="17">
        <f t="shared" si="1"/>
        <v>0</v>
      </c>
    </row>
    <row r="37" spans="1:10" ht="27" customHeight="1" x14ac:dyDescent="0.2">
      <c r="A37" s="15">
        <f t="shared" si="2"/>
        <v>24</v>
      </c>
      <c r="B37" s="290" t="s">
        <v>62</v>
      </c>
      <c r="C37" s="291"/>
      <c r="D37" s="166"/>
      <c r="E37" s="314"/>
      <c r="F37" s="206"/>
      <c r="G37" s="87" t="s">
        <v>32</v>
      </c>
      <c r="H37" s="174">
        <v>3000</v>
      </c>
      <c r="I37" s="19">
        <f>E37*H37</f>
        <v>0</v>
      </c>
    </row>
    <row r="38" spans="1:10" ht="27" customHeight="1" thickBot="1" x14ac:dyDescent="0.25">
      <c r="A38" s="163">
        <f t="shared" si="2"/>
        <v>25</v>
      </c>
      <c r="B38" s="288" t="s">
        <v>64</v>
      </c>
      <c r="C38" s="289"/>
      <c r="D38" s="167"/>
      <c r="E38" s="314"/>
      <c r="F38" s="207"/>
      <c r="G38" s="125" t="s">
        <v>32</v>
      </c>
      <c r="H38" s="175">
        <v>4000</v>
      </c>
      <c r="I38" s="21">
        <f>E38*H38</f>
        <v>0</v>
      </c>
    </row>
    <row r="39" spans="1:10" ht="27" customHeight="1" thickBot="1" x14ac:dyDescent="0.25">
      <c r="A39" s="123"/>
      <c r="B39" s="124" t="s">
        <v>2</v>
      </c>
      <c r="C39" s="124"/>
      <c r="D39" s="124"/>
      <c r="E39" s="185"/>
      <c r="F39" s="185"/>
      <c r="G39" s="185"/>
      <c r="H39" s="124"/>
      <c r="I39" s="137">
        <f>SUM(I14:I38)</f>
        <v>0</v>
      </c>
    </row>
    <row r="40" spans="1:10" ht="17.25" customHeight="1" x14ac:dyDescent="0.2">
      <c r="A40" s="22"/>
      <c r="B40" s="23"/>
      <c r="C40" s="23"/>
      <c r="D40" s="23"/>
      <c r="E40" s="199"/>
      <c r="F40" s="199"/>
      <c r="G40" s="186"/>
      <c r="H40" s="25"/>
      <c r="I40" s="26"/>
    </row>
    <row r="41" spans="1:10" s="8" customFormat="1" ht="19.5" customHeight="1" thickBot="1" x14ac:dyDescent="0.3">
      <c r="A41" s="38"/>
      <c r="B41" s="7" t="s">
        <v>5</v>
      </c>
      <c r="C41" s="7"/>
      <c r="D41" s="7"/>
      <c r="E41" s="197"/>
      <c r="F41" s="197"/>
      <c r="G41" s="183"/>
      <c r="I41" s="9"/>
      <c r="J41" s="10"/>
    </row>
    <row r="42" spans="1:10" ht="30.6" customHeight="1" thickBot="1" x14ac:dyDescent="0.25">
      <c r="A42" s="142" t="s">
        <v>4</v>
      </c>
      <c r="B42" s="258" t="s">
        <v>0</v>
      </c>
      <c r="C42" s="259"/>
      <c r="D42" s="259"/>
      <c r="E42" s="259"/>
      <c r="F42" s="260"/>
      <c r="G42" s="187" t="s">
        <v>143</v>
      </c>
      <c r="H42" s="89" t="s">
        <v>144</v>
      </c>
      <c r="I42" s="90" t="s">
        <v>133</v>
      </c>
    </row>
    <row r="43" spans="1:10" s="30" customFormat="1" ht="20.100000000000001" customHeight="1" x14ac:dyDescent="0.2">
      <c r="A43" s="27">
        <f>SUM(A38+1)</f>
        <v>26</v>
      </c>
      <c r="B43" s="261" t="s">
        <v>33</v>
      </c>
      <c r="C43" s="262"/>
      <c r="D43" s="262"/>
      <c r="E43" s="262"/>
      <c r="F43" s="263"/>
      <c r="G43" s="315"/>
      <c r="H43" s="169">
        <v>740</v>
      </c>
      <c r="I43" s="28">
        <f t="shared" ref="I43:I68" si="4">SUM(H43*G43)</f>
        <v>0</v>
      </c>
      <c r="J43" s="29"/>
    </row>
    <row r="44" spans="1:10" s="30" customFormat="1" ht="20.100000000000001" customHeight="1" x14ac:dyDescent="0.2">
      <c r="A44" s="31">
        <f>SUM(A43+1)</f>
        <v>27</v>
      </c>
      <c r="B44" s="246" t="s">
        <v>34</v>
      </c>
      <c r="C44" s="241"/>
      <c r="D44" s="241"/>
      <c r="E44" s="241"/>
      <c r="F44" s="247"/>
      <c r="G44" s="316"/>
      <c r="H44" s="170">
        <v>740</v>
      </c>
      <c r="I44" s="32">
        <f t="shared" si="4"/>
        <v>0</v>
      </c>
      <c r="J44" s="29"/>
    </row>
    <row r="45" spans="1:10" s="30" customFormat="1" ht="20.100000000000001" customHeight="1" x14ac:dyDescent="0.2">
      <c r="A45" s="31">
        <f t="shared" ref="A45:A68" si="5">SUM(A44+1)</f>
        <v>28</v>
      </c>
      <c r="B45" s="246" t="s">
        <v>35</v>
      </c>
      <c r="C45" s="241"/>
      <c r="D45" s="241"/>
      <c r="E45" s="241"/>
      <c r="F45" s="247"/>
      <c r="G45" s="316"/>
      <c r="H45" s="170">
        <v>410</v>
      </c>
      <c r="I45" s="32">
        <f t="shared" si="4"/>
        <v>0</v>
      </c>
      <c r="J45" s="29"/>
    </row>
    <row r="46" spans="1:10" s="30" customFormat="1" ht="20.100000000000001" customHeight="1" x14ac:dyDescent="0.2">
      <c r="A46" s="31">
        <f t="shared" si="5"/>
        <v>29</v>
      </c>
      <c r="B46" s="246" t="s">
        <v>36</v>
      </c>
      <c r="C46" s="241"/>
      <c r="D46" s="241"/>
      <c r="E46" s="241"/>
      <c r="F46" s="247"/>
      <c r="G46" s="316"/>
      <c r="H46" s="170">
        <v>744</v>
      </c>
      <c r="I46" s="32">
        <f t="shared" si="4"/>
        <v>0</v>
      </c>
      <c r="J46" s="29"/>
    </row>
    <row r="47" spans="1:10" s="30" customFormat="1" ht="20.100000000000001" customHeight="1" x14ac:dyDescent="0.2">
      <c r="A47" s="31">
        <f t="shared" si="5"/>
        <v>30</v>
      </c>
      <c r="B47" s="246" t="s">
        <v>37</v>
      </c>
      <c r="C47" s="241"/>
      <c r="D47" s="241"/>
      <c r="E47" s="241"/>
      <c r="F47" s="247"/>
      <c r="G47" s="316"/>
      <c r="H47" s="170">
        <v>138</v>
      </c>
      <c r="I47" s="32">
        <f t="shared" si="4"/>
        <v>0</v>
      </c>
      <c r="J47" s="29"/>
    </row>
    <row r="48" spans="1:10" s="30" customFormat="1" ht="20.100000000000001" customHeight="1" x14ac:dyDescent="0.2">
      <c r="A48" s="31">
        <f t="shared" si="5"/>
        <v>31</v>
      </c>
      <c r="B48" s="246" t="s">
        <v>38</v>
      </c>
      <c r="C48" s="241"/>
      <c r="D48" s="241"/>
      <c r="E48" s="241"/>
      <c r="F48" s="247"/>
      <c r="G48" s="316"/>
      <c r="H48" s="170">
        <v>72</v>
      </c>
      <c r="I48" s="32">
        <f t="shared" si="4"/>
        <v>0</v>
      </c>
      <c r="J48" s="29"/>
    </row>
    <row r="49" spans="1:10" s="30" customFormat="1" ht="20.100000000000001" customHeight="1" x14ac:dyDescent="0.2">
      <c r="A49" s="31">
        <f t="shared" si="5"/>
        <v>32</v>
      </c>
      <c r="B49" s="246" t="s">
        <v>39</v>
      </c>
      <c r="C49" s="241"/>
      <c r="D49" s="241"/>
      <c r="E49" s="241"/>
      <c r="F49" s="247"/>
      <c r="G49" s="316"/>
      <c r="H49" s="170">
        <v>458</v>
      </c>
      <c r="I49" s="32">
        <f t="shared" si="4"/>
        <v>0</v>
      </c>
      <c r="J49" s="29"/>
    </row>
    <row r="50" spans="1:10" s="30" customFormat="1" ht="20.100000000000001" customHeight="1" x14ac:dyDescent="0.2">
      <c r="A50" s="31">
        <f t="shared" si="5"/>
        <v>33</v>
      </c>
      <c r="B50" s="246" t="s">
        <v>40</v>
      </c>
      <c r="C50" s="241"/>
      <c r="D50" s="241"/>
      <c r="E50" s="241"/>
      <c r="F50" s="247"/>
      <c r="G50" s="316"/>
      <c r="H50" s="170">
        <v>37</v>
      </c>
      <c r="I50" s="32">
        <f t="shared" si="4"/>
        <v>0</v>
      </c>
      <c r="J50" s="29"/>
    </row>
    <row r="51" spans="1:10" s="30" customFormat="1" ht="20.100000000000001" customHeight="1" x14ac:dyDescent="0.2">
      <c r="A51" s="31">
        <f t="shared" si="5"/>
        <v>34</v>
      </c>
      <c r="B51" s="246" t="s">
        <v>41</v>
      </c>
      <c r="C51" s="241"/>
      <c r="D51" s="241"/>
      <c r="E51" s="241"/>
      <c r="F51" s="247"/>
      <c r="G51" s="316"/>
      <c r="H51" s="170">
        <v>72</v>
      </c>
      <c r="I51" s="32">
        <f t="shared" si="4"/>
        <v>0</v>
      </c>
      <c r="J51" s="29"/>
    </row>
    <row r="52" spans="1:10" s="30" customFormat="1" ht="20.100000000000001" customHeight="1" x14ac:dyDescent="0.2">
      <c r="A52" s="31">
        <f t="shared" si="5"/>
        <v>35</v>
      </c>
      <c r="B52" s="278" t="s">
        <v>142</v>
      </c>
      <c r="C52" s="279"/>
      <c r="D52" s="279"/>
      <c r="E52" s="279"/>
      <c r="F52" s="280"/>
      <c r="G52" s="316"/>
      <c r="H52" s="171">
        <v>73</v>
      </c>
      <c r="I52" s="165">
        <f t="shared" si="4"/>
        <v>0</v>
      </c>
      <c r="J52" s="29"/>
    </row>
    <row r="53" spans="1:10" s="30" customFormat="1" ht="20.100000000000001" customHeight="1" x14ac:dyDescent="0.2">
      <c r="A53" s="31">
        <f t="shared" si="5"/>
        <v>36</v>
      </c>
      <c r="B53" s="246" t="s">
        <v>42</v>
      </c>
      <c r="C53" s="241"/>
      <c r="D53" s="241"/>
      <c r="E53" s="241"/>
      <c r="F53" s="247"/>
      <c r="G53" s="316"/>
      <c r="H53" s="170">
        <v>213</v>
      </c>
      <c r="I53" s="32">
        <f t="shared" si="4"/>
        <v>0</v>
      </c>
      <c r="J53" s="29"/>
    </row>
    <row r="54" spans="1:10" s="30" customFormat="1" ht="20.100000000000001" customHeight="1" x14ac:dyDescent="0.2">
      <c r="A54" s="31">
        <f t="shared" si="5"/>
        <v>37</v>
      </c>
      <c r="B54" s="246" t="s">
        <v>43</v>
      </c>
      <c r="C54" s="241"/>
      <c r="D54" s="241"/>
      <c r="E54" s="241"/>
      <c r="F54" s="247"/>
      <c r="G54" s="316"/>
      <c r="H54" s="170">
        <v>154</v>
      </c>
      <c r="I54" s="32">
        <f t="shared" si="4"/>
        <v>0</v>
      </c>
      <c r="J54" s="29"/>
    </row>
    <row r="55" spans="1:10" s="30" customFormat="1" ht="20.100000000000001" customHeight="1" x14ac:dyDescent="0.2">
      <c r="A55" s="31">
        <f t="shared" si="5"/>
        <v>38</v>
      </c>
      <c r="B55" s="264" t="s">
        <v>44</v>
      </c>
      <c r="C55" s="265"/>
      <c r="D55" s="265"/>
      <c r="E55" s="265"/>
      <c r="F55" s="266"/>
      <c r="G55" s="316"/>
      <c r="H55" s="170">
        <v>208</v>
      </c>
      <c r="I55" s="32">
        <f t="shared" si="4"/>
        <v>0</v>
      </c>
      <c r="J55" s="29"/>
    </row>
    <row r="56" spans="1:10" s="30" customFormat="1" ht="20.100000000000001" customHeight="1" x14ac:dyDescent="0.2">
      <c r="A56" s="31">
        <f t="shared" si="5"/>
        <v>39</v>
      </c>
      <c r="B56" s="264" t="s">
        <v>45</v>
      </c>
      <c r="C56" s="265"/>
      <c r="D56" s="265"/>
      <c r="E56" s="265"/>
      <c r="F56" s="266"/>
      <c r="G56" s="316"/>
      <c r="H56" s="170">
        <v>228</v>
      </c>
      <c r="I56" s="32">
        <f t="shared" si="4"/>
        <v>0</v>
      </c>
      <c r="J56" s="29"/>
    </row>
    <row r="57" spans="1:10" s="30" customFormat="1" ht="20.100000000000001" customHeight="1" x14ac:dyDescent="0.2">
      <c r="A57" s="31">
        <f t="shared" si="5"/>
        <v>40</v>
      </c>
      <c r="B57" s="264" t="s">
        <v>46</v>
      </c>
      <c r="C57" s="265"/>
      <c r="D57" s="265"/>
      <c r="E57" s="265"/>
      <c r="F57" s="266"/>
      <c r="G57" s="316"/>
      <c r="H57" s="170">
        <v>431</v>
      </c>
      <c r="I57" s="32">
        <f t="shared" si="4"/>
        <v>0</v>
      </c>
      <c r="J57" s="29"/>
    </row>
    <row r="58" spans="1:10" s="30" customFormat="1" ht="20.100000000000001" customHeight="1" x14ac:dyDescent="0.2">
      <c r="A58" s="31">
        <f t="shared" si="5"/>
        <v>41</v>
      </c>
      <c r="B58" s="264" t="s">
        <v>47</v>
      </c>
      <c r="C58" s="265"/>
      <c r="D58" s="265"/>
      <c r="E58" s="265"/>
      <c r="F58" s="266"/>
      <c r="G58" s="316"/>
      <c r="H58" s="170">
        <v>424</v>
      </c>
      <c r="I58" s="32">
        <f t="shared" si="4"/>
        <v>0</v>
      </c>
      <c r="J58" s="29"/>
    </row>
    <row r="59" spans="1:10" s="30" customFormat="1" ht="20.100000000000001" customHeight="1" x14ac:dyDescent="0.2">
      <c r="A59" s="31">
        <f t="shared" si="5"/>
        <v>42</v>
      </c>
      <c r="B59" s="264" t="s">
        <v>48</v>
      </c>
      <c r="C59" s="265"/>
      <c r="D59" s="265"/>
      <c r="E59" s="265"/>
      <c r="F59" s="266"/>
      <c r="G59" s="316"/>
      <c r="H59" s="170">
        <v>426</v>
      </c>
      <c r="I59" s="32">
        <f t="shared" si="4"/>
        <v>0</v>
      </c>
      <c r="J59" s="29"/>
    </row>
    <row r="60" spans="1:10" s="30" customFormat="1" ht="20.100000000000001" customHeight="1" x14ac:dyDescent="0.2">
      <c r="A60" s="31">
        <f t="shared" si="5"/>
        <v>43</v>
      </c>
      <c r="B60" s="264" t="s">
        <v>49</v>
      </c>
      <c r="C60" s="265"/>
      <c r="D60" s="265"/>
      <c r="E60" s="265"/>
      <c r="F60" s="266"/>
      <c r="G60" s="316"/>
      <c r="H60" s="170">
        <v>144</v>
      </c>
      <c r="I60" s="32">
        <f t="shared" si="4"/>
        <v>0</v>
      </c>
      <c r="J60" s="29"/>
    </row>
    <row r="61" spans="1:10" s="30" customFormat="1" ht="20.100000000000001" customHeight="1" x14ac:dyDescent="0.2">
      <c r="A61" s="31">
        <f t="shared" si="5"/>
        <v>44</v>
      </c>
      <c r="B61" s="264" t="s">
        <v>50</v>
      </c>
      <c r="C61" s="265"/>
      <c r="D61" s="265"/>
      <c r="E61" s="265"/>
      <c r="F61" s="266"/>
      <c r="G61" s="316"/>
      <c r="H61" s="170">
        <v>596</v>
      </c>
      <c r="I61" s="32">
        <f t="shared" si="4"/>
        <v>0</v>
      </c>
      <c r="J61" s="29"/>
    </row>
    <row r="62" spans="1:10" s="30" customFormat="1" ht="20.100000000000001" customHeight="1" x14ac:dyDescent="0.2">
      <c r="A62" s="31">
        <f t="shared" si="5"/>
        <v>45</v>
      </c>
      <c r="B62" s="264" t="s">
        <v>51</v>
      </c>
      <c r="C62" s="265"/>
      <c r="D62" s="265"/>
      <c r="E62" s="265"/>
      <c r="F62" s="266"/>
      <c r="G62" s="316"/>
      <c r="H62" s="170">
        <v>454</v>
      </c>
      <c r="I62" s="32">
        <f t="shared" si="4"/>
        <v>0</v>
      </c>
      <c r="J62" s="29"/>
    </row>
    <row r="63" spans="1:10" s="30" customFormat="1" ht="20.100000000000001" customHeight="1" x14ac:dyDescent="0.2">
      <c r="A63" s="31">
        <f t="shared" si="5"/>
        <v>46</v>
      </c>
      <c r="B63" s="264" t="s">
        <v>121</v>
      </c>
      <c r="C63" s="265"/>
      <c r="D63" s="265"/>
      <c r="E63" s="265"/>
      <c r="F63" s="266"/>
      <c r="G63" s="316"/>
      <c r="H63" s="170">
        <v>76</v>
      </c>
      <c r="I63" s="32">
        <f t="shared" si="4"/>
        <v>0</v>
      </c>
      <c r="J63" s="29"/>
    </row>
    <row r="64" spans="1:10" s="30" customFormat="1" ht="20.100000000000001" customHeight="1" x14ac:dyDescent="0.2">
      <c r="A64" s="31">
        <f t="shared" si="5"/>
        <v>47</v>
      </c>
      <c r="B64" s="264" t="s">
        <v>122</v>
      </c>
      <c r="C64" s="265"/>
      <c r="D64" s="265"/>
      <c r="E64" s="265"/>
      <c r="F64" s="266"/>
      <c r="G64" s="316"/>
      <c r="H64" s="170">
        <v>250</v>
      </c>
      <c r="I64" s="32">
        <f t="shared" si="4"/>
        <v>0</v>
      </c>
      <c r="J64" s="29"/>
    </row>
    <row r="65" spans="1:10" s="30" customFormat="1" ht="20.100000000000001" customHeight="1" x14ac:dyDescent="0.2">
      <c r="A65" s="31">
        <f t="shared" si="5"/>
        <v>48</v>
      </c>
      <c r="B65" s="132" t="s">
        <v>6</v>
      </c>
      <c r="C65" s="283" t="s">
        <v>30</v>
      </c>
      <c r="D65" s="283"/>
      <c r="E65" s="283"/>
      <c r="F65" s="283"/>
      <c r="G65" s="316"/>
      <c r="H65" s="170">
        <v>3840</v>
      </c>
      <c r="I65" s="32">
        <f t="shared" si="4"/>
        <v>0</v>
      </c>
      <c r="J65" s="29"/>
    </row>
    <row r="66" spans="1:10" s="30" customFormat="1" ht="20.100000000000001" customHeight="1" x14ac:dyDescent="0.2">
      <c r="A66" s="31">
        <f t="shared" si="5"/>
        <v>49</v>
      </c>
      <c r="B66" s="133" t="s">
        <v>7</v>
      </c>
      <c r="C66" s="284" t="s">
        <v>30</v>
      </c>
      <c r="D66" s="284"/>
      <c r="E66" s="284"/>
      <c r="F66" s="284"/>
      <c r="G66" s="316"/>
      <c r="H66" s="170">
        <v>2200</v>
      </c>
      <c r="I66" s="32">
        <f t="shared" si="4"/>
        <v>0</v>
      </c>
      <c r="J66" s="29"/>
    </row>
    <row r="67" spans="1:10" s="30" customFormat="1" ht="20.100000000000001" customHeight="1" x14ac:dyDescent="0.2">
      <c r="A67" s="31">
        <f t="shared" si="5"/>
        <v>50</v>
      </c>
      <c r="B67" s="156" t="s">
        <v>27</v>
      </c>
      <c r="C67" s="281" t="s">
        <v>30</v>
      </c>
      <c r="D67" s="281"/>
      <c r="E67" s="281"/>
      <c r="F67" s="281"/>
      <c r="G67" s="316"/>
      <c r="H67" s="172">
        <v>1850</v>
      </c>
      <c r="I67" s="157">
        <f t="shared" ref="I67" si="6">SUM(H67*G67)</f>
        <v>0</v>
      </c>
      <c r="J67" s="29"/>
    </row>
    <row r="68" spans="1:10" s="30" customFormat="1" ht="20.100000000000001" customHeight="1" thickBot="1" x14ac:dyDescent="0.25">
      <c r="A68" s="159">
        <f t="shared" si="5"/>
        <v>51</v>
      </c>
      <c r="B68" s="134" t="s">
        <v>123</v>
      </c>
      <c r="C68" s="282" t="s">
        <v>30</v>
      </c>
      <c r="D68" s="282"/>
      <c r="E68" s="282"/>
      <c r="F68" s="282"/>
      <c r="G68" s="316"/>
      <c r="H68" s="173">
        <v>100</v>
      </c>
      <c r="I68" s="160">
        <f t="shared" si="4"/>
        <v>0</v>
      </c>
      <c r="J68" s="29"/>
    </row>
    <row r="69" spans="1:10" s="30" customFormat="1" ht="24.95" customHeight="1" thickBot="1" x14ac:dyDescent="0.25">
      <c r="A69" s="128"/>
      <c r="B69" s="129" t="s">
        <v>2</v>
      </c>
      <c r="C69" s="129"/>
      <c r="D69" s="129"/>
      <c r="E69" s="185"/>
      <c r="F69" s="185"/>
      <c r="G69" s="185"/>
      <c r="H69" s="129"/>
      <c r="I69" s="158">
        <f>SUM(I43:I68)</f>
        <v>0</v>
      </c>
      <c r="J69" s="29"/>
    </row>
    <row r="70" spans="1:10" s="30" customFormat="1" ht="17.25" customHeight="1" x14ac:dyDescent="0.2">
      <c r="A70" s="22"/>
      <c r="B70" s="23"/>
      <c r="C70" s="23"/>
      <c r="D70" s="23"/>
      <c r="E70" s="199"/>
      <c r="F70" s="199"/>
      <c r="G70" s="186"/>
      <c r="H70" s="22"/>
      <c r="I70" s="26"/>
      <c r="J70" s="29"/>
    </row>
    <row r="71" spans="1:10" s="8" customFormat="1" ht="19.5" customHeight="1" thickBot="1" x14ac:dyDescent="0.3">
      <c r="A71" s="38"/>
      <c r="B71" s="7" t="s">
        <v>18</v>
      </c>
      <c r="C71" s="7"/>
      <c r="D71" s="7"/>
      <c r="E71" s="197"/>
      <c r="F71" s="197"/>
      <c r="G71" s="183"/>
      <c r="I71" s="9"/>
      <c r="J71" s="10"/>
    </row>
    <row r="72" spans="1:10" ht="30.6" customHeight="1" thickBot="1" x14ac:dyDescent="0.25">
      <c r="A72" s="143" t="s">
        <v>4</v>
      </c>
      <c r="B72" s="275" t="s">
        <v>0</v>
      </c>
      <c r="C72" s="276"/>
      <c r="D72" s="276"/>
      <c r="E72" s="276"/>
      <c r="F72" s="277"/>
      <c r="G72" s="188" t="s">
        <v>145</v>
      </c>
      <c r="H72" s="91" t="s">
        <v>146</v>
      </c>
      <c r="I72" s="92" t="s">
        <v>133</v>
      </c>
    </row>
    <row r="73" spans="1:10" s="30" customFormat="1" ht="20.100000000000001" customHeight="1" x14ac:dyDescent="0.2">
      <c r="A73" s="33">
        <f>SUM(A68+1)</f>
        <v>52</v>
      </c>
      <c r="B73" s="273" t="s">
        <v>31</v>
      </c>
      <c r="C73" s="249"/>
      <c r="D73" s="249"/>
      <c r="E73" s="249"/>
      <c r="F73" s="274"/>
      <c r="G73" s="317"/>
      <c r="H73" s="176">
        <v>51</v>
      </c>
      <c r="I73" s="34">
        <f t="shared" ref="I73:I79" si="7">SUM(H73*G73)</f>
        <v>0</v>
      </c>
      <c r="J73" s="29"/>
    </row>
    <row r="74" spans="1:10" s="30" customFormat="1" ht="20.100000000000001" customHeight="1" x14ac:dyDescent="0.2">
      <c r="A74" s="35">
        <f t="shared" ref="A74:A79" si="8">SUM(A73+1)</f>
        <v>53</v>
      </c>
      <c r="B74" s="246" t="s">
        <v>20</v>
      </c>
      <c r="C74" s="241"/>
      <c r="D74" s="241"/>
      <c r="E74" s="241"/>
      <c r="F74" s="247"/>
      <c r="G74" s="316"/>
      <c r="H74" s="174">
        <v>510</v>
      </c>
      <c r="I74" s="19">
        <f t="shared" si="7"/>
        <v>0</v>
      </c>
      <c r="J74" s="29"/>
    </row>
    <row r="75" spans="1:10" s="30" customFormat="1" ht="20.100000000000001" customHeight="1" x14ac:dyDescent="0.2">
      <c r="A75" s="35">
        <f t="shared" si="8"/>
        <v>54</v>
      </c>
      <c r="B75" s="246" t="s">
        <v>21</v>
      </c>
      <c r="C75" s="241"/>
      <c r="D75" s="241"/>
      <c r="E75" s="241"/>
      <c r="F75" s="247"/>
      <c r="G75" s="316"/>
      <c r="H75" s="174">
        <v>82</v>
      </c>
      <c r="I75" s="19">
        <f t="shared" si="7"/>
        <v>0</v>
      </c>
      <c r="J75" s="29"/>
    </row>
    <row r="76" spans="1:10" s="30" customFormat="1" ht="20.100000000000001" customHeight="1" x14ac:dyDescent="0.2">
      <c r="A76" s="35">
        <f t="shared" si="8"/>
        <v>55</v>
      </c>
      <c r="B76" s="246" t="s">
        <v>22</v>
      </c>
      <c r="C76" s="241"/>
      <c r="D76" s="241"/>
      <c r="E76" s="241"/>
      <c r="F76" s="247"/>
      <c r="G76" s="316"/>
      <c r="H76" s="174">
        <v>2142</v>
      </c>
      <c r="I76" s="19">
        <f t="shared" si="7"/>
        <v>0</v>
      </c>
      <c r="J76" s="29"/>
    </row>
    <row r="77" spans="1:10" s="30" customFormat="1" ht="20.100000000000001" customHeight="1" x14ac:dyDescent="0.2">
      <c r="A77" s="20">
        <f t="shared" si="8"/>
        <v>56</v>
      </c>
      <c r="B77" s="246" t="s">
        <v>23</v>
      </c>
      <c r="C77" s="241"/>
      <c r="D77" s="241"/>
      <c r="E77" s="241"/>
      <c r="F77" s="247"/>
      <c r="G77" s="316"/>
      <c r="H77" s="177">
        <v>357</v>
      </c>
      <c r="I77" s="36">
        <f t="shared" si="7"/>
        <v>0</v>
      </c>
      <c r="J77" s="29"/>
    </row>
    <row r="78" spans="1:10" s="30" customFormat="1" ht="20.100000000000001" customHeight="1" x14ac:dyDescent="0.2">
      <c r="A78" s="20">
        <f t="shared" si="8"/>
        <v>57</v>
      </c>
      <c r="B78" s="246" t="s">
        <v>24</v>
      </c>
      <c r="C78" s="241"/>
      <c r="D78" s="241"/>
      <c r="E78" s="241"/>
      <c r="F78" s="247"/>
      <c r="G78" s="318"/>
      <c r="H78" s="177">
        <v>51</v>
      </c>
      <c r="I78" s="36">
        <f t="shared" si="7"/>
        <v>0</v>
      </c>
      <c r="J78" s="29"/>
    </row>
    <row r="79" spans="1:10" s="30" customFormat="1" ht="20.100000000000001" customHeight="1" thickBot="1" x14ac:dyDescent="0.25">
      <c r="A79" s="20">
        <f t="shared" si="8"/>
        <v>58</v>
      </c>
      <c r="B79" s="251" t="s">
        <v>25</v>
      </c>
      <c r="C79" s="252"/>
      <c r="D79" s="252"/>
      <c r="E79" s="252"/>
      <c r="F79" s="253"/>
      <c r="G79" s="319"/>
      <c r="H79" s="178">
        <v>291</v>
      </c>
      <c r="I79" s="93">
        <f t="shared" si="7"/>
        <v>0</v>
      </c>
      <c r="J79" s="29"/>
    </row>
    <row r="80" spans="1:10" s="30" customFormat="1" ht="24.95" customHeight="1" thickBot="1" x14ac:dyDescent="0.25">
      <c r="A80" s="126"/>
      <c r="B80" s="127" t="s">
        <v>2</v>
      </c>
      <c r="C80" s="127"/>
      <c r="D80" s="127"/>
      <c r="E80" s="189"/>
      <c r="F80" s="189"/>
      <c r="G80" s="189"/>
      <c r="H80" s="127"/>
      <c r="I80" s="138">
        <f>SUM(I73:I79)</f>
        <v>0</v>
      </c>
      <c r="J80" s="29"/>
    </row>
    <row r="81" spans="1:10" s="30" customFormat="1" ht="20.100000000000001" customHeight="1" x14ac:dyDescent="0.2">
      <c r="A81" s="22"/>
      <c r="B81" s="23"/>
      <c r="C81" s="23"/>
      <c r="D81" s="23"/>
      <c r="E81" s="199"/>
      <c r="F81" s="199"/>
      <c r="G81" s="186"/>
      <c r="H81" s="22"/>
      <c r="I81" s="26"/>
      <c r="J81" s="29"/>
    </row>
    <row r="82" spans="1:10" s="8" customFormat="1" ht="19.5" customHeight="1" thickBot="1" x14ac:dyDescent="0.3">
      <c r="A82" s="38"/>
      <c r="B82" s="7" t="s">
        <v>117</v>
      </c>
      <c r="C82" s="7"/>
      <c r="D82" s="7"/>
      <c r="E82" s="197"/>
      <c r="F82" s="197"/>
      <c r="G82" s="183"/>
      <c r="I82" s="9"/>
      <c r="J82" s="10"/>
    </row>
    <row r="83" spans="1:10" ht="30.6" customHeight="1" thickBot="1" x14ac:dyDescent="0.25">
      <c r="A83" s="144" t="s">
        <v>4</v>
      </c>
      <c r="B83" s="275" t="s">
        <v>0</v>
      </c>
      <c r="C83" s="276"/>
      <c r="D83" s="276"/>
      <c r="E83" s="276"/>
      <c r="F83" s="277"/>
      <c r="G83" s="184" t="s">
        <v>147</v>
      </c>
      <c r="H83" s="118" t="s">
        <v>148</v>
      </c>
      <c r="I83" s="95" t="s">
        <v>130</v>
      </c>
    </row>
    <row r="84" spans="1:10" ht="20.100000000000001" customHeight="1" x14ac:dyDescent="0.2">
      <c r="A84" s="121">
        <f>SUM(A79+1)</f>
        <v>59</v>
      </c>
      <c r="B84" s="273" t="s">
        <v>150</v>
      </c>
      <c r="C84" s="249"/>
      <c r="D84" s="249"/>
      <c r="E84" s="249"/>
      <c r="F84" s="274"/>
      <c r="G84" s="317"/>
      <c r="H84" s="179">
        <v>2000</v>
      </c>
      <c r="I84" s="122">
        <f t="shared" ref="I84:I94" si="9">SUM(H84*G84)</f>
        <v>0</v>
      </c>
    </row>
    <row r="85" spans="1:10" s="30" customFormat="1" ht="20.100000000000001" customHeight="1" x14ac:dyDescent="0.2">
      <c r="A85" s="37">
        <f>SUM(A84+1)</f>
        <v>60</v>
      </c>
      <c r="B85" s="246" t="s">
        <v>52</v>
      </c>
      <c r="C85" s="241"/>
      <c r="D85" s="241"/>
      <c r="E85" s="241"/>
      <c r="F85" s="247"/>
      <c r="G85" s="316"/>
      <c r="H85" s="170">
        <v>212</v>
      </c>
      <c r="I85" s="94">
        <f t="shared" si="9"/>
        <v>0</v>
      </c>
      <c r="J85" s="29"/>
    </row>
    <row r="86" spans="1:10" s="30" customFormat="1" ht="20.100000000000001" customHeight="1" x14ac:dyDescent="0.2">
      <c r="A86" s="37">
        <f t="shared" ref="A86:A94" si="10">SUM(A85+1)</f>
        <v>61</v>
      </c>
      <c r="B86" s="246" t="s">
        <v>53</v>
      </c>
      <c r="C86" s="241"/>
      <c r="D86" s="241"/>
      <c r="E86" s="241"/>
      <c r="F86" s="247"/>
      <c r="G86" s="316"/>
      <c r="H86" s="170">
        <v>20</v>
      </c>
      <c r="I86" s="94">
        <f t="shared" si="9"/>
        <v>0</v>
      </c>
      <c r="J86" s="29"/>
    </row>
    <row r="87" spans="1:10" s="30" customFormat="1" ht="20.100000000000001" customHeight="1" x14ac:dyDescent="0.2">
      <c r="A87" s="37">
        <f t="shared" si="10"/>
        <v>62</v>
      </c>
      <c r="B87" s="246" t="s">
        <v>54</v>
      </c>
      <c r="C87" s="241"/>
      <c r="D87" s="241"/>
      <c r="E87" s="241"/>
      <c r="F87" s="247"/>
      <c r="G87" s="316"/>
      <c r="H87" s="170">
        <v>332</v>
      </c>
      <c r="I87" s="94">
        <f t="shared" si="9"/>
        <v>0</v>
      </c>
      <c r="J87" s="29"/>
    </row>
    <row r="88" spans="1:10" s="30" customFormat="1" ht="20.100000000000001" customHeight="1" x14ac:dyDescent="0.2">
      <c r="A88" s="37">
        <f t="shared" si="10"/>
        <v>63</v>
      </c>
      <c r="B88" s="246" t="s">
        <v>55</v>
      </c>
      <c r="C88" s="241"/>
      <c r="D88" s="241"/>
      <c r="E88" s="241"/>
      <c r="F88" s="247"/>
      <c r="G88" s="316"/>
      <c r="H88" s="170">
        <v>137</v>
      </c>
      <c r="I88" s="94">
        <f t="shared" si="9"/>
        <v>0</v>
      </c>
      <c r="J88" s="29"/>
    </row>
    <row r="89" spans="1:10" s="30" customFormat="1" ht="20.100000000000001" customHeight="1" x14ac:dyDescent="0.2">
      <c r="A89" s="37">
        <f t="shared" si="10"/>
        <v>64</v>
      </c>
      <c r="B89" s="246" t="s">
        <v>56</v>
      </c>
      <c r="C89" s="241"/>
      <c r="D89" s="241"/>
      <c r="E89" s="241"/>
      <c r="F89" s="247"/>
      <c r="G89" s="316"/>
      <c r="H89" s="170">
        <v>33</v>
      </c>
      <c r="I89" s="94">
        <f t="shared" si="9"/>
        <v>0</v>
      </c>
      <c r="J89" s="29"/>
    </row>
    <row r="90" spans="1:10" s="30" customFormat="1" ht="20.100000000000001" customHeight="1" x14ac:dyDescent="0.2">
      <c r="A90" s="37">
        <f t="shared" si="10"/>
        <v>65</v>
      </c>
      <c r="B90" s="246" t="s">
        <v>57</v>
      </c>
      <c r="C90" s="241"/>
      <c r="D90" s="241"/>
      <c r="E90" s="241"/>
      <c r="F90" s="247"/>
      <c r="G90" s="316"/>
      <c r="H90" s="170">
        <v>139</v>
      </c>
      <c r="I90" s="94">
        <f t="shared" si="9"/>
        <v>0</v>
      </c>
      <c r="J90" s="29"/>
    </row>
    <row r="91" spans="1:10" s="30" customFormat="1" ht="20.100000000000001" customHeight="1" x14ac:dyDescent="0.2">
      <c r="A91" s="37">
        <f t="shared" si="10"/>
        <v>66</v>
      </c>
      <c r="B91" s="246" t="s">
        <v>58</v>
      </c>
      <c r="C91" s="241"/>
      <c r="D91" s="241"/>
      <c r="E91" s="241"/>
      <c r="F91" s="247"/>
      <c r="G91" s="316"/>
      <c r="H91" s="170">
        <v>197</v>
      </c>
      <c r="I91" s="94">
        <f t="shared" si="9"/>
        <v>0</v>
      </c>
      <c r="J91" s="29"/>
    </row>
    <row r="92" spans="1:10" s="30" customFormat="1" ht="20.100000000000001" customHeight="1" x14ac:dyDescent="0.2">
      <c r="A92" s="37">
        <f t="shared" si="10"/>
        <v>67</v>
      </c>
      <c r="B92" s="246" t="s">
        <v>59</v>
      </c>
      <c r="C92" s="241"/>
      <c r="D92" s="241"/>
      <c r="E92" s="241"/>
      <c r="F92" s="247"/>
      <c r="G92" s="316"/>
      <c r="H92" s="170">
        <v>66</v>
      </c>
      <c r="I92" s="94">
        <f t="shared" si="9"/>
        <v>0</v>
      </c>
      <c r="J92" s="29"/>
    </row>
    <row r="93" spans="1:10" s="30" customFormat="1" ht="20.100000000000001" customHeight="1" x14ac:dyDescent="0.2">
      <c r="A93" s="37">
        <f t="shared" si="10"/>
        <v>68</v>
      </c>
      <c r="B93" s="246" t="s">
        <v>60</v>
      </c>
      <c r="C93" s="241"/>
      <c r="D93" s="241"/>
      <c r="E93" s="241"/>
      <c r="F93" s="247"/>
      <c r="G93" s="316"/>
      <c r="H93" s="170">
        <v>34</v>
      </c>
      <c r="I93" s="94">
        <f t="shared" si="9"/>
        <v>0</v>
      </c>
      <c r="J93" s="29"/>
    </row>
    <row r="94" spans="1:10" s="30" customFormat="1" ht="20.100000000000001" customHeight="1" thickBot="1" x14ac:dyDescent="0.25">
      <c r="A94" s="37">
        <f t="shared" si="10"/>
        <v>69</v>
      </c>
      <c r="B94" s="251" t="s">
        <v>1</v>
      </c>
      <c r="C94" s="252"/>
      <c r="D94" s="252"/>
      <c r="E94" s="252"/>
      <c r="F94" s="253"/>
      <c r="G94" s="320"/>
      <c r="H94" s="173">
        <v>455</v>
      </c>
      <c r="I94" s="94">
        <f t="shared" si="9"/>
        <v>0</v>
      </c>
      <c r="J94" s="29"/>
    </row>
    <row r="95" spans="1:10" s="30" customFormat="1" ht="24.95" customHeight="1" thickBot="1" x14ac:dyDescent="0.25">
      <c r="A95" s="126"/>
      <c r="B95" s="127" t="s">
        <v>2</v>
      </c>
      <c r="C95" s="127"/>
      <c r="D95" s="127"/>
      <c r="E95" s="189"/>
      <c r="F95" s="189"/>
      <c r="G95" s="185"/>
      <c r="H95" s="127"/>
      <c r="I95" s="139">
        <f>SUM(I84:I94)</f>
        <v>0</v>
      </c>
      <c r="J95" s="29"/>
    </row>
    <row r="96" spans="1:10" s="30" customFormat="1" ht="20.100000000000001" customHeight="1" x14ac:dyDescent="0.2">
      <c r="A96" s="22"/>
      <c r="B96" s="23"/>
      <c r="C96" s="23"/>
      <c r="D96" s="23"/>
      <c r="E96" s="199"/>
      <c r="F96" s="199"/>
      <c r="G96" s="186"/>
      <c r="H96" s="22"/>
      <c r="I96" s="26"/>
      <c r="J96" s="29"/>
    </row>
    <row r="97" spans="1:10" s="8" customFormat="1" ht="19.5" customHeight="1" thickBot="1" x14ac:dyDescent="0.3">
      <c r="A97" s="38"/>
      <c r="B97" s="7" t="s">
        <v>118</v>
      </c>
      <c r="C97" s="7"/>
      <c r="D97" s="7"/>
      <c r="E97" s="197"/>
      <c r="F97" s="197"/>
      <c r="G97" s="183"/>
      <c r="I97" s="9"/>
      <c r="J97" s="10"/>
    </row>
    <row r="98" spans="1:10" ht="30.6" customHeight="1" thickBot="1" x14ac:dyDescent="0.25">
      <c r="A98" s="145" t="s">
        <v>4</v>
      </c>
      <c r="B98" s="254" t="s">
        <v>0</v>
      </c>
      <c r="C98" s="255"/>
      <c r="D98" s="255"/>
      <c r="E98" s="255"/>
      <c r="F98" s="256"/>
      <c r="G98" s="190" t="s">
        <v>149</v>
      </c>
      <c r="H98" s="99" t="s">
        <v>146</v>
      </c>
      <c r="I98" s="100" t="s">
        <v>130</v>
      </c>
    </row>
    <row r="99" spans="1:10" ht="20.100000000000001" customHeight="1" x14ac:dyDescent="0.2">
      <c r="A99" s="96">
        <f>SUM(A94+1)</f>
        <v>70</v>
      </c>
      <c r="B99" s="248" t="s">
        <v>124</v>
      </c>
      <c r="C99" s="249"/>
      <c r="D99" s="249"/>
      <c r="E99" s="249"/>
      <c r="F99" s="250"/>
      <c r="G99" s="321"/>
      <c r="H99" s="176">
        <v>67</v>
      </c>
      <c r="I99" s="39">
        <f>SUM(H99*G99)</f>
        <v>0</v>
      </c>
    </row>
    <row r="100" spans="1:10" ht="20.100000000000001" customHeight="1" x14ac:dyDescent="0.2">
      <c r="A100" s="97">
        <f>SUM(A99+1)</f>
        <v>71</v>
      </c>
      <c r="B100" s="240" t="s">
        <v>125</v>
      </c>
      <c r="C100" s="241"/>
      <c r="D100" s="241"/>
      <c r="E100" s="241"/>
      <c r="F100" s="242"/>
      <c r="G100" s="322"/>
      <c r="H100" s="174">
        <v>73</v>
      </c>
      <c r="I100" s="40">
        <f>SUM(H100*G100)</f>
        <v>0</v>
      </c>
    </row>
    <row r="101" spans="1:10" ht="20.100000000000001" customHeight="1" x14ac:dyDescent="0.2">
      <c r="A101" s="97">
        <f>SUM(A100+1)</f>
        <v>72</v>
      </c>
      <c r="B101" s="240" t="s">
        <v>126</v>
      </c>
      <c r="C101" s="241"/>
      <c r="D101" s="241"/>
      <c r="E101" s="241"/>
      <c r="F101" s="242"/>
      <c r="G101" s="323"/>
      <c r="H101" s="174">
        <v>57</v>
      </c>
      <c r="I101" s="40">
        <f>SUM(H101*G101)</f>
        <v>0</v>
      </c>
    </row>
    <row r="102" spans="1:10" ht="20.100000000000001" customHeight="1" thickBot="1" x14ac:dyDescent="0.25">
      <c r="A102" s="98">
        <f>SUM(A101+1)</f>
        <v>73</v>
      </c>
      <c r="B102" s="243" t="s">
        <v>127</v>
      </c>
      <c r="C102" s="244"/>
      <c r="D102" s="244"/>
      <c r="E102" s="244"/>
      <c r="F102" s="245"/>
      <c r="G102" s="324"/>
      <c r="H102" s="175">
        <v>87</v>
      </c>
      <c r="I102" s="41">
        <f>SUM(H102*G102)</f>
        <v>0</v>
      </c>
    </row>
    <row r="103" spans="1:10" ht="24.95" customHeight="1" thickBot="1" x14ac:dyDescent="0.25">
      <c r="A103" s="128"/>
      <c r="B103" s="129" t="s">
        <v>2</v>
      </c>
      <c r="C103" s="129"/>
      <c r="D103" s="129"/>
      <c r="E103" s="185"/>
      <c r="F103" s="185"/>
      <c r="G103" s="185"/>
      <c r="H103" s="129"/>
      <c r="I103" s="137">
        <f>SUM(I99:I102)</f>
        <v>0</v>
      </c>
    </row>
    <row r="104" spans="1:10" ht="15" customHeight="1" x14ac:dyDescent="0.2">
      <c r="A104" s="22"/>
      <c r="B104" s="23"/>
      <c r="C104" s="23"/>
      <c r="D104" s="23"/>
      <c r="E104" s="199"/>
      <c r="F104" s="199"/>
      <c r="G104" s="186"/>
      <c r="H104" s="22"/>
      <c r="I104" s="26"/>
    </row>
    <row r="105" spans="1:10" s="8" customFormat="1" ht="21" customHeight="1" thickBot="1" x14ac:dyDescent="0.3">
      <c r="A105" s="38"/>
      <c r="B105" s="42" t="s">
        <v>8</v>
      </c>
      <c r="C105" s="42"/>
      <c r="D105" s="42"/>
      <c r="E105" s="200"/>
      <c r="F105" s="200"/>
      <c r="G105" s="191"/>
      <c r="H105" s="43"/>
      <c r="I105" s="43"/>
      <c r="J105" s="10"/>
    </row>
    <row r="106" spans="1:10" ht="30.6" customHeight="1" thickBot="1" x14ac:dyDescent="0.25">
      <c r="A106" s="146" t="s">
        <v>4</v>
      </c>
      <c r="B106" s="267" t="s">
        <v>0</v>
      </c>
      <c r="C106" s="268"/>
      <c r="D106" s="268"/>
      <c r="E106" s="268"/>
      <c r="F106" s="269"/>
      <c r="G106" s="192" t="s">
        <v>134</v>
      </c>
      <c r="H106" s="136" t="s">
        <v>65</v>
      </c>
      <c r="I106" s="47" t="s">
        <v>135</v>
      </c>
    </row>
    <row r="107" spans="1:10" ht="30" customHeight="1" thickBot="1" x14ac:dyDescent="0.25">
      <c r="A107" s="135">
        <f>SUM(A102+1)</f>
        <v>74</v>
      </c>
      <c r="B107" s="270" t="s">
        <v>61</v>
      </c>
      <c r="C107" s="271"/>
      <c r="D107" s="271"/>
      <c r="E107" s="271"/>
      <c r="F107" s="272"/>
      <c r="G107" s="325"/>
      <c r="H107" s="180">
        <v>300</v>
      </c>
      <c r="I107" s="45">
        <f>SUM(H107*G107)</f>
        <v>0</v>
      </c>
    </row>
    <row r="108" spans="1:10" ht="8.25" customHeight="1" thickBot="1" x14ac:dyDescent="0.25">
      <c r="A108" s="48"/>
    </row>
    <row r="109" spans="1:10" ht="35.1" customHeight="1" thickBot="1" x14ac:dyDescent="0.25">
      <c r="A109" s="130"/>
      <c r="B109" s="131" t="s">
        <v>9</v>
      </c>
      <c r="C109" s="131"/>
      <c r="D109" s="131"/>
      <c r="E109" s="193"/>
      <c r="F109" s="193"/>
      <c r="G109" s="193"/>
      <c r="H109" s="49"/>
      <c r="I109" s="140">
        <f>SUM(I39+I69+I80+I95+I103+I107)</f>
        <v>0</v>
      </c>
    </row>
    <row r="110" spans="1:10" ht="16.5" customHeight="1" x14ac:dyDescent="0.2">
      <c r="A110" s="22"/>
      <c r="B110" s="155" t="s">
        <v>111</v>
      </c>
      <c r="C110" s="50"/>
      <c r="D110" s="50"/>
      <c r="E110" s="194"/>
      <c r="F110" s="194"/>
      <c r="G110" s="194"/>
      <c r="I110" s="51"/>
    </row>
    <row r="111" spans="1:10" ht="14.25" customHeight="1" x14ac:dyDescent="0.25">
      <c r="B111" s="55" t="s">
        <v>110</v>
      </c>
      <c r="C111" s="52"/>
      <c r="D111" s="52"/>
      <c r="E111" s="201"/>
      <c r="F111" s="201"/>
      <c r="G111" s="195"/>
      <c r="H111" s="53"/>
      <c r="I111" s="53"/>
      <c r="J111" s="54"/>
    </row>
    <row r="112" spans="1:10" ht="14.25" customHeight="1" x14ac:dyDescent="0.2">
      <c r="B112" s="55" t="s">
        <v>155</v>
      </c>
      <c r="C112" s="55"/>
      <c r="D112" s="55"/>
      <c r="E112" s="202"/>
      <c r="F112" s="202"/>
    </row>
    <row r="113" spans="1:10" ht="14.25" customHeight="1" x14ac:dyDescent="0.2">
      <c r="B113" s="55" t="s">
        <v>156</v>
      </c>
      <c r="C113" s="55"/>
      <c r="D113" s="55"/>
      <c r="E113" s="202"/>
      <c r="F113" s="202"/>
    </row>
    <row r="114" spans="1:10" ht="20.25" customHeight="1" x14ac:dyDescent="0.2">
      <c r="B114" s="55" t="s">
        <v>169</v>
      </c>
    </row>
    <row r="115" spans="1:10" ht="20.25" customHeight="1" x14ac:dyDescent="0.2">
      <c r="B115" s="56" t="s">
        <v>3</v>
      </c>
      <c r="C115" s="56"/>
      <c r="D115" s="56"/>
      <c r="E115" s="203"/>
      <c r="F115" s="203"/>
    </row>
    <row r="116" spans="1:10" s="8" customFormat="1" ht="38.450000000000003" customHeight="1" x14ac:dyDescent="0.2">
      <c r="B116" s="257" t="s">
        <v>16</v>
      </c>
      <c r="C116" s="257"/>
      <c r="D116" s="257"/>
      <c r="E116" s="257"/>
      <c r="F116" s="257"/>
      <c r="G116" s="257"/>
      <c r="H116" s="257"/>
      <c r="I116" s="257"/>
      <c r="J116" s="10"/>
    </row>
    <row r="117" spans="1:10" s="8" customFormat="1" ht="31.5" customHeight="1" x14ac:dyDescent="0.2">
      <c r="A117" s="57"/>
      <c r="E117" s="183"/>
      <c r="F117" s="183"/>
      <c r="G117" s="183"/>
      <c r="J117" s="10"/>
    </row>
  </sheetData>
  <sheetProtection algorithmName="SHA-512" hashValue="XBwQ+FQN+m+6z3jEfa8Lxr8w1morkzOwJYDg1ihw63OrBEacXxQqoKuE06bASvFDWEZdMqFn/ibIVbC9qte3wA==" saltValue="VRfabkTPZGGJEh9kVrrJ/Q==" spinCount="100000" sheet="1" objects="1" scenarios="1"/>
  <mergeCells count="61">
    <mergeCell ref="B77:F77"/>
    <mergeCell ref="B78:F78"/>
    <mergeCell ref="B53:F53"/>
    <mergeCell ref="N1:P1"/>
    <mergeCell ref="H1:I1"/>
    <mergeCell ref="B63:F63"/>
    <mergeCell ref="B38:C38"/>
    <mergeCell ref="B37:C37"/>
    <mergeCell ref="B57:F57"/>
    <mergeCell ref="B58:F58"/>
    <mergeCell ref="B59:F59"/>
    <mergeCell ref="B60:F60"/>
    <mergeCell ref="B54:F54"/>
    <mergeCell ref="B55:F55"/>
    <mergeCell ref="B5:I5"/>
    <mergeCell ref="B84:F84"/>
    <mergeCell ref="B85:F85"/>
    <mergeCell ref="B79:F79"/>
    <mergeCell ref="B83:F83"/>
    <mergeCell ref="B52:F52"/>
    <mergeCell ref="B64:F64"/>
    <mergeCell ref="C67:F67"/>
    <mergeCell ref="C68:F68"/>
    <mergeCell ref="B72:F72"/>
    <mergeCell ref="B73:F73"/>
    <mergeCell ref="B74:F74"/>
    <mergeCell ref="B75:F75"/>
    <mergeCell ref="B76:F76"/>
    <mergeCell ref="C65:F65"/>
    <mergeCell ref="C66:F66"/>
    <mergeCell ref="B56:F56"/>
    <mergeCell ref="B116:I116"/>
    <mergeCell ref="C8:I8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1:F61"/>
    <mergeCell ref="B62:F62"/>
    <mergeCell ref="B106:F106"/>
    <mergeCell ref="B107:F107"/>
    <mergeCell ref="B100:F100"/>
    <mergeCell ref="B101:F101"/>
    <mergeCell ref="B102:F102"/>
    <mergeCell ref="B86:F86"/>
    <mergeCell ref="B87:F87"/>
    <mergeCell ref="B88:F88"/>
    <mergeCell ref="B89:F89"/>
    <mergeCell ref="B91:F91"/>
    <mergeCell ref="B92:F92"/>
    <mergeCell ref="B90:F90"/>
    <mergeCell ref="B99:F99"/>
    <mergeCell ref="B94:F94"/>
    <mergeCell ref="B98:F98"/>
    <mergeCell ref="B93:F93"/>
  </mergeCells>
  <phoneticPr fontId="5" type="noConversion"/>
  <printOptions horizontalCentered="1" headings="1" gridLines="1"/>
  <pageMargins left="0.98425196850393704" right="0.98425196850393704" top="0.47244094488188981" bottom="0.43307086614173229" header="0" footer="0.19685039370078741"/>
  <pageSetup paperSize="9" scale="71" fitToHeight="0" orientation="portrait" r:id="rId1"/>
  <headerFooter alignWithMargins="0">
    <oddHeader>&amp;RPríloha č. 1 k časti B2</oddHeader>
    <oddFooter>&amp;L&amp;D&amp;R&amp;"Arial,Kurzíva"strana&amp;P/&amp;N</oddFooter>
  </headerFooter>
  <rowBreaks count="3" manualBreakCount="3">
    <brk id="39" max="16383" man="1"/>
    <brk id="80" max="16383" man="1"/>
    <brk id="116" max="16383" man="1"/>
  </rowBreaks>
  <colBreaks count="1" manualBreakCount="1">
    <brk id="7" min="1" max="115" man="1"/>
  </colBreaks>
  <ignoredErrors>
    <ignoredError sqref="I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5"/>
  <sheetViews>
    <sheetView zoomScaleNormal="100" workbookViewId="0">
      <selection activeCell="G44" sqref="G44"/>
    </sheetView>
  </sheetViews>
  <sheetFormatPr defaultColWidth="8.85546875" defaultRowHeight="12.75" x14ac:dyDescent="0.2"/>
  <cols>
    <col min="1" max="1" width="6" style="1" customWidth="1"/>
    <col min="2" max="2" width="45.7109375" style="1" customWidth="1"/>
    <col min="3" max="3" width="20.7109375" style="181" customWidth="1"/>
    <col min="4" max="4" width="18.28515625" style="1" customWidth="1"/>
    <col min="5" max="16384" width="8.85546875" style="1"/>
  </cols>
  <sheetData>
    <row r="1" spans="1:4" ht="15.75" x14ac:dyDescent="0.25">
      <c r="B1" s="3"/>
      <c r="C1" s="287" t="s">
        <v>171</v>
      </c>
      <c r="D1" s="287"/>
    </row>
    <row r="2" spans="1:4" ht="15.75" x14ac:dyDescent="0.25">
      <c r="B2" s="296" t="s">
        <v>172</v>
      </c>
      <c r="C2" s="296"/>
      <c r="D2" s="296"/>
    </row>
    <row r="3" spans="1:4" ht="31.15" customHeight="1" x14ac:dyDescent="0.2">
      <c r="A3" s="295" t="s">
        <v>152</v>
      </c>
      <c r="B3" s="295"/>
      <c r="C3" s="295"/>
      <c r="D3" s="295"/>
    </row>
    <row r="4" spans="1:4" s="58" customFormat="1" ht="15" customHeight="1" x14ac:dyDescent="0.2">
      <c r="B4" s="59"/>
      <c r="C4" s="294"/>
      <c r="D4" s="294"/>
    </row>
    <row r="5" spans="1:4" ht="15" thickBot="1" x14ac:dyDescent="0.25">
      <c r="A5" s="60"/>
      <c r="B5" s="8" t="s">
        <v>116</v>
      </c>
    </row>
    <row r="6" spans="1:4" ht="30" customHeight="1" thickBot="1" x14ac:dyDescent="0.25">
      <c r="A6" s="152" t="s">
        <v>4</v>
      </c>
      <c r="B6" s="151" t="s">
        <v>0</v>
      </c>
      <c r="C6" s="208" t="s">
        <v>87</v>
      </c>
      <c r="D6" s="120" t="s">
        <v>10</v>
      </c>
    </row>
    <row r="7" spans="1:4" ht="17.100000000000001" customHeight="1" x14ac:dyDescent="0.2">
      <c r="A7" s="101">
        <v>1</v>
      </c>
      <c r="B7" s="61" t="s">
        <v>112</v>
      </c>
      <c r="C7" s="209">
        <f>' Príloha č.1 k B.2 '!E14</f>
        <v>0</v>
      </c>
      <c r="D7" s="62" t="s">
        <v>12</v>
      </c>
    </row>
    <row r="8" spans="1:4" ht="17.100000000000001" customHeight="1" x14ac:dyDescent="0.2">
      <c r="A8" s="102">
        <v>2</v>
      </c>
      <c r="B8" s="63" t="s">
        <v>115</v>
      </c>
      <c r="C8" s="209">
        <f>' Príloha č.1 k B.2 '!E15</f>
        <v>0</v>
      </c>
      <c r="D8" s="64" t="s">
        <v>12</v>
      </c>
    </row>
    <row r="9" spans="1:4" ht="17.100000000000001" customHeight="1" x14ac:dyDescent="0.2">
      <c r="A9" s="103">
        <v>42371</v>
      </c>
      <c r="B9" s="63" t="s">
        <v>86</v>
      </c>
      <c r="C9" s="209">
        <f>' Príloha č.1 k B.2 '!F15</f>
        <v>0</v>
      </c>
      <c r="D9" s="64" t="s">
        <v>12</v>
      </c>
    </row>
    <row r="10" spans="1:4" ht="17.100000000000001" customHeight="1" x14ac:dyDescent="0.2">
      <c r="A10" s="102">
        <v>3</v>
      </c>
      <c r="B10" s="65" t="s">
        <v>113</v>
      </c>
      <c r="C10" s="209">
        <f>' Príloha č.1 k B.2 '!E16</f>
        <v>0</v>
      </c>
      <c r="D10" s="64" t="s">
        <v>12</v>
      </c>
    </row>
    <row r="11" spans="1:4" ht="17.100000000000001" customHeight="1" x14ac:dyDescent="0.2">
      <c r="A11" s="103">
        <v>42372</v>
      </c>
      <c r="B11" s="65" t="s">
        <v>85</v>
      </c>
      <c r="C11" s="209">
        <f>' Príloha č.1 k B.2 '!F16</f>
        <v>0</v>
      </c>
      <c r="D11" s="64" t="s">
        <v>12</v>
      </c>
    </row>
    <row r="12" spans="1:4" ht="17.100000000000001" customHeight="1" x14ac:dyDescent="0.2">
      <c r="A12" s="102">
        <v>4</v>
      </c>
      <c r="B12" s="65" t="s">
        <v>66</v>
      </c>
      <c r="C12" s="209">
        <f>' Príloha č.1 k B.2 '!E17</f>
        <v>0</v>
      </c>
      <c r="D12" s="64" t="s">
        <v>12</v>
      </c>
    </row>
    <row r="13" spans="1:4" ht="17.100000000000001" customHeight="1" x14ac:dyDescent="0.2">
      <c r="A13" s="103">
        <v>42373</v>
      </c>
      <c r="B13" s="65" t="s">
        <v>84</v>
      </c>
      <c r="C13" s="209">
        <f>' Príloha č.1 k B.2 '!F17</f>
        <v>0</v>
      </c>
      <c r="D13" s="64" t="s">
        <v>12</v>
      </c>
    </row>
    <row r="14" spans="1:4" ht="17.100000000000001" customHeight="1" x14ac:dyDescent="0.2">
      <c r="A14" s="102">
        <v>5</v>
      </c>
      <c r="B14" s="65" t="s">
        <v>67</v>
      </c>
      <c r="C14" s="209">
        <f>' Príloha č.1 k B.2 '!E18</f>
        <v>0</v>
      </c>
      <c r="D14" s="64" t="s">
        <v>12</v>
      </c>
    </row>
    <row r="15" spans="1:4" ht="17.100000000000001" customHeight="1" x14ac:dyDescent="0.2">
      <c r="A15" s="102">
        <f>SUM(A14+1)</f>
        <v>6</v>
      </c>
      <c r="B15" s="65" t="s">
        <v>68</v>
      </c>
      <c r="C15" s="209">
        <f>' Príloha č.1 k B.2 '!E19</f>
        <v>0</v>
      </c>
      <c r="D15" s="64" t="s">
        <v>12</v>
      </c>
    </row>
    <row r="16" spans="1:4" ht="17.100000000000001" customHeight="1" x14ac:dyDescent="0.2">
      <c r="A16" s="102">
        <f t="shared" ref="A16:A34" si="0">SUM(A15+1)</f>
        <v>7</v>
      </c>
      <c r="B16" s="65" t="s">
        <v>69</v>
      </c>
      <c r="C16" s="209">
        <f>' Príloha č.1 k B.2 '!E20</f>
        <v>0</v>
      </c>
      <c r="D16" s="64" t="s">
        <v>12</v>
      </c>
    </row>
    <row r="17" spans="1:4" ht="17.100000000000001" customHeight="1" x14ac:dyDescent="0.2">
      <c r="A17" s="102">
        <f t="shared" si="0"/>
        <v>8</v>
      </c>
      <c r="B17" s="65" t="s">
        <v>70</v>
      </c>
      <c r="C17" s="209">
        <f>' Príloha č.1 k B.2 '!E21</f>
        <v>0</v>
      </c>
      <c r="D17" s="64" t="s">
        <v>12</v>
      </c>
    </row>
    <row r="18" spans="1:4" ht="17.100000000000001" customHeight="1" x14ac:dyDescent="0.2">
      <c r="A18" s="102">
        <f t="shared" si="0"/>
        <v>9</v>
      </c>
      <c r="B18" s="65" t="s">
        <v>71</v>
      </c>
      <c r="C18" s="209">
        <f>' Príloha č.1 k B.2 '!E22</f>
        <v>0</v>
      </c>
      <c r="D18" s="64" t="s">
        <v>12</v>
      </c>
    </row>
    <row r="19" spans="1:4" ht="17.100000000000001" customHeight="1" x14ac:dyDescent="0.2">
      <c r="A19" s="102">
        <f t="shared" si="0"/>
        <v>10</v>
      </c>
      <c r="B19" s="65" t="s">
        <v>72</v>
      </c>
      <c r="C19" s="209">
        <f>' Príloha č.1 k B.2 '!E23</f>
        <v>0</v>
      </c>
      <c r="D19" s="64" t="s">
        <v>12</v>
      </c>
    </row>
    <row r="20" spans="1:4" ht="17.100000000000001" customHeight="1" x14ac:dyDescent="0.2">
      <c r="A20" s="102">
        <f t="shared" si="0"/>
        <v>11</v>
      </c>
      <c r="B20" s="65" t="s">
        <v>73</v>
      </c>
      <c r="C20" s="209">
        <f>' Príloha č.1 k B.2 '!E24</f>
        <v>0</v>
      </c>
      <c r="D20" s="64" t="s">
        <v>12</v>
      </c>
    </row>
    <row r="21" spans="1:4" ht="17.100000000000001" customHeight="1" x14ac:dyDescent="0.2">
      <c r="A21" s="102">
        <f t="shared" si="0"/>
        <v>12</v>
      </c>
      <c r="B21" s="65" t="s">
        <v>119</v>
      </c>
      <c r="C21" s="209">
        <f>' Príloha č.1 k B.2 '!E25</f>
        <v>0</v>
      </c>
      <c r="D21" s="64" t="s">
        <v>12</v>
      </c>
    </row>
    <row r="22" spans="1:4" ht="17.100000000000001" customHeight="1" x14ac:dyDescent="0.2">
      <c r="A22" s="102">
        <f t="shared" si="0"/>
        <v>13</v>
      </c>
      <c r="B22" s="65" t="s">
        <v>74</v>
      </c>
      <c r="C22" s="209">
        <f>' Príloha č.1 k B.2 '!E26</f>
        <v>0</v>
      </c>
      <c r="D22" s="64" t="s">
        <v>12</v>
      </c>
    </row>
    <row r="23" spans="1:4" ht="17.100000000000001" customHeight="1" x14ac:dyDescent="0.2">
      <c r="A23" s="102">
        <f t="shared" si="0"/>
        <v>14</v>
      </c>
      <c r="B23" s="65" t="s">
        <v>75</v>
      </c>
      <c r="C23" s="209">
        <f>' Príloha č.1 k B.2 '!E27</f>
        <v>0</v>
      </c>
      <c r="D23" s="64" t="s">
        <v>12</v>
      </c>
    </row>
    <row r="24" spans="1:4" ht="17.100000000000001" customHeight="1" x14ac:dyDescent="0.2">
      <c r="A24" s="102">
        <f t="shared" si="0"/>
        <v>15</v>
      </c>
      <c r="B24" s="65" t="s">
        <v>76</v>
      </c>
      <c r="C24" s="209">
        <f>' Príloha č.1 k B.2 '!E28</f>
        <v>0</v>
      </c>
      <c r="D24" s="64" t="s">
        <v>12</v>
      </c>
    </row>
    <row r="25" spans="1:4" ht="17.100000000000001" customHeight="1" x14ac:dyDescent="0.2">
      <c r="A25" s="102">
        <f t="shared" si="0"/>
        <v>16</v>
      </c>
      <c r="B25" s="65" t="s">
        <v>77</v>
      </c>
      <c r="C25" s="209">
        <f>' Príloha č.1 k B.2 '!E29</f>
        <v>0</v>
      </c>
      <c r="D25" s="64" t="s">
        <v>12</v>
      </c>
    </row>
    <row r="26" spans="1:4" ht="17.100000000000001" customHeight="1" x14ac:dyDescent="0.2">
      <c r="A26" s="102">
        <f t="shared" si="0"/>
        <v>17</v>
      </c>
      <c r="B26" s="65" t="s">
        <v>78</v>
      </c>
      <c r="C26" s="209">
        <f>' Príloha č.1 k B.2 '!E30</f>
        <v>0</v>
      </c>
      <c r="D26" s="64" t="s">
        <v>12</v>
      </c>
    </row>
    <row r="27" spans="1:4" ht="17.100000000000001" customHeight="1" x14ac:dyDescent="0.2">
      <c r="A27" s="102">
        <f t="shared" si="0"/>
        <v>18</v>
      </c>
      <c r="B27" s="65" t="s">
        <v>79</v>
      </c>
      <c r="C27" s="209">
        <f>' Príloha č.1 k B.2 '!E31</f>
        <v>0</v>
      </c>
      <c r="D27" s="64" t="s">
        <v>12</v>
      </c>
    </row>
    <row r="28" spans="1:4" ht="17.100000000000001" customHeight="1" x14ac:dyDescent="0.2">
      <c r="A28" s="102">
        <f t="shared" si="0"/>
        <v>19</v>
      </c>
      <c r="B28" s="65" t="s">
        <v>80</v>
      </c>
      <c r="C28" s="209">
        <f>' Príloha č.1 k B.2 '!E32</f>
        <v>0</v>
      </c>
      <c r="D28" s="64" t="s">
        <v>12</v>
      </c>
    </row>
    <row r="29" spans="1:4" ht="17.100000000000001" customHeight="1" x14ac:dyDescent="0.2">
      <c r="A29" s="102">
        <f t="shared" si="0"/>
        <v>20</v>
      </c>
      <c r="B29" s="65" t="s">
        <v>81</v>
      </c>
      <c r="C29" s="209">
        <f>' Príloha č.1 k B.2 '!E33</f>
        <v>0</v>
      </c>
      <c r="D29" s="64" t="s">
        <v>12</v>
      </c>
    </row>
    <row r="30" spans="1:4" ht="17.100000000000001" customHeight="1" x14ac:dyDescent="0.2">
      <c r="A30" s="102">
        <f t="shared" si="0"/>
        <v>21</v>
      </c>
      <c r="B30" s="65" t="s">
        <v>82</v>
      </c>
      <c r="C30" s="209">
        <f>' Príloha č.1 k B.2 '!E34</f>
        <v>0</v>
      </c>
      <c r="D30" s="64" t="s">
        <v>12</v>
      </c>
    </row>
    <row r="31" spans="1:4" ht="17.100000000000001" customHeight="1" x14ac:dyDescent="0.2">
      <c r="A31" s="102">
        <f t="shared" si="0"/>
        <v>22</v>
      </c>
      <c r="B31" s="65" t="s">
        <v>83</v>
      </c>
      <c r="C31" s="209">
        <f>' Príloha č.1 k B.2 '!E35</f>
        <v>0</v>
      </c>
      <c r="D31" s="64" t="s">
        <v>12</v>
      </c>
    </row>
    <row r="32" spans="1:4" ht="26.25" customHeight="1" x14ac:dyDescent="0.2">
      <c r="A32" s="102">
        <f t="shared" si="0"/>
        <v>23</v>
      </c>
      <c r="B32" s="65" t="s">
        <v>120</v>
      </c>
      <c r="C32" s="209">
        <f>' Príloha č.1 k B.2 '!E36</f>
        <v>0</v>
      </c>
      <c r="D32" s="64" t="s">
        <v>12</v>
      </c>
    </row>
    <row r="33" spans="1:4" ht="17.100000000000001" customHeight="1" x14ac:dyDescent="0.2">
      <c r="A33" s="102">
        <f t="shared" si="0"/>
        <v>24</v>
      </c>
      <c r="B33" s="65" t="s">
        <v>62</v>
      </c>
      <c r="C33" s="209">
        <f>' Príloha č.1 k B.2 '!E37</f>
        <v>0</v>
      </c>
      <c r="D33" s="66" t="s">
        <v>12</v>
      </c>
    </row>
    <row r="34" spans="1:4" ht="17.100000000000001" customHeight="1" thickBot="1" x14ac:dyDescent="0.25">
      <c r="A34" s="114">
        <f t="shared" si="0"/>
        <v>25</v>
      </c>
      <c r="B34" s="67" t="s">
        <v>63</v>
      </c>
      <c r="C34" s="210">
        <f>' Príloha č.1 k B.2 '!E38</f>
        <v>0</v>
      </c>
      <c r="D34" s="68" t="s">
        <v>12</v>
      </c>
    </row>
    <row r="35" spans="1:4" s="60" customFormat="1" x14ac:dyDescent="0.2">
      <c r="A35" s="105"/>
      <c r="B35" s="23"/>
      <c r="C35" s="211"/>
      <c r="D35" s="46"/>
    </row>
    <row r="36" spans="1:4" ht="16.5" thickBot="1" x14ac:dyDescent="0.3">
      <c r="A36" s="105"/>
      <c r="B36" s="3" t="s">
        <v>15</v>
      </c>
      <c r="D36" s="69"/>
    </row>
    <row r="37" spans="1:4" ht="30" customHeight="1" thickBot="1" x14ac:dyDescent="0.25">
      <c r="A37" s="141" t="s">
        <v>4</v>
      </c>
      <c r="B37" s="44" t="s">
        <v>0</v>
      </c>
      <c r="C37" s="208" t="s">
        <v>106</v>
      </c>
      <c r="D37" s="120" t="s">
        <v>10</v>
      </c>
    </row>
    <row r="38" spans="1:4" s="30" customFormat="1" ht="17.100000000000001" customHeight="1" x14ac:dyDescent="0.2">
      <c r="A38" s="106">
        <f>SUM(A34+1)</f>
        <v>26</v>
      </c>
      <c r="B38" s="70" t="s">
        <v>88</v>
      </c>
      <c r="C38" s="212">
        <f>' Príloha č.1 k B.2 '!G43</f>
        <v>0</v>
      </c>
      <c r="D38" s="71" t="s">
        <v>12</v>
      </c>
    </row>
    <row r="39" spans="1:4" s="30" customFormat="1" ht="17.100000000000001" customHeight="1" x14ac:dyDescent="0.2">
      <c r="A39" s="107">
        <f>SUM(A38+1)</f>
        <v>27</v>
      </c>
      <c r="B39" s="72" t="s">
        <v>89</v>
      </c>
      <c r="C39" s="213">
        <f>' Príloha č.1 k B.2 '!G44</f>
        <v>0</v>
      </c>
      <c r="D39" s="64" t="s">
        <v>12</v>
      </c>
    </row>
    <row r="40" spans="1:4" s="30" customFormat="1" ht="17.100000000000001" customHeight="1" x14ac:dyDescent="0.2">
      <c r="A40" s="107">
        <f t="shared" ref="A40:A63" si="1">SUM(A39+1)</f>
        <v>28</v>
      </c>
      <c r="B40" s="72" t="s">
        <v>90</v>
      </c>
      <c r="C40" s="213">
        <f>' Príloha č.1 k B.2 '!G45</f>
        <v>0</v>
      </c>
      <c r="D40" s="64" t="s">
        <v>12</v>
      </c>
    </row>
    <row r="41" spans="1:4" s="30" customFormat="1" ht="17.100000000000001" customHeight="1" x14ac:dyDescent="0.2">
      <c r="A41" s="107">
        <f t="shared" si="1"/>
        <v>29</v>
      </c>
      <c r="B41" s="72" t="s">
        <v>91</v>
      </c>
      <c r="C41" s="213">
        <f>' Príloha č.1 k B.2 '!G46</f>
        <v>0</v>
      </c>
      <c r="D41" s="64" t="s">
        <v>12</v>
      </c>
    </row>
    <row r="42" spans="1:4" s="30" customFormat="1" ht="17.100000000000001" customHeight="1" x14ac:dyDescent="0.2">
      <c r="A42" s="107">
        <f t="shared" si="1"/>
        <v>30</v>
      </c>
      <c r="B42" s="72" t="s">
        <v>92</v>
      </c>
      <c r="C42" s="213">
        <f>' Príloha č.1 k B.2 '!G47</f>
        <v>0</v>
      </c>
      <c r="D42" s="64" t="s">
        <v>12</v>
      </c>
    </row>
    <row r="43" spans="1:4" s="30" customFormat="1" ht="17.100000000000001" customHeight="1" x14ac:dyDescent="0.2">
      <c r="A43" s="107">
        <f t="shared" si="1"/>
        <v>31</v>
      </c>
      <c r="B43" s="72" t="s">
        <v>93</v>
      </c>
      <c r="C43" s="213">
        <f>' Príloha č.1 k B.2 '!G48</f>
        <v>0</v>
      </c>
      <c r="D43" s="64" t="s">
        <v>12</v>
      </c>
    </row>
    <row r="44" spans="1:4" s="30" customFormat="1" ht="17.100000000000001" customHeight="1" x14ac:dyDescent="0.2">
      <c r="A44" s="107">
        <f t="shared" si="1"/>
        <v>32</v>
      </c>
      <c r="B44" s="72" t="s">
        <v>94</v>
      </c>
      <c r="C44" s="213">
        <f>' Príloha č.1 k B.2 '!G49</f>
        <v>0</v>
      </c>
      <c r="D44" s="64" t="s">
        <v>12</v>
      </c>
    </row>
    <row r="45" spans="1:4" s="30" customFormat="1" ht="17.100000000000001" customHeight="1" x14ac:dyDescent="0.2">
      <c r="A45" s="107">
        <f t="shared" si="1"/>
        <v>33</v>
      </c>
      <c r="B45" s="72" t="s">
        <v>95</v>
      </c>
      <c r="C45" s="213">
        <f>' Príloha č.1 k B.2 '!G50</f>
        <v>0</v>
      </c>
      <c r="D45" s="64" t="s">
        <v>12</v>
      </c>
    </row>
    <row r="46" spans="1:4" s="30" customFormat="1" ht="17.100000000000001" customHeight="1" x14ac:dyDescent="0.2">
      <c r="A46" s="107">
        <f t="shared" si="1"/>
        <v>34</v>
      </c>
      <c r="B46" s="72" t="s">
        <v>96</v>
      </c>
      <c r="C46" s="213">
        <f>' Príloha č.1 k B.2 '!G51</f>
        <v>0</v>
      </c>
      <c r="D46" s="64" t="s">
        <v>12</v>
      </c>
    </row>
    <row r="47" spans="1:4" s="30" customFormat="1" ht="17.100000000000001" customHeight="1" x14ac:dyDescent="0.2">
      <c r="A47" s="107">
        <f t="shared" si="1"/>
        <v>35</v>
      </c>
      <c r="B47" s="72" t="s">
        <v>141</v>
      </c>
      <c r="C47" s="213">
        <f>' Príloha č.1 k B.2 '!G52</f>
        <v>0</v>
      </c>
      <c r="D47" s="64" t="s">
        <v>12</v>
      </c>
    </row>
    <row r="48" spans="1:4" s="30" customFormat="1" ht="17.100000000000001" customHeight="1" x14ac:dyDescent="0.2">
      <c r="A48" s="107">
        <f t="shared" si="1"/>
        <v>36</v>
      </c>
      <c r="B48" s="72" t="s">
        <v>97</v>
      </c>
      <c r="C48" s="213">
        <f>' Príloha č.1 k B.2 '!G53</f>
        <v>0</v>
      </c>
      <c r="D48" s="64" t="s">
        <v>12</v>
      </c>
    </row>
    <row r="49" spans="1:4" s="30" customFormat="1" ht="17.100000000000001" customHeight="1" x14ac:dyDescent="0.2">
      <c r="A49" s="107">
        <f t="shared" si="1"/>
        <v>37</v>
      </c>
      <c r="B49" s="72" t="s">
        <v>98</v>
      </c>
      <c r="C49" s="213">
        <f>' Príloha č.1 k B.2 '!G54</f>
        <v>0</v>
      </c>
      <c r="D49" s="64" t="s">
        <v>12</v>
      </c>
    </row>
    <row r="50" spans="1:4" s="30" customFormat="1" ht="17.100000000000001" customHeight="1" x14ac:dyDescent="0.2">
      <c r="A50" s="107">
        <f t="shared" si="1"/>
        <v>38</v>
      </c>
      <c r="B50" s="65" t="s">
        <v>99</v>
      </c>
      <c r="C50" s="213">
        <f>' Príloha č.1 k B.2 '!G55</f>
        <v>0</v>
      </c>
      <c r="D50" s="64" t="s">
        <v>12</v>
      </c>
    </row>
    <row r="51" spans="1:4" s="30" customFormat="1" ht="17.100000000000001" customHeight="1" x14ac:dyDescent="0.2">
      <c r="A51" s="107">
        <f t="shared" si="1"/>
        <v>39</v>
      </c>
      <c r="B51" s="65" t="s">
        <v>108</v>
      </c>
      <c r="C51" s="213">
        <f>' Príloha č.1 k B.2 '!G56</f>
        <v>0</v>
      </c>
      <c r="D51" s="64" t="s">
        <v>12</v>
      </c>
    </row>
    <row r="52" spans="1:4" s="30" customFormat="1" ht="17.100000000000001" customHeight="1" x14ac:dyDescent="0.2">
      <c r="A52" s="107">
        <f t="shared" si="1"/>
        <v>40</v>
      </c>
      <c r="B52" s="65" t="s">
        <v>100</v>
      </c>
      <c r="C52" s="213">
        <f>' Príloha č.1 k B.2 '!G57</f>
        <v>0</v>
      </c>
      <c r="D52" s="64" t="s">
        <v>12</v>
      </c>
    </row>
    <row r="53" spans="1:4" s="30" customFormat="1" ht="17.100000000000001" customHeight="1" x14ac:dyDescent="0.2">
      <c r="A53" s="107">
        <f t="shared" si="1"/>
        <v>41</v>
      </c>
      <c r="B53" s="65" t="s">
        <v>101</v>
      </c>
      <c r="C53" s="213">
        <f>' Príloha č.1 k B.2 '!G58</f>
        <v>0</v>
      </c>
      <c r="D53" s="64" t="s">
        <v>12</v>
      </c>
    </row>
    <row r="54" spans="1:4" s="30" customFormat="1" ht="17.100000000000001" customHeight="1" x14ac:dyDescent="0.2">
      <c r="A54" s="107">
        <f t="shared" si="1"/>
        <v>42</v>
      </c>
      <c r="B54" s="65" t="s">
        <v>102</v>
      </c>
      <c r="C54" s="213">
        <f>' Príloha č.1 k B.2 '!G59</f>
        <v>0</v>
      </c>
      <c r="D54" s="64" t="s">
        <v>12</v>
      </c>
    </row>
    <row r="55" spans="1:4" s="30" customFormat="1" ht="17.100000000000001" customHeight="1" x14ac:dyDescent="0.2">
      <c r="A55" s="107">
        <f t="shared" si="1"/>
        <v>43</v>
      </c>
      <c r="B55" s="65" t="s">
        <v>103</v>
      </c>
      <c r="C55" s="213">
        <f>' Príloha č.1 k B.2 '!G60</f>
        <v>0</v>
      </c>
      <c r="D55" s="64" t="s">
        <v>12</v>
      </c>
    </row>
    <row r="56" spans="1:4" s="30" customFormat="1" ht="17.100000000000001" customHeight="1" x14ac:dyDescent="0.2">
      <c r="A56" s="107">
        <f t="shared" si="1"/>
        <v>44</v>
      </c>
      <c r="B56" s="65" t="s">
        <v>104</v>
      </c>
      <c r="C56" s="213">
        <f>' Príloha č.1 k B.2 '!G61</f>
        <v>0</v>
      </c>
      <c r="D56" s="64" t="s">
        <v>12</v>
      </c>
    </row>
    <row r="57" spans="1:4" s="30" customFormat="1" ht="17.100000000000001" customHeight="1" x14ac:dyDescent="0.2">
      <c r="A57" s="107">
        <f t="shared" si="1"/>
        <v>45</v>
      </c>
      <c r="B57" s="65" t="s">
        <v>105</v>
      </c>
      <c r="C57" s="213">
        <f>' Príloha č.1 k B.2 '!G62</f>
        <v>0</v>
      </c>
      <c r="D57" s="64" t="s">
        <v>12</v>
      </c>
    </row>
    <row r="58" spans="1:4" s="30" customFormat="1" ht="17.100000000000001" customHeight="1" x14ac:dyDescent="0.2">
      <c r="A58" s="107">
        <f t="shared" si="1"/>
        <v>46</v>
      </c>
      <c r="B58" s="65" t="s">
        <v>128</v>
      </c>
      <c r="C58" s="213">
        <f>' Príloha č.1 k B.2 '!G63</f>
        <v>0</v>
      </c>
      <c r="D58" s="64" t="s">
        <v>12</v>
      </c>
    </row>
    <row r="59" spans="1:4" s="30" customFormat="1" ht="17.100000000000001" customHeight="1" x14ac:dyDescent="0.2">
      <c r="A59" s="107">
        <f t="shared" si="1"/>
        <v>47</v>
      </c>
      <c r="B59" s="164" t="s">
        <v>122</v>
      </c>
      <c r="C59" s="213">
        <f>' Príloha č.1 k B.2 '!G64</f>
        <v>0</v>
      </c>
      <c r="D59" s="64" t="s">
        <v>12</v>
      </c>
    </row>
    <row r="60" spans="1:4" s="30" customFormat="1" ht="17.100000000000001" customHeight="1" x14ac:dyDescent="0.2">
      <c r="A60" s="107">
        <f>SUM(A59+1)</f>
        <v>48</v>
      </c>
      <c r="B60" s="72" t="s">
        <v>6</v>
      </c>
      <c r="C60" s="213">
        <f>' Príloha č.1 k B.2 '!G65</f>
        <v>0</v>
      </c>
      <c r="D60" s="66" t="s">
        <v>12</v>
      </c>
    </row>
    <row r="61" spans="1:4" s="30" customFormat="1" ht="17.100000000000001" customHeight="1" x14ac:dyDescent="0.2">
      <c r="A61" s="107">
        <f t="shared" si="1"/>
        <v>49</v>
      </c>
      <c r="B61" s="72" t="s">
        <v>7</v>
      </c>
      <c r="C61" s="213">
        <f>' Príloha č.1 k B.2 '!G66</f>
        <v>0</v>
      </c>
      <c r="D61" s="66" t="s">
        <v>12</v>
      </c>
    </row>
    <row r="62" spans="1:4" s="30" customFormat="1" ht="17.100000000000001" customHeight="1" x14ac:dyDescent="0.2">
      <c r="A62" s="107">
        <f t="shared" si="1"/>
        <v>50</v>
      </c>
      <c r="B62" s="72" t="s">
        <v>27</v>
      </c>
      <c r="C62" s="213">
        <f>' Príloha č.1 k B.2 '!G67</f>
        <v>0</v>
      </c>
      <c r="D62" s="66" t="s">
        <v>12</v>
      </c>
    </row>
    <row r="63" spans="1:4" s="30" customFormat="1" ht="17.100000000000001" customHeight="1" thickBot="1" x14ac:dyDescent="0.25">
      <c r="A63" s="108">
        <f t="shared" si="1"/>
        <v>51</v>
      </c>
      <c r="B63" s="161" t="s">
        <v>123</v>
      </c>
      <c r="C63" s="214">
        <f>' Príloha č.1 k B.2 '!G68</f>
        <v>0</v>
      </c>
      <c r="D63" s="162" t="s">
        <v>12</v>
      </c>
    </row>
    <row r="64" spans="1:4" s="24" customFormat="1" x14ac:dyDescent="0.2">
      <c r="A64" s="105"/>
      <c r="B64" s="23"/>
      <c r="C64" s="215"/>
      <c r="D64" s="26"/>
    </row>
    <row r="65" spans="1:4" s="30" customFormat="1" ht="16.5" thickBot="1" x14ac:dyDescent="0.3">
      <c r="A65" s="105"/>
      <c r="B65" s="3" t="s">
        <v>26</v>
      </c>
      <c r="C65" s="215"/>
      <c r="D65" s="74"/>
    </row>
    <row r="66" spans="1:4" ht="30" customHeight="1" thickBot="1" x14ac:dyDescent="0.25">
      <c r="A66" s="141" t="s">
        <v>4</v>
      </c>
      <c r="B66" s="44" t="s">
        <v>0</v>
      </c>
      <c r="C66" s="208" t="s">
        <v>106</v>
      </c>
      <c r="D66" s="47" t="s">
        <v>10</v>
      </c>
    </row>
    <row r="67" spans="1:4" s="30" customFormat="1" ht="17.100000000000001" customHeight="1" x14ac:dyDescent="0.2">
      <c r="A67" s="109">
        <f>SUM(A63+1)</f>
        <v>52</v>
      </c>
      <c r="B67" s="75" t="s">
        <v>19</v>
      </c>
      <c r="C67" s="216">
        <f>' Príloha č.1 k B.2 '!G73</f>
        <v>0</v>
      </c>
      <c r="D67" s="71" t="s">
        <v>12</v>
      </c>
    </row>
    <row r="68" spans="1:4" s="30" customFormat="1" ht="17.100000000000001" customHeight="1" x14ac:dyDescent="0.2">
      <c r="A68" s="110">
        <f t="shared" ref="A68:A73" si="2">SUM(A67+1)</f>
        <v>53</v>
      </c>
      <c r="B68" s="63" t="s">
        <v>20</v>
      </c>
      <c r="C68" s="213">
        <f>' Príloha č.1 k B.2 '!G74</f>
        <v>0</v>
      </c>
      <c r="D68" s="64" t="s">
        <v>12</v>
      </c>
    </row>
    <row r="69" spans="1:4" s="30" customFormat="1" ht="17.100000000000001" customHeight="1" x14ac:dyDescent="0.2">
      <c r="A69" s="110">
        <f t="shared" si="2"/>
        <v>54</v>
      </c>
      <c r="B69" s="63" t="s">
        <v>21</v>
      </c>
      <c r="C69" s="213">
        <f>' Príloha č.1 k B.2 '!G75</f>
        <v>0</v>
      </c>
      <c r="D69" s="64" t="s">
        <v>12</v>
      </c>
    </row>
    <row r="70" spans="1:4" s="30" customFormat="1" ht="17.100000000000001" customHeight="1" x14ac:dyDescent="0.2">
      <c r="A70" s="110">
        <f t="shared" si="2"/>
        <v>55</v>
      </c>
      <c r="B70" s="63" t="s">
        <v>22</v>
      </c>
      <c r="C70" s="213">
        <f>' Príloha č.1 k B.2 '!G76</f>
        <v>0</v>
      </c>
      <c r="D70" s="64" t="s">
        <v>12</v>
      </c>
    </row>
    <row r="71" spans="1:4" s="30" customFormat="1" ht="17.100000000000001" customHeight="1" x14ac:dyDescent="0.2">
      <c r="A71" s="111">
        <f t="shared" si="2"/>
        <v>56</v>
      </c>
      <c r="B71" s="63" t="s">
        <v>23</v>
      </c>
      <c r="C71" s="213">
        <f>' Príloha č.1 k B.2 '!G77</f>
        <v>0</v>
      </c>
      <c r="D71" s="64" t="s">
        <v>12</v>
      </c>
    </row>
    <row r="72" spans="1:4" s="30" customFormat="1" ht="17.100000000000001" customHeight="1" x14ac:dyDescent="0.2">
      <c r="A72" s="111">
        <f t="shared" si="2"/>
        <v>57</v>
      </c>
      <c r="B72" s="63" t="s">
        <v>24</v>
      </c>
      <c r="C72" s="213">
        <f>' Príloha č.1 k B.2 '!G78</f>
        <v>0</v>
      </c>
      <c r="D72" s="64" t="s">
        <v>12</v>
      </c>
    </row>
    <row r="73" spans="1:4" s="30" customFormat="1" ht="17.100000000000001" customHeight="1" thickBot="1" x14ac:dyDescent="0.25">
      <c r="A73" s="104">
        <f t="shared" si="2"/>
        <v>58</v>
      </c>
      <c r="B73" s="67" t="s">
        <v>25</v>
      </c>
      <c r="C73" s="214">
        <f>' Príloha č.1 k B.2 '!G79</f>
        <v>0</v>
      </c>
      <c r="D73" s="76" t="s">
        <v>12</v>
      </c>
    </row>
    <row r="74" spans="1:4" s="24" customFormat="1" ht="57.75" customHeight="1" x14ac:dyDescent="0.2">
      <c r="A74" s="105"/>
      <c r="B74" s="23"/>
      <c r="C74" s="215"/>
      <c r="D74" s="26"/>
    </row>
    <row r="75" spans="1:4" ht="16.5" thickBot="1" x14ac:dyDescent="0.3">
      <c r="A75" s="105"/>
      <c r="B75" s="77" t="s">
        <v>14</v>
      </c>
      <c r="D75" s="69"/>
    </row>
    <row r="76" spans="1:4" ht="30" customHeight="1" thickBot="1" x14ac:dyDescent="0.25">
      <c r="A76" s="141" t="s">
        <v>4</v>
      </c>
      <c r="B76" s="44" t="s">
        <v>0</v>
      </c>
      <c r="C76" s="208" t="s">
        <v>106</v>
      </c>
      <c r="D76" s="47" t="s">
        <v>10</v>
      </c>
    </row>
    <row r="77" spans="1:4" ht="17.100000000000001" customHeight="1" x14ac:dyDescent="0.2">
      <c r="A77" s="106">
        <f>SUM(A73+1)</f>
        <v>59</v>
      </c>
      <c r="B77" s="70" t="s">
        <v>168</v>
      </c>
      <c r="C77" s="216">
        <f>' Príloha č.1 k B.2 '!G84</f>
        <v>0</v>
      </c>
      <c r="D77" s="78" t="s">
        <v>11</v>
      </c>
    </row>
    <row r="78" spans="1:4" s="30" customFormat="1" ht="17.100000000000001" customHeight="1" x14ac:dyDescent="0.2">
      <c r="A78" s="107">
        <f>SUM(A77+1)</f>
        <v>60</v>
      </c>
      <c r="B78" s="72" t="s">
        <v>52</v>
      </c>
      <c r="C78" s="213">
        <f>' Príloha č.1 k B.2 '!G85</f>
        <v>0</v>
      </c>
      <c r="D78" s="66" t="s">
        <v>12</v>
      </c>
    </row>
    <row r="79" spans="1:4" s="30" customFormat="1" ht="17.100000000000001" customHeight="1" x14ac:dyDescent="0.2">
      <c r="A79" s="107">
        <f t="shared" ref="A79:A87" si="3">SUM(A78+1)</f>
        <v>61</v>
      </c>
      <c r="B79" s="72" t="s">
        <v>53</v>
      </c>
      <c r="C79" s="213">
        <f>' Príloha č.1 k B.2 '!G86</f>
        <v>0</v>
      </c>
      <c r="D79" s="66" t="s">
        <v>12</v>
      </c>
    </row>
    <row r="80" spans="1:4" s="30" customFormat="1" ht="17.100000000000001" customHeight="1" x14ac:dyDescent="0.2">
      <c r="A80" s="107">
        <f t="shared" si="3"/>
        <v>62</v>
      </c>
      <c r="B80" s="72" t="s">
        <v>54</v>
      </c>
      <c r="C80" s="213">
        <f>' Príloha č.1 k B.2 '!G87</f>
        <v>0</v>
      </c>
      <c r="D80" s="66" t="s">
        <v>12</v>
      </c>
    </row>
    <row r="81" spans="1:4" s="30" customFormat="1" ht="17.100000000000001" customHeight="1" x14ac:dyDescent="0.2">
      <c r="A81" s="107">
        <f t="shared" si="3"/>
        <v>63</v>
      </c>
      <c r="B81" s="72" t="s">
        <v>55</v>
      </c>
      <c r="C81" s="213">
        <f>' Príloha č.1 k B.2 '!G88</f>
        <v>0</v>
      </c>
      <c r="D81" s="66" t="s">
        <v>12</v>
      </c>
    </row>
    <row r="82" spans="1:4" s="30" customFormat="1" ht="17.100000000000001" customHeight="1" x14ac:dyDescent="0.2">
      <c r="A82" s="107">
        <f t="shared" si="3"/>
        <v>64</v>
      </c>
      <c r="B82" s="72" t="s">
        <v>56</v>
      </c>
      <c r="C82" s="213">
        <f>' Príloha č.1 k B.2 '!G89</f>
        <v>0</v>
      </c>
      <c r="D82" s="66" t="s">
        <v>12</v>
      </c>
    </row>
    <row r="83" spans="1:4" s="30" customFormat="1" ht="17.100000000000001" customHeight="1" x14ac:dyDescent="0.2">
      <c r="A83" s="107">
        <f t="shared" si="3"/>
        <v>65</v>
      </c>
      <c r="B83" s="72" t="s">
        <v>57</v>
      </c>
      <c r="C83" s="213">
        <f>' Príloha č.1 k B.2 '!G90</f>
        <v>0</v>
      </c>
      <c r="D83" s="66" t="s">
        <v>12</v>
      </c>
    </row>
    <row r="84" spans="1:4" s="30" customFormat="1" ht="17.100000000000001" customHeight="1" x14ac:dyDescent="0.2">
      <c r="A84" s="107">
        <f t="shared" si="3"/>
        <v>66</v>
      </c>
      <c r="B84" s="72" t="s">
        <v>58</v>
      </c>
      <c r="C84" s="213">
        <f>' Príloha č.1 k B.2 '!G91</f>
        <v>0</v>
      </c>
      <c r="D84" s="66" t="s">
        <v>12</v>
      </c>
    </row>
    <row r="85" spans="1:4" s="30" customFormat="1" ht="17.100000000000001" customHeight="1" x14ac:dyDescent="0.2">
      <c r="A85" s="107">
        <f t="shared" si="3"/>
        <v>67</v>
      </c>
      <c r="B85" s="72" t="s">
        <v>59</v>
      </c>
      <c r="C85" s="213">
        <f>' Príloha č.1 k B.2 '!G92</f>
        <v>0</v>
      </c>
      <c r="D85" s="66" t="s">
        <v>12</v>
      </c>
    </row>
    <row r="86" spans="1:4" s="30" customFormat="1" ht="17.100000000000001" customHeight="1" x14ac:dyDescent="0.2">
      <c r="A86" s="107">
        <f t="shared" si="3"/>
        <v>68</v>
      </c>
      <c r="B86" s="72" t="s">
        <v>60</v>
      </c>
      <c r="C86" s="213">
        <f>' Príloha č.1 k B.2 '!G93</f>
        <v>0</v>
      </c>
      <c r="D86" s="66" t="s">
        <v>12</v>
      </c>
    </row>
    <row r="87" spans="1:4" s="30" customFormat="1" ht="17.100000000000001" customHeight="1" thickBot="1" x14ac:dyDescent="0.25">
      <c r="A87" s="108">
        <f t="shared" si="3"/>
        <v>69</v>
      </c>
      <c r="B87" s="73" t="s">
        <v>109</v>
      </c>
      <c r="C87" s="217">
        <f>' Príloha č.1 k B.2 '!G94</f>
        <v>0</v>
      </c>
      <c r="D87" s="68" t="s">
        <v>12</v>
      </c>
    </row>
    <row r="88" spans="1:4" s="24" customFormat="1" x14ac:dyDescent="0.2">
      <c r="A88" s="112"/>
      <c r="B88" s="79"/>
      <c r="C88" s="218"/>
      <c r="D88" s="80"/>
    </row>
    <row r="89" spans="1:4" ht="16.5" thickBot="1" x14ac:dyDescent="0.3">
      <c r="A89" s="105"/>
      <c r="B89" s="3" t="s">
        <v>13</v>
      </c>
      <c r="D89" s="69"/>
    </row>
    <row r="90" spans="1:4" ht="30" customHeight="1" thickBot="1" x14ac:dyDescent="0.25">
      <c r="A90" s="141" t="s">
        <v>4</v>
      </c>
      <c r="B90" s="44" t="s">
        <v>0</v>
      </c>
      <c r="C90" s="219" t="s">
        <v>107</v>
      </c>
      <c r="D90" s="47" t="s">
        <v>10</v>
      </c>
    </row>
    <row r="91" spans="1:4" ht="17.100000000000001" customHeight="1" x14ac:dyDescent="0.2">
      <c r="A91" s="113">
        <f>SUM(A87+1)</f>
        <v>70</v>
      </c>
      <c r="B91" s="75" t="s">
        <v>124</v>
      </c>
      <c r="C91" s="216">
        <f>' Príloha č.1 k B.2 '!G99</f>
        <v>0</v>
      </c>
      <c r="D91" s="81" t="s">
        <v>12</v>
      </c>
    </row>
    <row r="92" spans="1:4" ht="17.100000000000001" customHeight="1" x14ac:dyDescent="0.2">
      <c r="A92" s="102">
        <f>SUM(A91+1)</f>
        <v>71</v>
      </c>
      <c r="B92" s="63" t="s">
        <v>129</v>
      </c>
      <c r="C92" s="213">
        <f>' Príloha č.1 k B.2 '!G100</f>
        <v>0</v>
      </c>
      <c r="D92" s="82" t="s">
        <v>12</v>
      </c>
    </row>
    <row r="93" spans="1:4" ht="17.100000000000001" customHeight="1" x14ac:dyDescent="0.2">
      <c r="A93" s="102">
        <f>SUM(A92+1)</f>
        <v>72</v>
      </c>
      <c r="B93" s="63" t="s">
        <v>126</v>
      </c>
      <c r="C93" s="213">
        <f>' Príloha č.1 k B.2 '!G101</f>
        <v>0</v>
      </c>
      <c r="D93" s="82" t="s">
        <v>12</v>
      </c>
    </row>
    <row r="94" spans="1:4" ht="17.100000000000001" customHeight="1" thickBot="1" x14ac:dyDescent="0.25">
      <c r="A94" s="114">
        <f>SUM(A93+1)</f>
        <v>73</v>
      </c>
      <c r="B94" s="67" t="s">
        <v>127</v>
      </c>
      <c r="C94" s="217">
        <f>' Príloha č.1 k B.2 '!G102</f>
        <v>0</v>
      </c>
      <c r="D94" s="83" t="s">
        <v>12</v>
      </c>
    </row>
    <row r="95" spans="1:4" s="60" customFormat="1" x14ac:dyDescent="0.2">
      <c r="A95" s="105"/>
      <c r="B95" s="23"/>
      <c r="C95" s="215"/>
      <c r="D95" s="26"/>
    </row>
    <row r="96" spans="1:4" ht="16.5" thickBot="1" x14ac:dyDescent="0.3">
      <c r="A96" s="105"/>
      <c r="B96" s="84" t="s">
        <v>8</v>
      </c>
      <c r="C96" s="186"/>
      <c r="D96" s="24"/>
    </row>
    <row r="97" spans="1:4" ht="30" customHeight="1" thickBot="1" x14ac:dyDescent="0.25">
      <c r="A97" s="141" t="s">
        <v>4</v>
      </c>
      <c r="B97" s="44" t="s">
        <v>0</v>
      </c>
      <c r="C97" s="208" t="s">
        <v>106</v>
      </c>
      <c r="D97" s="120" t="s">
        <v>10</v>
      </c>
    </row>
    <row r="98" spans="1:4" ht="17.100000000000001" customHeight="1" thickBot="1" x14ac:dyDescent="0.25">
      <c r="A98" s="115">
        <f>SUM(A94+1)</f>
        <v>74</v>
      </c>
      <c r="B98" s="153" t="s">
        <v>28</v>
      </c>
      <c r="C98" s="220">
        <f>' Príloha č.1 k B.2 '!G107</f>
        <v>0</v>
      </c>
      <c r="D98" s="154" t="s">
        <v>11</v>
      </c>
    </row>
    <row r="99" spans="1:4" x14ac:dyDescent="0.2">
      <c r="A99" s="48"/>
    </row>
    <row r="100" spans="1:4" s="60" customFormat="1" ht="15" x14ac:dyDescent="0.2">
      <c r="A100" s="22"/>
      <c r="B100" s="85"/>
      <c r="C100" s="221"/>
      <c r="D100" s="51"/>
    </row>
    <row r="101" spans="1:4" x14ac:dyDescent="0.2">
      <c r="B101" s="55"/>
    </row>
    <row r="103" spans="1:4" x14ac:dyDescent="0.2">
      <c r="B103" s="238" t="s">
        <v>3</v>
      </c>
    </row>
    <row r="104" spans="1:4" x14ac:dyDescent="0.2">
      <c r="C104" s="286"/>
      <c r="D104" s="286"/>
    </row>
    <row r="105" spans="1:4" ht="29.25" customHeight="1" x14ac:dyDescent="0.25">
      <c r="A105" s="239"/>
      <c r="B105" s="293" t="s">
        <v>16</v>
      </c>
      <c r="C105" s="293"/>
      <c r="D105" s="293"/>
    </row>
  </sheetData>
  <sheetProtection algorithmName="SHA-512" hashValue="cmqdNCNVWFrGQJ44uGFsu6P836J78/iSisB8ZJKrugfXl+3xa/rX+5LF1t/j7LiQsyxMkFVVubIy63nScDZcJA==" saltValue="jRiMHqJZcpiJlFN7vFMk/A==" spinCount="100000" sheet="1" objects="1" scenarios="1"/>
  <mergeCells count="6">
    <mergeCell ref="B105:D105"/>
    <mergeCell ref="C4:D4"/>
    <mergeCell ref="C104:D104"/>
    <mergeCell ref="C1:D1"/>
    <mergeCell ref="A3:D3"/>
    <mergeCell ref="B2:D2"/>
  </mergeCells>
  <phoneticPr fontId="5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59" fitToWidth="0" orientation="portrait" horizontalDpi="4294967295" verticalDpi="4294967295" r:id="rId1"/>
  <headerFooter alignWithMargins="0">
    <oddHeader>&amp;CPríloha č.1 k rámcovej dohode&amp;R&amp;P/&amp;N</oddHeader>
    <oddFooter>&amp;R&amp;D</oddFooter>
  </headerFooter>
  <rowBreaks count="2" manualBreakCount="2">
    <brk id="35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>
      <selection activeCell="C20" sqref="C20"/>
    </sheetView>
  </sheetViews>
  <sheetFormatPr defaultColWidth="8.85546875" defaultRowHeight="12.75" x14ac:dyDescent="0.2"/>
  <cols>
    <col min="1" max="1" width="31.42578125" style="222" customWidth="1"/>
    <col min="2" max="2" width="25.42578125" style="222" customWidth="1"/>
    <col min="3" max="4" width="25.7109375" style="222" customWidth="1"/>
    <col min="5" max="16384" width="8.85546875" style="222"/>
  </cols>
  <sheetData>
    <row r="1" spans="1:4" x14ac:dyDescent="0.2">
      <c r="D1" s="223" t="s">
        <v>170</v>
      </c>
    </row>
    <row r="2" spans="1:4" x14ac:dyDescent="0.2">
      <c r="A2" s="224"/>
      <c r="B2" s="225"/>
      <c r="C2" s="225"/>
      <c r="D2" s="223"/>
    </row>
    <row r="3" spans="1:4" ht="18.75" x14ac:dyDescent="0.2">
      <c r="A3" s="301" t="s">
        <v>157</v>
      </c>
      <c r="B3" s="301"/>
      <c r="C3" s="301"/>
      <c r="D3" s="301"/>
    </row>
    <row r="4" spans="1:4" ht="15.75" x14ac:dyDescent="0.2">
      <c r="A4" s="226"/>
      <c r="B4" s="226"/>
      <c r="C4" s="226"/>
      <c r="D4" s="226"/>
    </row>
    <row r="5" spans="1:4" x14ac:dyDescent="0.2">
      <c r="A5" s="227"/>
      <c r="B5" s="228"/>
      <c r="C5" s="228"/>
    </row>
    <row r="6" spans="1:4" x14ac:dyDescent="0.2">
      <c r="A6" s="227"/>
      <c r="B6" s="228"/>
      <c r="C6" s="228"/>
      <c r="D6" s="223"/>
    </row>
    <row r="7" spans="1:4" ht="15.75" x14ac:dyDescent="0.2">
      <c r="A7" s="302" t="s">
        <v>158</v>
      </c>
      <c r="B7" s="302"/>
      <c r="C7" s="302"/>
      <c r="D7" s="302"/>
    </row>
    <row r="8" spans="1:4" x14ac:dyDescent="0.2">
      <c r="A8" s="229"/>
      <c r="B8" s="229"/>
      <c r="C8" s="229"/>
      <c r="D8" s="229"/>
    </row>
    <row r="9" spans="1:4" x14ac:dyDescent="0.2">
      <c r="A9" s="229"/>
      <c r="B9" s="229"/>
      <c r="C9" s="229"/>
      <c r="D9" s="229"/>
    </row>
    <row r="10" spans="1:4" ht="13.5" thickBot="1" x14ac:dyDescent="0.25">
      <c r="A10" s="230"/>
      <c r="B10" s="228"/>
      <c r="C10" s="228"/>
      <c r="D10" s="228"/>
    </row>
    <row r="11" spans="1:4" ht="13.5" thickBot="1" x14ac:dyDescent="0.25">
      <c r="A11" s="231" t="s">
        <v>159</v>
      </c>
      <c r="B11" s="232" t="s">
        <v>160</v>
      </c>
      <c r="C11" s="232" t="s">
        <v>161</v>
      </c>
      <c r="D11" s="232" t="s">
        <v>162</v>
      </c>
    </row>
    <row r="12" spans="1:4" x14ac:dyDescent="0.2">
      <c r="A12" s="303" t="s">
        <v>163</v>
      </c>
      <c r="B12" s="305">
        <f>' Príloha č.1 k B.2 '!I109</f>
        <v>0</v>
      </c>
      <c r="C12" s="307">
        <f>B12*0.2</f>
        <v>0</v>
      </c>
      <c r="D12" s="307">
        <f>SUM(B12:C13)</f>
        <v>0</v>
      </c>
    </row>
    <row r="13" spans="1:4" ht="13.5" thickBot="1" x14ac:dyDescent="0.25">
      <c r="A13" s="304"/>
      <c r="B13" s="306"/>
      <c r="C13" s="308"/>
      <c r="D13" s="308"/>
    </row>
    <row r="14" spans="1:4" x14ac:dyDescent="0.2">
      <c r="A14" s="233"/>
      <c r="B14" s="228"/>
      <c r="C14" s="228"/>
      <c r="D14" s="228"/>
    </row>
    <row r="15" spans="1:4" x14ac:dyDescent="0.2">
      <c r="A15" s="234" t="s">
        <v>155</v>
      </c>
      <c r="B15" s="228"/>
      <c r="C15" s="228"/>
      <c r="D15" s="228"/>
    </row>
    <row r="16" spans="1:4" x14ac:dyDescent="0.2">
      <c r="A16" s="297" t="s">
        <v>164</v>
      </c>
      <c r="B16" s="297"/>
      <c r="C16" s="297"/>
      <c r="D16" s="297"/>
    </row>
    <row r="17" spans="1:4" x14ac:dyDescent="0.2">
      <c r="B17" s="228"/>
      <c r="C17" s="228"/>
      <c r="D17" s="228"/>
    </row>
    <row r="18" spans="1:4" x14ac:dyDescent="0.2">
      <c r="A18" s="235"/>
      <c r="B18" s="228"/>
      <c r="C18" s="228"/>
      <c r="D18" s="228"/>
    </row>
    <row r="19" spans="1:4" x14ac:dyDescent="0.2">
      <c r="A19" s="234"/>
      <c r="B19" s="233"/>
      <c r="C19" s="228"/>
      <c r="D19" s="228"/>
    </row>
    <row r="20" spans="1:4" x14ac:dyDescent="0.2">
      <c r="A20" s="298" t="s">
        <v>165</v>
      </c>
      <c r="B20" s="298"/>
      <c r="C20" s="228"/>
      <c r="D20" s="228"/>
    </row>
    <row r="21" spans="1:4" x14ac:dyDescent="0.2">
      <c r="A21" s="234"/>
      <c r="B21" s="228"/>
      <c r="C21" s="228"/>
      <c r="D21" s="228"/>
    </row>
    <row r="22" spans="1:4" x14ac:dyDescent="0.2">
      <c r="A22" s="234"/>
      <c r="B22" s="228"/>
      <c r="C22" s="299"/>
      <c r="D22" s="299"/>
    </row>
    <row r="23" spans="1:4" ht="39.75" customHeight="1" x14ac:dyDescent="0.2">
      <c r="A23" s="234"/>
      <c r="B23" s="228"/>
      <c r="C23" s="300" t="s">
        <v>166</v>
      </c>
      <c r="D23" s="299"/>
    </row>
    <row r="24" spans="1:4" x14ac:dyDescent="0.2">
      <c r="A24" s="234"/>
      <c r="B24" s="228"/>
      <c r="C24" s="228"/>
      <c r="D24" s="228"/>
    </row>
    <row r="25" spans="1:4" x14ac:dyDescent="0.2">
      <c r="A25" s="225"/>
      <c r="B25" s="225"/>
      <c r="C25" s="225"/>
      <c r="D25" s="225"/>
    </row>
    <row r="26" spans="1:4" x14ac:dyDescent="0.2">
      <c r="A26" s="236" t="s">
        <v>167</v>
      </c>
      <c r="B26" s="225"/>
      <c r="C26" s="225"/>
      <c r="D26" s="225"/>
    </row>
    <row r="27" spans="1:4" x14ac:dyDescent="0.2">
      <c r="A27" s="225"/>
      <c r="B27" s="225"/>
      <c r="C27" s="225"/>
      <c r="D27" s="225"/>
    </row>
  </sheetData>
  <sheetProtection algorithmName="SHA-512" hashValue="snIEqHoHNuopMLBKZuUkaPHt0FYtWHJC8fj7qFFW+/0zHG5zYL9KMivgV5evTKDr+alb8g0c65a1W1eu5CV4TQ==" saltValue="8fc2NcQv4kJObLDnIBYQqw==" spinCount="100000" sheet="1" objects="1" scenarios="1"/>
  <mergeCells count="10">
    <mergeCell ref="A16:D16"/>
    <mergeCell ref="A20:B20"/>
    <mergeCell ref="C22:D22"/>
    <mergeCell ref="C23:D23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 Príloha č.1 k B.2 </vt:lpstr>
      <vt:lpstr>Príloha č.1 k B.3</vt:lpstr>
      <vt:lpstr>Príloha č.1 k A.2</vt:lpstr>
      <vt:lpstr>' Príloha č.1 k B.2 '!Oblasť_tlače</vt:lpstr>
      <vt:lpstr>'Príloha č.1 k B.3'!Oblasť_tlače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Hesterová Gabriela</cp:lastModifiedBy>
  <cp:lastPrinted>2023-03-31T07:19:02Z</cp:lastPrinted>
  <dcterms:created xsi:type="dcterms:W3CDTF">2007-12-03T18:38:55Z</dcterms:created>
  <dcterms:modified xsi:type="dcterms:W3CDTF">2023-06-29T12:16:14Z</dcterms:modified>
</cp:coreProperties>
</file>