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eva_sabova_bratislava_sk/Documents/Desktop/Zákazky/2023/15_Dopravné značenie_opakovaná zákazka/SP_final/"/>
    </mc:Choice>
  </mc:AlternateContent>
  <xr:revisionPtr revIDLastSave="168" documentId="13_ncr:1_{C1A09B74-5CFE-2844-B363-28D02F0FB5D5}" xr6:coauthVersionLast="47" xr6:coauthVersionMax="47" xr10:uidLastSave="{C5DD9D56-9FC7-5A4D-8090-D49E04C02D4F}"/>
  <bookViews>
    <workbookView xWindow="0" yWindow="3280" windowWidth="29040" windowHeight="15840" xr2:uid="{8ADAEE77-0290-444B-BDD3-3B6153AC1597}"/>
  </bookViews>
  <sheets>
    <sheet name="Návrh na plnenie kritérií" sheetId="6" r:id="rId1"/>
    <sheet name="Cenník" sheetId="8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0">'Návrh na plnenie kritérií'!$A$2:$G$56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6" l="1" a="1"/>
  <c r="C41" i="6" s="1"/>
  <c r="F33" i="6" a="1"/>
  <c r="F33" i="6" s="1"/>
  <c r="F31" i="6" a="1"/>
  <c r="F31" i="6" s="1"/>
  <c r="I15" i="8"/>
  <c r="C34" i="6" l="1" a="1"/>
  <c r="C34" i="6" s="1"/>
  <c r="K15" i="8"/>
  <c r="L15" i="8" l="1"/>
  <c r="I14" i="8"/>
  <c r="I13" i="8"/>
  <c r="K13" i="8" s="1"/>
  <c r="L13" i="8" s="1"/>
  <c r="I12" i="8"/>
  <c r="I11" i="8"/>
  <c r="K11" i="8" s="1"/>
  <c r="I10" i="8"/>
  <c r="I9" i="8"/>
  <c r="I8" i="8"/>
  <c r="K8" i="8" s="1"/>
  <c r="L8" i="8" s="1"/>
  <c r="I7" i="8"/>
  <c r="I6" i="8"/>
  <c r="K6" i="8" s="1"/>
  <c r="I5" i="8"/>
  <c r="K5" i="8" s="1"/>
  <c r="L5" i="8" s="1"/>
  <c r="K14" i="8" l="1"/>
  <c r="I16" i="8"/>
  <c r="D22" i="6" s="1"/>
  <c r="E22" i="6" s="1"/>
  <c r="F22" i="6" s="1"/>
  <c r="F23" i="6" s="1"/>
  <c r="C24" i="6" s="1"/>
  <c r="L11" i="8"/>
  <c r="L6" i="8"/>
  <c r="K9" i="8"/>
  <c r="L9" i="8" s="1"/>
  <c r="L14" i="8"/>
  <c r="K12" i="8"/>
  <c r="L12" i="8" s="1"/>
  <c r="K7" i="8"/>
  <c r="L7" i="8" s="1"/>
  <c r="K10" i="8"/>
  <c r="L10" i="8" s="1"/>
  <c r="K16" i="8" l="1"/>
  <c r="L16" i="8"/>
  <c r="F43" i="6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<sst xmlns="http://schemas.openxmlformats.org/spreadsheetml/2006/main" count="126" uniqueCount="101">
  <si>
    <t xml:space="preserve">Obchodné meno uchádzača: </t>
  </si>
  <si>
    <t xml:space="preserve">Sídlo uchádzača: </t>
  </si>
  <si>
    <t>IČO:</t>
  </si>
  <si>
    <t>IČ DPH:</t>
  </si>
  <si>
    <t>Som platcom DPH</t>
  </si>
  <si>
    <t>Maximálna hodnota</t>
  </si>
  <si>
    <t>Minimálna hodnota</t>
  </si>
  <si>
    <t>Váha kritéria (%)</t>
  </si>
  <si>
    <t>Logika kritéria</t>
  </si>
  <si>
    <t>čím menej, tým lepšie</t>
  </si>
  <si>
    <t>čím viac, tým lepšie</t>
  </si>
  <si>
    <t>Názov položky</t>
  </si>
  <si>
    <t>Počet kusov</t>
  </si>
  <si>
    <t>Suma v EUR s DPH na všetky kusy</t>
  </si>
  <si>
    <t>Spolu</t>
  </si>
  <si>
    <t>Ponuka uchádzača</t>
  </si>
  <si>
    <t>Popis kritéria</t>
  </si>
  <si>
    <t>Počet bodov v danom kritériu:</t>
  </si>
  <si>
    <t>Počet bodov spolu:</t>
  </si>
  <si>
    <t>Štatutárny zástupca:</t>
  </si>
  <si>
    <t>V ...</t>
  </si>
  <si>
    <t xml:space="preserve">Dátum: </t>
  </si>
  <si>
    <t>Podpis</t>
  </si>
  <si>
    <t>Čestné vyhlásenia podľa zákona o verejnom obstarávaní</t>
  </si>
  <si>
    <t>Čestné vyhlásenie k uplatňovaniu medzinárodných sankcií</t>
  </si>
  <si>
    <t>čestne vyhlasujem,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</si>
  <si>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</si>
  <si>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</si>
  <si>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</si>
  <si>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</si>
  <si>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</si>
  <si>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</si>
  <si>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</si>
  <si>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t>Ako uchádzač v tomto verejnom obstarávaní Hl. mesta SR Bratislava</t>
  </si>
  <si>
    <t>Čestné vyhlásenie o konečných užívateľoch výhod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</si>
  <si>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</si>
  <si>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</si>
  <si>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</si>
  <si>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</si>
  <si>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</si>
  <si>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</si>
  <si>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</si>
  <si>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</si>
  <si>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</si>
  <si>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</si>
  <si>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</si>
  <si>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</si>
  <si>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</si>
  <si>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</si>
  <si>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</si>
  <si>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</si>
  <si>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Tel. číslo:</t>
  </si>
  <si>
    <t>Platca/Neplatca DPH: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</si>
  <si>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</si>
  <si>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</si>
  <si>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Suma v EUR bez DPH</t>
  </si>
  <si>
    <t>Výška DPH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</si>
  <si>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</si>
  <si>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Číslo pol.</t>
  </si>
  <si>
    <t>Merná jednotka</t>
  </si>
  <si>
    <t>J. cena bez DPH [€]_PRIEMER</t>
  </si>
  <si>
    <t>Predpokladané množstvo</t>
  </si>
  <si>
    <t>Cena množstva bez DPH [€]</t>
  </si>
  <si>
    <t>Sadzba DPH</t>
  </si>
  <si>
    <t>DPH [€]</t>
  </si>
  <si>
    <t>Cena za množstvo s DPH [€]</t>
  </si>
  <si>
    <t>ks</t>
  </si>
  <si>
    <t xml:space="preserve"> - </t>
  </si>
  <si>
    <t xml:space="preserve"> -</t>
  </si>
  <si>
    <t>m</t>
  </si>
  <si>
    <t>Navrhovaná cena celkom: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</si>
  <si>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</si>
  <si>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r>
      <t>Kritérium č.</t>
    </r>
    <r>
      <rPr>
        <sz val="16"/>
        <color theme="4" tint="-0.249977111117893"/>
        <rFont val="Calibri Light (Nadpisy)"/>
        <charset val="238"/>
      </rPr>
      <t xml:space="preserve"> 1</t>
    </r>
    <r>
      <rPr>
        <sz val="16"/>
        <color theme="4" tint="-0.249977111117893"/>
        <rFont val="Calibri Light"/>
        <family val="2"/>
        <charset val="238"/>
        <scheme val="major"/>
      </rPr>
      <t xml:space="preserve">: </t>
    </r>
    <r>
      <rPr>
        <sz val="16"/>
        <color theme="4" tint="-0.249977111117893"/>
        <rFont val="Calibri Light (Nadpisy)"/>
        <charset val="238"/>
      </rPr>
      <t>Cena za dodanie predmetu zákazky v eur s DPH</t>
    </r>
  </si>
  <si>
    <t>Počet existujúcich pracovných miest</t>
  </si>
  <si>
    <t>Počet vytvorených pracovných miest</t>
  </si>
  <si>
    <t>Kritérium č. 3: Využitie elektrického úžitkového vozidla</t>
  </si>
  <si>
    <t>Počet elektrických úžitkových vozidiel, ktoré budú použité na plnenie predmetu zákazky</t>
  </si>
  <si>
    <t>Cena za celý predmet zákazky</t>
  </si>
  <si>
    <t>Pnázov položky</t>
  </si>
  <si>
    <t>Rozmery</t>
  </si>
  <si>
    <t>Varovný pás</t>
  </si>
  <si>
    <t>400 mm</t>
  </si>
  <si>
    <t>Signálny pás</t>
  </si>
  <si>
    <t>800 mm</t>
  </si>
  <si>
    <t>Umelá vodiaca línia (exteriér)</t>
  </si>
  <si>
    <t>Umelá vodiaca línia (interiér)</t>
  </si>
  <si>
    <t xml:space="preserve">300 mm </t>
  </si>
  <si>
    <t>Špeciálny varovný pás</t>
  </si>
  <si>
    <t>200 + 200 mm</t>
  </si>
  <si>
    <t>Vodiaci pás v priechode pre chodcov</t>
  </si>
  <si>
    <t>500 mm</t>
  </si>
  <si>
    <t>žlto-čierne bezpečnostné šrafovanie hrany schodiskového stupňa</t>
  </si>
  <si>
    <t>150 mm</t>
  </si>
  <si>
    <t>Informačné štítky na stenu/ madlo zábradlia v hmatovej latine a Braillovom písme</t>
  </si>
  <si>
    <t>Betónový obrubník 150/150/330 lepený k podkladu lepidlom z metakrylovej živice bez potreby zásahu do pôvodnej konštrukcie s možnosťou červeno-bieleho nástreku</t>
  </si>
  <si>
    <t>150/150/330</t>
  </si>
  <si>
    <t>Kruhový spomaľovací vankúš na prejazdovú rýchlosť do 30km/hod. a do 50km/hod. lepený k podkladu lepidlom z matakrylovej živice, bez potreby zásahu do pôvodnej konštrukcie</t>
  </si>
  <si>
    <t>Príloha č. 2b - Ponuka v zákazke „Dopravné značenie“
Časť č. 2 - Zabezpečenie značenia pre osoby s obmedzenou schopnosťou pohybu a orientácie na inžinierskych objektoch</t>
  </si>
  <si>
    <t>Bezpečnostný protišmykový náter cyklotrasy - červený</t>
  </si>
  <si>
    <t>m2</t>
  </si>
  <si>
    <t>Kritérium č. 2: Podpora zamestnávania znevýhodnených uchádzačov o zamestnanie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</si>
</sst>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)_ ;_ * \(#,##0.00\)_ ;_ * &quot;-&quot;??_)_ ;_ @_ "/>
    <numFmt numFmtId="164" formatCode="#,##0.00&quot; €&quot;"/>
  </numFmts>
  <fonts count="2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sz val="11"/>
      <color indexed="8"/>
      <name val="Calibri"/>
      <family val="2"/>
      <charset val="1"/>
    </font>
    <font>
      <sz val="11"/>
      <color theme="1" tint="0.14999847407452621"/>
      <name val="Times New Roman"/>
      <family val="1"/>
      <charset val="238"/>
    </font>
    <font>
      <b/>
      <sz val="11"/>
      <color theme="1" tint="0.14999847407452621"/>
      <name val="Times New Roman"/>
      <family val="1"/>
      <charset val="238"/>
    </font>
    <font>
      <b/>
      <sz val="14"/>
      <color theme="1" tint="0.14999847407452621"/>
      <name val="Times New Roman"/>
      <family val="1"/>
      <charset val="238"/>
    </font>
    <font>
      <sz val="10"/>
      <color theme="1" tint="0.14999847407452621"/>
      <name val="Times New Roman"/>
      <family val="1"/>
      <charset val="238"/>
    </font>
    <font>
      <sz val="16"/>
      <color theme="4" tint="-0.249977111117893"/>
      <name val="Calibri Light (Nadpisy)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42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26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medium">
        <color indexed="64"/>
      </right>
      <top style="thin">
        <color rgb="FFB2B2B2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43" fontId="1" fillId="0" borderId="0" applyFont="0" applyFill="0" applyBorder="0" applyAlignment="0" applyProtection="0"/>
    <xf numFmtId="0" fontId="16" fillId="0" borderId="0"/>
  </cellStyleXfs>
  <cellXfs count="138">
    <xf numFmtId="0" fontId="0" fillId="0" borderId="0" xfId="0"/>
    <xf numFmtId="2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7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12" fillId="0" borderId="7" xfId="2" applyFont="1" applyFill="1" applyBorder="1" applyAlignment="1">
      <alignment vertical="center" wrapText="1"/>
    </xf>
    <xf numFmtId="0" fontId="12" fillId="0" borderId="10" xfId="2" applyFont="1" applyFill="1" applyBorder="1" applyAlignment="1">
      <alignment vertical="center" wrapText="1"/>
    </xf>
    <xf numFmtId="0" fontId="12" fillId="0" borderId="12" xfId="2" applyFont="1" applyFill="1" applyBorder="1" applyAlignment="1">
      <alignment vertical="center" wrapText="1"/>
    </xf>
    <xf numFmtId="0" fontId="4" fillId="5" borderId="11" xfId="2" applyFont="1" applyFill="1" applyBorder="1"/>
    <xf numFmtId="0" fontId="4" fillId="5" borderId="14" xfId="2" applyFont="1" applyFill="1" applyBorder="1"/>
    <xf numFmtId="0" fontId="13" fillId="0" borderId="10" xfId="2" applyFont="1" applyFill="1" applyBorder="1"/>
    <xf numFmtId="0" fontId="13" fillId="0" borderId="2" xfId="2" applyFont="1" applyFill="1" applyAlignment="1">
      <alignment horizontal="left"/>
    </xf>
    <xf numFmtId="0" fontId="13" fillId="0" borderId="2" xfId="2" applyFont="1" applyFill="1"/>
    <xf numFmtId="0" fontId="13" fillId="0" borderId="11" xfId="2" applyFont="1" applyFill="1" applyBorder="1"/>
    <xf numFmtId="0" fontId="12" fillId="0" borderId="10" xfId="2" applyFont="1" applyFill="1" applyBorder="1"/>
    <xf numFmtId="0" fontId="13" fillId="0" borderId="10" xfId="2" applyFont="1" applyFill="1" applyBorder="1" applyAlignment="1">
      <alignment wrapText="1"/>
    </xf>
    <xf numFmtId="0" fontId="13" fillId="0" borderId="2" xfId="2" applyFont="1" applyFill="1" applyAlignment="1">
      <alignment horizontal="center" vertical="center" wrapText="1"/>
    </xf>
    <xf numFmtId="0" fontId="13" fillId="0" borderId="2" xfId="2" applyFont="1" applyFill="1" applyAlignment="1">
      <alignment wrapText="1"/>
    </xf>
    <xf numFmtId="0" fontId="13" fillId="0" borderId="11" xfId="2" applyFont="1" applyFill="1" applyBorder="1" applyAlignment="1">
      <alignment wrapText="1"/>
    </xf>
    <xf numFmtId="0" fontId="12" fillId="0" borderId="2" xfId="2" applyFont="1" applyFill="1" applyAlignment="1">
      <alignment horizontal="center"/>
    </xf>
    <xf numFmtId="0" fontId="14" fillId="0" borderId="12" xfId="2" applyFont="1" applyFill="1" applyBorder="1"/>
    <xf numFmtId="0" fontId="17" fillId="0" borderId="31" xfId="5" applyFont="1" applyBorder="1" applyAlignment="1">
      <alignment horizontal="center"/>
    </xf>
    <xf numFmtId="0" fontId="17" fillId="0" borderId="32" xfId="5" applyFont="1" applyBorder="1" applyAlignment="1">
      <alignment horizontal="center" vertical="center" wrapText="1"/>
    </xf>
    <xf numFmtId="0" fontId="17" fillId="0" borderId="32" xfId="5" applyFont="1" applyBorder="1" applyAlignment="1">
      <alignment horizontal="center"/>
    </xf>
    <xf numFmtId="164" fontId="18" fillId="7" borderId="32" xfId="5" applyNumberFormat="1" applyFont="1" applyFill="1" applyBorder="1" applyAlignment="1">
      <alignment horizontal="center" vertical="center"/>
    </xf>
    <xf numFmtId="164" fontId="17" fillId="0" borderId="32" xfId="5" applyNumberFormat="1" applyFont="1" applyBorder="1" applyAlignment="1">
      <alignment horizontal="center"/>
    </xf>
    <xf numFmtId="10" fontId="17" fillId="0" borderId="32" xfId="5" applyNumberFormat="1" applyFont="1" applyBorder="1" applyAlignment="1">
      <alignment horizontal="center"/>
    </xf>
    <xf numFmtId="164" fontId="17" fillId="0" borderId="33" xfId="5" applyNumberFormat="1" applyFont="1" applyBorder="1" applyAlignment="1">
      <alignment horizontal="center"/>
    </xf>
    <xf numFmtId="2" fontId="12" fillId="0" borderId="2" xfId="2" applyNumberFormat="1" applyFont="1" applyFill="1"/>
    <xf numFmtId="2" fontId="12" fillId="0" borderId="11" xfId="2" applyNumberFormat="1" applyFont="1" applyFill="1" applyBorder="1"/>
    <xf numFmtId="0" fontId="3" fillId="0" borderId="37" xfId="2" applyFont="1" applyFill="1" applyBorder="1" applyAlignment="1">
      <alignment horizontal="left" vertical="center" wrapText="1"/>
    </xf>
    <xf numFmtId="0" fontId="3" fillId="0" borderId="38" xfId="2" applyFont="1" applyFill="1" applyBorder="1" applyAlignment="1">
      <alignment horizontal="left" vertical="center" wrapText="1"/>
    </xf>
    <xf numFmtId="2" fontId="12" fillId="5" borderId="39" xfId="2" applyNumberFormat="1" applyFont="1" applyFill="1" applyBorder="1"/>
    <xf numFmtId="0" fontId="12" fillId="0" borderId="17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43" fontId="4" fillId="0" borderId="5" xfId="4" applyFont="1" applyFill="1" applyBorder="1" applyAlignment="1">
      <alignment horizontal="right" vertical="center" wrapText="1"/>
    </xf>
    <xf numFmtId="2" fontId="13" fillId="0" borderId="11" xfId="2" applyNumberFormat="1" applyFont="1" applyFill="1" applyBorder="1"/>
    <xf numFmtId="0" fontId="17" fillId="0" borderId="40" xfId="5" applyFont="1" applyBorder="1" applyAlignment="1">
      <alignment horizontal="center"/>
    </xf>
    <xf numFmtId="0" fontId="17" fillId="0" borderId="41" xfId="5" applyFont="1" applyBorder="1" applyAlignment="1">
      <alignment horizontal="center"/>
    </xf>
    <xf numFmtId="164" fontId="18" fillId="7" borderId="41" xfId="5" applyNumberFormat="1" applyFont="1" applyFill="1" applyBorder="1" applyAlignment="1">
      <alignment horizontal="center" vertical="center"/>
    </xf>
    <xf numFmtId="164" fontId="17" fillId="0" borderId="41" xfId="5" applyNumberFormat="1" applyFont="1" applyBorder="1" applyAlignment="1">
      <alignment horizontal="center"/>
    </xf>
    <xf numFmtId="10" fontId="17" fillId="0" borderId="41" xfId="5" applyNumberFormat="1" applyFont="1" applyBorder="1" applyAlignment="1">
      <alignment horizontal="center"/>
    </xf>
    <xf numFmtId="164" fontId="17" fillId="0" borderId="42" xfId="5" applyNumberFormat="1" applyFont="1" applyBorder="1" applyAlignment="1">
      <alignment horizontal="center"/>
    </xf>
    <xf numFmtId="164" fontId="18" fillId="8" borderId="44" xfId="5" applyNumberFormat="1" applyFont="1" applyFill="1" applyBorder="1" applyAlignment="1">
      <alignment horizontal="center" vertical="center"/>
    </xf>
    <xf numFmtId="0" fontId="17" fillId="8" borderId="44" xfId="5" applyFont="1" applyFill="1" applyBorder="1" applyAlignment="1">
      <alignment horizontal="center"/>
    </xf>
    <xf numFmtId="164" fontId="18" fillId="8" borderId="44" xfId="5" applyNumberFormat="1" applyFont="1" applyFill="1" applyBorder="1" applyAlignment="1">
      <alignment horizontal="center"/>
    </xf>
    <xf numFmtId="164" fontId="18" fillId="8" borderId="45" xfId="5" applyNumberFormat="1" applyFont="1" applyFill="1" applyBorder="1" applyAlignment="1">
      <alignment horizontal="center"/>
    </xf>
    <xf numFmtId="43" fontId="12" fillId="5" borderId="2" xfId="4" applyFont="1" applyFill="1" applyBorder="1"/>
    <xf numFmtId="0" fontId="12" fillId="0" borderId="17" xfId="2" applyFont="1" applyFill="1" applyBorder="1" applyAlignment="1">
      <alignment horizontal="left" vertical="center" wrapText="1"/>
    </xf>
    <xf numFmtId="0" fontId="12" fillId="0" borderId="18" xfId="2" applyFont="1" applyFill="1" applyBorder="1" applyAlignment="1">
      <alignment horizontal="left" vertical="center" wrapText="1"/>
    </xf>
    <xf numFmtId="0" fontId="13" fillId="0" borderId="17" xfId="2" applyFont="1" applyFill="1" applyBorder="1" applyAlignment="1">
      <alignment horizontal="left" vertical="center"/>
    </xf>
    <xf numFmtId="0" fontId="13" fillId="0" borderId="18" xfId="2" applyFont="1" applyFill="1" applyBorder="1" applyAlignment="1">
      <alignment horizontal="left" vertical="center"/>
    </xf>
    <xf numFmtId="0" fontId="13" fillId="0" borderId="16" xfId="2" applyFont="1" applyFill="1" applyBorder="1" applyAlignment="1">
      <alignment horizontal="left" vertical="center"/>
    </xf>
    <xf numFmtId="0" fontId="12" fillId="0" borderId="10" xfId="2" applyFont="1" applyFill="1" applyBorder="1" applyAlignment="1">
      <alignment vertical="center" wrapText="1"/>
    </xf>
    <xf numFmtId="0" fontId="12" fillId="0" borderId="2" xfId="2" applyFont="1" applyFill="1" applyAlignment="1">
      <alignment vertical="center" wrapText="1"/>
    </xf>
    <xf numFmtId="0" fontId="0" fillId="0" borderId="0" xfId="0" applyAlignment="1">
      <alignment horizontal="center"/>
    </xf>
    <xf numFmtId="0" fontId="5" fillId="0" borderId="0" xfId="1" applyFill="1" applyBorder="1" applyAlignment="1">
      <alignment horizontal="center"/>
    </xf>
    <xf numFmtId="0" fontId="12" fillId="0" borderId="12" xfId="2" applyFont="1" applyFill="1" applyBorder="1" applyAlignment="1">
      <alignment horizontal="left" vertical="center" wrapText="1"/>
    </xf>
    <xf numFmtId="0" fontId="12" fillId="0" borderId="13" xfId="2" applyFont="1" applyFill="1" applyBorder="1" applyAlignment="1">
      <alignment horizontal="left" vertical="center" wrapText="1"/>
    </xf>
    <xf numFmtId="0" fontId="4" fillId="0" borderId="6" xfId="2" applyFont="1" applyFill="1" applyBorder="1" applyAlignment="1">
      <alignment horizontal="center"/>
    </xf>
    <xf numFmtId="0" fontId="10" fillId="0" borderId="7" xfId="2" applyFont="1" applyFill="1" applyBorder="1" applyAlignment="1">
      <alignment horizontal="center" vertical="center" wrapText="1"/>
    </xf>
    <xf numFmtId="0" fontId="11" fillId="0" borderId="8" xfId="2" applyFont="1" applyFill="1" applyBorder="1" applyAlignment="1">
      <alignment horizontal="center" vertical="center" wrapText="1"/>
    </xf>
    <xf numFmtId="0" fontId="11" fillId="0" borderId="9" xfId="2" applyFont="1" applyFill="1" applyBorder="1" applyAlignment="1">
      <alignment horizontal="center" vertical="center" wrapText="1"/>
    </xf>
    <xf numFmtId="0" fontId="12" fillId="0" borderId="2" xfId="2" applyFont="1" applyFill="1" applyAlignment="1">
      <alignment horizontal="left"/>
    </xf>
    <xf numFmtId="43" fontId="14" fillId="0" borderId="13" xfId="4" applyFont="1" applyFill="1" applyBorder="1" applyAlignment="1">
      <alignment horizontal="right" vertical="center"/>
    </xf>
    <xf numFmtId="43" fontId="14" fillId="0" borderId="14" xfId="4" applyFont="1" applyFill="1" applyBorder="1" applyAlignment="1">
      <alignment horizontal="right" vertical="center"/>
    </xf>
    <xf numFmtId="0" fontId="4" fillId="0" borderId="22" xfId="2" applyFont="1" applyFill="1" applyBorder="1" applyAlignment="1">
      <alignment horizontal="center"/>
    </xf>
    <xf numFmtId="0" fontId="4" fillId="0" borderId="23" xfId="2" applyFont="1" applyFill="1" applyBorder="1" applyAlignment="1">
      <alignment horizontal="center"/>
    </xf>
    <xf numFmtId="0" fontId="4" fillId="0" borderId="24" xfId="2" applyFont="1" applyFill="1" applyBorder="1" applyAlignment="1">
      <alignment horizontal="center"/>
    </xf>
    <xf numFmtId="0" fontId="10" fillId="0" borderId="19" xfId="2" applyFont="1" applyFill="1" applyBorder="1" applyAlignment="1">
      <alignment horizontal="center" vertical="center" wrapText="1"/>
    </xf>
    <xf numFmtId="0" fontId="10" fillId="0" borderId="20" xfId="2" applyFont="1" applyFill="1" applyBorder="1" applyAlignment="1">
      <alignment horizontal="center" vertical="center" wrapText="1"/>
    </xf>
    <xf numFmtId="0" fontId="10" fillId="0" borderId="21" xfId="2" applyFont="1" applyFill="1" applyBorder="1" applyAlignment="1">
      <alignment horizontal="center" vertical="center" wrapText="1"/>
    </xf>
    <xf numFmtId="0" fontId="12" fillId="0" borderId="15" xfId="2" applyFont="1" applyFill="1" applyBorder="1" applyAlignment="1">
      <alignment horizontal="left"/>
    </xf>
    <xf numFmtId="0" fontId="12" fillId="0" borderId="16" xfId="2" applyFont="1" applyFill="1" applyBorder="1" applyAlignment="1">
      <alignment horizontal="left"/>
    </xf>
    <xf numFmtId="0" fontId="13" fillId="0" borderId="17" xfId="2" applyFont="1" applyFill="1" applyBorder="1" applyAlignment="1">
      <alignment horizontal="left" vertical="center" wrapText="1"/>
    </xf>
    <xf numFmtId="0" fontId="13" fillId="0" borderId="18" xfId="2" applyFont="1" applyFill="1" applyBorder="1" applyAlignment="1">
      <alignment horizontal="left" vertical="center" wrapText="1"/>
    </xf>
    <xf numFmtId="0" fontId="13" fillId="0" borderId="16" xfId="2" applyFont="1" applyFill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12" fillId="0" borderId="10" xfId="2" applyFont="1" applyFill="1" applyBorder="1" applyAlignment="1">
      <alignment horizontal="left" wrapText="1"/>
    </xf>
    <xf numFmtId="0" fontId="12" fillId="0" borderId="2" xfId="2" applyFont="1" applyFill="1" applyAlignment="1">
      <alignment horizontal="left" wrapText="1"/>
    </xf>
    <xf numFmtId="0" fontId="21" fillId="0" borderId="3" xfId="2" applyFont="1" applyFill="1" applyBorder="1" applyAlignment="1">
      <alignment horizontal="center" vertical="center" wrapText="1"/>
    </xf>
    <xf numFmtId="0" fontId="11" fillId="0" borderId="4" xfId="2" applyFont="1" applyFill="1" applyBorder="1" applyAlignment="1">
      <alignment horizontal="center" vertical="center" wrapText="1"/>
    </xf>
    <xf numFmtId="0" fontId="11" fillId="0" borderId="5" xfId="2" applyFont="1" applyFill="1" applyBorder="1" applyAlignment="1">
      <alignment horizontal="center" vertical="center" wrapText="1"/>
    </xf>
    <xf numFmtId="0" fontId="12" fillId="0" borderId="16" xfId="2" applyFont="1" applyFill="1" applyBorder="1" applyAlignment="1">
      <alignment horizontal="left" vertical="center" wrapText="1"/>
    </xf>
    <xf numFmtId="0" fontId="12" fillId="0" borderId="10" xfId="2" applyFont="1" applyFill="1" applyBorder="1" applyAlignment="1">
      <alignment horizontal="left" vertical="center" wrapText="1"/>
    </xf>
    <xf numFmtId="0" fontId="12" fillId="0" borderId="2" xfId="2" applyFont="1" applyFill="1" applyAlignment="1">
      <alignment horizontal="left" vertical="center" wrapText="1"/>
    </xf>
    <xf numFmtId="0" fontId="10" fillId="0" borderId="3" xfId="2" applyFont="1" applyFill="1" applyBorder="1" applyAlignment="1">
      <alignment horizontal="left"/>
    </xf>
    <xf numFmtId="0" fontId="4" fillId="0" borderId="4" xfId="2" applyFont="1" applyFill="1" applyBorder="1" applyAlignment="1">
      <alignment horizontal="left"/>
    </xf>
    <xf numFmtId="0" fontId="13" fillId="0" borderId="10" xfId="2" applyFont="1" applyFill="1" applyBorder="1" applyAlignment="1">
      <alignment horizontal="left" vertical="center" wrapText="1"/>
    </xf>
    <xf numFmtId="0" fontId="13" fillId="0" borderId="2" xfId="2" applyFont="1" applyFill="1" applyAlignment="1">
      <alignment horizontal="left" vertical="center" wrapText="1"/>
    </xf>
    <xf numFmtId="43" fontId="14" fillId="0" borderId="25" xfId="4" applyFont="1" applyFill="1" applyBorder="1" applyAlignment="1">
      <alignment horizontal="right" vertical="center"/>
    </xf>
    <xf numFmtId="43" fontId="14" fillId="0" borderId="26" xfId="4" applyFont="1" applyFill="1" applyBorder="1" applyAlignment="1">
      <alignment horizontal="right" vertical="center"/>
    </xf>
    <xf numFmtId="43" fontId="14" fillId="0" borderId="27" xfId="4" applyFont="1" applyFill="1" applyBorder="1" applyAlignment="1">
      <alignment horizontal="right" vertical="center"/>
    </xf>
    <xf numFmtId="0" fontId="13" fillId="0" borderId="2" xfId="2" applyFont="1" applyFill="1" applyAlignment="1">
      <alignment horizontal="left"/>
    </xf>
    <xf numFmtId="0" fontId="20" fillId="0" borderId="32" xfId="5" applyFont="1" applyBorder="1" applyAlignment="1">
      <alignment horizontal="center" vertical="center" wrapText="1"/>
    </xf>
    <xf numFmtId="0" fontId="17" fillId="6" borderId="28" xfId="5" applyFont="1" applyFill="1" applyBorder="1" applyAlignment="1">
      <alignment horizontal="center" vertical="center" wrapText="1"/>
    </xf>
    <xf numFmtId="0" fontId="17" fillId="6" borderId="31" xfId="5" applyFont="1" applyFill="1" applyBorder="1" applyAlignment="1">
      <alignment horizontal="center" vertical="center" wrapText="1"/>
    </xf>
    <xf numFmtId="0" fontId="17" fillId="6" borderId="34" xfId="5" applyFont="1" applyFill="1" applyBorder="1" applyAlignment="1">
      <alignment horizontal="center" vertical="center" wrapText="1"/>
    </xf>
    <xf numFmtId="0" fontId="17" fillId="6" borderId="29" xfId="5" applyFont="1" applyFill="1" applyBorder="1" applyAlignment="1">
      <alignment horizontal="center" vertical="center" wrapText="1"/>
    </xf>
    <xf numFmtId="0" fontId="17" fillId="6" borderId="32" xfId="5" applyFont="1" applyFill="1" applyBorder="1" applyAlignment="1">
      <alignment horizontal="center" vertical="center" wrapText="1"/>
    </xf>
    <xf numFmtId="0" fontId="17" fillId="6" borderId="35" xfId="5" applyFont="1" applyFill="1" applyBorder="1" applyAlignment="1">
      <alignment horizontal="center" vertical="center" wrapText="1"/>
    </xf>
    <xf numFmtId="0" fontId="17" fillId="6" borderId="30" xfId="5" applyFont="1" applyFill="1" applyBorder="1" applyAlignment="1">
      <alignment horizontal="center" vertical="center" wrapText="1"/>
    </xf>
    <xf numFmtId="0" fontId="17" fillId="6" borderId="33" xfId="5" applyFont="1" applyFill="1" applyBorder="1" applyAlignment="1">
      <alignment horizontal="center" vertical="center" wrapText="1"/>
    </xf>
    <xf numFmtId="0" fontId="17" fillId="6" borderId="36" xfId="5" applyFont="1" applyFill="1" applyBorder="1" applyAlignment="1">
      <alignment horizontal="center" vertical="center" wrapText="1"/>
    </xf>
    <xf numFmtId="0" fontId="20" fillId="0" borderId="41" xfId="5" applyFont="1" applyBorder="1" applyAlignment="1">
      <alignment horizontal="center" vertical="center" wrapText="1"/>
    </xf>
    <xf numFmtId="0" fontId="18" fillId="6" borderId="29" xfId="5" applyFont="1" applyFill="1" applyBorder="1" applyAlignment="1">
      <alignment horizontal="center" vertical="center" wrapText="1"/>
    </xf>
    <xf numFmtId="0" fontId="18" fillId="6" borderId="32" xfId="5" applyFont="1" applyFill="1" applyBorder="1" applyAlignment="1">
      <alignment horizontal="center" vertical="center" wrapText="1"/>
    </xf>
    <xf numFmtId="0" fontId="18" fillId="6" borderId="35" xfId="5" applyFont="1" applyFill="1" applyBorder="1" applyAlignment="1">
      <alignment horizontal="center" vertical="center" wrapText="1"/>
    </xf>
    <xf numFmtId="0" fontId="19" fillId="8" borderId="43" xfId="5" applyFont="1" applyFill="1" applyBorder="1" applyAlignment="1">
      <alignment horizontal="left"/>
    </xf>
    <xf numFmtId="0" fontId="19" fillId="8" borderId="44" xfId="5" applyFont="1" applyFill="1" applyBorder="1" applyAlignment="1">
      <alignment horizontal="left"/>
    </xf>
    <xf numFmtId="0" fontId="1" fillId="5" borderId="8" xfId="3" applyFill="1" applyBorder="1" applyAlignment="1" applyProtection="1">
      <alignment horizontal="left" vertical="center" wrapText="1"/>
      <protection locked="0"/>
    </xf>
    <xf numFmtId="0" fontId="1" fillId="5" borderId="9" xfId="3" applyFill="1" applyBorder="1" applyAlignment="1" applyProtection="1">
      <alignment horizontal="left" vertical="center" wrapText="1"/>
      <protection locked="0"/>
    </xf>
    <xf numFmtId="0" fontId="1" fillId="5" borderId="2" xfId="3" applyFill="1" applyBorder="1" applyAlignment="1" applyProtection="1">
      <alignment horizontal="left" vertical="center" wrapText="1"/>
      <protection locked="0"/>
    </xf>
    <xf numFmtId="0" fontId="1" fillId="5" borderId="11" xfId="3" applyFill="1" applyBorder="1" applyAlignment="1" applyProtection="1">
      <alignment horizontal="left" vertical="center" wrapText="1"/>
      <protection locked="0"/>
    </xf>
    <xf numFmtId="0" fontId="0" fillId="5" borderId="13" xfId="3" applyFont="1" applyFill="1" applyBorder="1" applyAlignment="1" applyProtection="1">
      <alignment vertical="center" wrapText="1"/>
      <protection locked="0"/>
    </xf>
    <xf numFmtId="0" fontId="1" fillId="5" borderId="13" xfId="3" applyFill="1" applyBorder="1" applyAlignment="1" applyProtection="1">
      <alignment vertical="center" wrapText="1"/>
      <protection locked="0"/>
    </xf>
    <xf numFmtId="0" fontId="4" fillId="0" borderId="13" xfId="2" applyFont="1" applyFill="1" applyBorder="1" applyAlignment="1" applyProtection="1">
      <alignment horizontal="center" vertical="center" wrapText="1"/>
      <protection locked="0"/>
    </xf>
    <xf numFmtId="0" fontId="4" fillId="0" borderId="14" xfId="2" applyFont="1" applyFill="1" applyBorder="1" applyAlignment="1" applyProtection="1">
      <alignment horizontal="center" vertical="center" wrapText="1"/>
      <protection locked="0"/>
    </xf>
    <xf numFmtId="0" fontId="12" fillId="5" borderId="11" xfId="2" applyFont="1" applyFill="1" applyBorder="1" applyProtection="1">
      <protection locked="0"/>
    </xf>
    <xf numFmtId="2" fontId="12" fillId="5" borderId="39" xfId="2" applyNumberFormat="1" applyFont="1" applyFill="1" applyBorder="1" applyProtection="1">
      <protection locked="0"/>
    </xf>
    <xf numFmtId="0" fontId="12" fillId="5" borderId="39" xfId="2" applyFont="1" applyFill="1" applyBorder="1" applyProtection="1">
      <protection locked="0"/>
    </xf>
    <xf numFmtId="0" fontId="4" fillId="5" borderId="7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left"/>
      <protection locked="0"/>
    </xf>
    <xf numFmtId="0" fontId="4" fillId="5" borderId="8" xfId="2" applyFont="1" applyFill="1" applyBorder="1" applyAlignment="1" applyProtection="1">
      <alignment horizontal="center"/>
      <protection locked="0"/>
    </xf>
    <xf numFmtId="0" fontId="4" fillId="5" borderId="9" xfId="2" applyFont="1" applyFill="1" applyBorder="1" applyAlignment="1" applyProtection="1">
      <alignment horizontal="center"/>
      <protection locked="0"/>
    </xf>
    <xf numFmtId="0" fontId="4" fillId="5" borderId="12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left"/>
      <protection locked="0"/>
    </xf>
    <xf numFmtId="0" fontId="4" fillId="5" borderId="13" xfId="2" applyFont="1" applyFill="1" applyBorder="1" applyAlignment="1" applyProtection="1">
      <alignment horizontal="center"/>
      <protection locked="0"/>
    </xf>
    <xf numFmtId="0" fontId="4" fillId="5" borderId="14" xfId="2" applyFont="1" applyFill="1" applyBorder="1" applyAlignment="1" applyProtection="1">
      <alignment horizontal="center"/>
      <protection locked="0"/>
    </xf>
    <xf numFmtId="0" fontId="0" fillId="5" borderId="2" xfId="3" applyFont="1" applyFill="1" applyBorder="1" applyAlignment="1" applyProtection="1">
      <alignment horizontal="left" vertical="center" wrapText="1"/>
      <protection locked="0"/>
    </xf>
  </cellXfs>
  <cellStyles count="6">
    <cellStyle name="20 % - zvýraznenie3" xfId="3" builtinId="38"/>
    <cellStyle name="Čiarka" xfId="4" builtinId="3"/>
    <cellStyle name="Excel Built-in Normal" xfId="5" xr:uid="{D979B7DE-93F5-0045-BD28-1FF4122FA7A4}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12700</xdr:colOff>
          <xdr:row>13</xdr:row>
          <xdr:rowOff>0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0</xdr:colOff>
          <xdr:row>13</xdr:row>
          <xdr:rowOff>558800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558800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1930400</xdr:colOff>
          <xdr:row>15</xdr:row>
          <xdr:rowOff>0</xdr:rowOff>
        </xdr:from>
        <xdr:to>
          <xdr:col>6</xdr:col>
          <xdr:colOff>0</xdr:colOff>
          <xdr:row>15</xdr:row>
          <xdr:rowOff>558800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4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0E704-D2DE-4E10-849D-8BF7F2D2E132}">
  <sheetPr>
    <tabColor theme="8" tint="0.39997558519241921"/>
  </sheetPr>
  <dimension ref="A1:J61"/>
  <sheetViews>
    <sheetView tabSelected="1" zoomScaleNormal="100" zoomScaleSheetLayoutView="115" workbookViewId="0">
      <selection activeCell="C7" sqref="C7:F7"/>
    </sheetView>
  </sheetViews>
  <sheetFormatPr baseColWidth="10" defaultColWidth="8.83203125" defaultRowHeight="15" x14ac:dyDescent="0.2"/>
  <cols>
    <col min="1" max="1" width="3.33203125" customWidth="1"/>
    <col min="2" max="2" width="38.83203125" customWidth="1"/>
    <col min="3" max="3" width="7.5" customWidth="1"/>
    <col min="4" max="4" width="28.5" customWidth="1"/>
    <col min="5" max="5" width="29" customWidth="1"/>
    <col min="6" max="6" width="28.33203125" customWidth="1"/>
    <col min="7" max="7" width="3" customWidth="1"/>
  </cols>
  <sheetData>
    <row r="1" spans="1:10" ht="16" thickBot="1" x14ac:dyDescent="0.25">
      <c r="A1" s="63"/>
      <c r="B1" s="64"/>
      <c r="C1" s="64"/>
      <c r="D1" s="64"/>
      <c r="E1" s="64"/>
      <c r="F1" s="64"/>
      <c r="G1" s="63"/>
    </row>
    <row r="2" spans="1:10" ht="45.75" customHeight="1" thickBot="1" x14ac:dyDescent="0.25">
      <c r="A2" s="63"/>
      <c r="B2" s="88" t="s">
        <v>97</v>
      </c>
      <c r="C2" s="89"/>
      <c r="D2" s="89"/>
      <c r="E2" s="89"/>
      <c r="F2" s="90"/>
      <c r="G2" s="63"/>
    </row>
    <row r="3" spans="1:10" ht="16" thickBot="1" x14ac:dyDescent="0.25">
      <c r="A3" s="63"/>
      <c r="B3" s="67"/>
      <c r="C3" s="67"/>
      <c r="D3" s="67"/>
      <c r="E3" s="67"/>
      <c r="F3" s="67"/>
      <c r="G3" s="63"/>
    </row>
    <row r="4" spans="1:10" ht="16" x14ac:dyDescent="0.2">
      <c r="A4" s="63"/>
      <c r="B4" s="13" t="s">
        <v>0</v>
      </c>
      <c r="C4" s="118"/>
      <c r="D4" s="118"/>
      <c r="E4" s="118"/>
      <c r="F4" s="119"/>
      <c r="G4" s="63"/>
    </row>
    <row r="5" spans="1:10" ht="16" x14ac:dyDescent="0.2">
      <c r="A5" s="63"/>
      <c r="B5" s="14" t="s">
        <v>1</v>
      </c>
      <c r="C5" s="120"/>
      <c r="D5" s="120"/>
      <c r="E5" s="120"/>
      <c r="F5" s="121"/>
      <c r="G5" s="63"/>
      <c r="H5" s="1"/>
      <c r="I5" s="1"/>
      <c r="J5" s="1"/>
    </row>
    <row r="6" spans="1:10" ht="16" x14ac:dyDescent="0.2">
      <c r="A6" s="63"/>
      <c r="B6" s="14" t="s">
        <v>19</v>
      </c>
      <c r="C6" s="137"/>
      <c r="D6" s="120"/>
      <c r="E6" s="120"/>
      <c r="F6" s="121"/>
      <c r="G6" s="63"/>
    </row>
    <row r="7" spans="1:10" ht="16" x14ac:dyDescent="0.2">
      <c r="A7" s="63"/>
      <c r="B7" s="14" t="s">
        <v>2</v>
      </c>
      <c r="C7" s="120"/>
      <c r="D7" s="120"/>
      <c r="E7" s="120"/>
      <c r="F7" s="121"/>
      <c r="G7" s="63"/>
    </row>
    <row r="8" spans="1:10" ht="16" x14ac:dyDescent="0.2">
      <c r="A8" s="63"/>
      <c r="B8" s="14" t="s">
        <v>3</v>
      </c>
      <c r="C8" s="120"/>
      <c r="D8" s="120"/>
      <c r="E8" s="120"/>
      <c r="F8" s="121"/>
      <c r="G8" s="63"/>
    </row>
    <row r="9" spans="1:10" ht="16" x14ac:dyDescent="0.2">
      <c r="A9" s="63"/>
      <c r="B9" s="14" t="s">
        <v>51</v>
      </c>
      <c r="C9" s="120"/>
      <c r="D9" s="120"/>
      <c r="E9" s="120"/>
      <c r="F9" s="121"/>
      <c r="G9" s="63"/>
    </row>
    <row r="10" spans="1:10" ht="15.75" customHeight="1" thickBot="1" x14ac:dyDescent="0.25">
      <c r="A10" s="63"/>
      <c r="B10" s="15" t="s">
        <v>52</v>
      </c>
      <c r="C10" s="122" t="s">
        <v>4</v>
      </c>
      <c r="D10" s="123"/>
      <c r="E10" s="124"/>
      <c r="F10" s="125"/>
      <c r="G10" s="63"/>
    </row>
    <row r="11" spans="1:10" ht="16" thickBot="1" x14ac:dyDescent="0.25">
      <c r="A11" s="63"/>
      <c r="B11" s="67"/>
      <c r="C11" s="67"/>
      <c r="D11" s="67"/>
      <c r="E11" s="67"/>
      <c r="F11" s="67"/>
      <c r="G11" s="63"/>
    </row>
    <row r="12" spans="1:10" ht="30" customHeight="1" x14ac:dyDescent="0.2">
      <c r="A12" s="63"/>
      <c r="B12" s="68" t="s">
        <v>23</v>
      </c>
      <c r="C12" s="69"/>
      <c r="D12" s="69"/>
      <c r="E12" s="69"/>
      <c r="F12" s="70"/>
      <c r="G12" s="63"/>
    </row>
    <row r="13" spans="1:10" ht="45" customHeight="1" x14ac:dyDescent="0.2">
      <c r="A13" s="63"/>
      <c r="B13" s="61" t="s">
        <v>53</v>
      </c>
      <c r="C13" s="62"/>
      <c r="D13" s="62"/>
      <c r="E13" s="62"/>
      <c r="F13" s="16"/>
      <c r="G13" s="63"/>
    </row>
    <row r="14" spans="1:10" ht="45" customHeight="1" x14ac:dyDescent="0.2">
      <c r="A14" s="63"/>
      <c r="B14" s="61" t="s">
        <v>54</v>
      </c>
      <c r="C14" s="62"/>
      <c r="D14" s="62"/>
      <c r="E14" s="62"/>
      <c r="F14" s="16"/>
      <c r="G14" s="63"/>
    </row>
    <row r="15" spans="1:10" ht="45" customHeight="1" x14ac:dyDescent="0.2">
      <c r="A15" s="63"/>
      <c r="B15" s="92" t="s">
        <v>57</v>
      </c>
      <c r="C15" s="93"/>
      <c r="D15" s="93"/>
      <c r="E15" s="93"/>
      <c r="F15" s="16"/>
      <c r="G15" s="63"/>
    </row>
    <row r="16" spans="1:10" ht="45" customHeight="1" thickBot="1" x14ac:dyDescent="0.25">
      <c r="A16" s="63"/>
      <c r="B16" s="65" t="s">
        <v>71</v>
      </c>
      <c r="C16" s="66"/>
      <c r="D16" s="66"/>
      <c r="E16" s="66"/>
      <c r="F16" s="17"/>
      <c r="G16" s="63"/>
    </row>
    <row r="17" spans="1:7" ht="16" thickBot="1" x14ac:dyDescent="0.25">
      <c r="A17" s="63"/>
      <c r="B17" s="67"/>
      <c r="C17" s="67"/>
      <c r="D17" s="67"/>
      <c r="E17" s="67"/>
      <c r="F17" s="67"/>
      <c r="G17" s="63"/>
    </row>
    <row r="18" spans="1:7" x14ac:dyDescent="0.2">
      <c r="A18" s="63"/>
      <c r="B18" s="68" t="s">
        <v>72</v>
      </c>
      <c r="C18" s="69"/>
      <c r="D18" s="69"/>
      <c r="E18" s="69"/>
      <c r="F18" s="70"/>
      <c r="G18" s="63"/>
    </row>
    <row r="19" spans="1:7" ht="15" customHeight="1" x14ac:dyDescent="0.2">
      <c r="A19" s="63"/>
      <c r="B19" s="18" t="s">
        <v>8</v>
      </c>
      <c r="C19" s="19" t="s">
        <v>7</v>
      </c>
      <c r="D19" s="19"/>
      <c r="E19" s="20" t="s">
        <v>6</v>
      </c>
      <c r="F19" s="21" t="s">
        <v>5</v>
      </c>
      <c r="G19" s="63"/>
    </row>
    <row r="20" spans="1:7" x14ac:dyDescent="0.2">
      <c r="A20" s="63"/>
      <c r="B20" s="22" t="s">
        <v>9</v>
      </c>
      <c r="C20" s="71">
        <v>93</v>
      </c>
      <c r="D20" s="71"/>
      <c r="E20" s="36">
        <v>0</v>
      </c>
      <c r="F20" s="37">
        <v>342000</v>
      </c>
      <c r="G20" s="63"/>
    </row>
    <row r="21" spans="1:7" ht="32" x14ac:dyDescent="0.2">
      <c r="A21" s="63"/>
      <c r="B21" s="23" t="s">
        <v>11</v>
      </c>
      <c r="C21" s="24" t="s">
        <v>12</v>
      </c>
      <c r="D21" s="25" t="s">
        <v>55</v>
      </c>
      <c r="E21" s="25" t="s">
        <v>56</v>
      </c>
      <c r="F21" s="26" t="s">
        <v>13</v>
      </c>
      <c r="G21" s="63"/>
    </row>
    <row r="22" spans="1:7" x14ac:dyDescent="0.2">
      <c r="A22" s="63"/>
      <c r="B22" s="22" t="s">
        <v>77</v>
      </c>
      <c r="C22" s="27">
        <v>1</v>
      </c>
      <c r="D22" s="55">
        <f>Cenník!I16</f>
        <v>0</v>
      </c>
      <c r="E22" s="36">
        <f>IF(C$10="Som platcom DPH",D22*0.2,0)</f>
        <v>0</v>
      </c>
      <c r="F22" s="37">
        <f>SUM(D22+E22)*C22</f>
        <v>0</v>
      </c>
      <c r="G22" s="63"/>
    </row>
    <row r="23" spans="1:7" x14ac:dyDescent="0.2">
      <c r="A23" s="63"/>
      <c r="B23" s="58" t="s">
        <v>14</v>
      </c>
      <c r="C23" s="59"/>
      <c r="D23" s="59"/>
      <c r="E23" s="60"/>
      <c r="F23" s="44">
        <f>SUM(F22:F22)</f>
        <v>0</v>
      </c>
      <c r="G23" s="63"/>
    </row>
    <row r="24" spans="1:7" ht="20" thickBot="1" x14ac:dyDescent="0.3">
      <c r="A24" s="63"/>
      <c r="B24" s="28" t="s">
        <v>17</v>
      </c>
      <c r="C24" s="72">
        <f>IF(C20=100,"Toto je jediné kritérium a prepočet na body sa preto neuplatňuje",IF(B20="čím menej, tým lepšie",(C20*(F20-F23)/(F20-E20)),(C20*(F23-E20)/(F20-E20))))</f>
        <v>93</v>
      </c>
      <c r="D24" s="72"/>
      <c r="E24" s="72"/>
      <c r="F24" s="73"/>
      <c r="G24" s="63"/>
    </row>
    <row r="25" spans="1:7" ht="15" customHeight="1" thickBot="1" x14ac:dyDescent="0.25">
      <c r="A25" s="63"/>
      <c r="B25" s="74"/>
      <c r="C25" s="75"/>
      <c r="D25" s="75"/>
      <c r="E25" s="75"/>
      <c r="F25" s="76"/>
      <c r="G25" s="63"/>
    </row>
    <row r="26" spans="1:7" ht="21" x14ac:dyDescent="0.2">
      <c r="A26" s="63"/>
      <c r="B26" s="77" t="s">
        <v>100</v>
      </c>
      <c r="C26" s="78"/>
      <c r="D26" s="78"/>
      <c r="E26" s="78"/>
      <c r="F26" s="79"/>
      <c r="G26" s="63"/>
    </row>
    <row r="27" spans="1:7" x14ac:dyDescent="0.2">
      <c r="A27" s="63"/>
      <c r="B27" s="18" t="s">
        <v>8</v>
      </c>
      <c r="C27" s="19" t="s">
        <v>7</v>
      </c>
      <c r="D27" s="19"/>
      <c r="E27" s="20" t="s">
        <v>6</v>
      </c>
      <c r="F27" s="21" t="s">
        <v>5</v>
      </c>
      <c r="G27" s="63"/>
    </row>
    <row r="28" spans="1:7" x14ac:dyDescent="0.2">
      <c r="A28" s="63"/>
      <c r="B28" s="22" t="s">
        <v>10</v>
      </c>
      <c r="C28" s="80">
        <v>5</v>
      </c>
      <c r="D28" s="81"/>
      <c r="E28" s="36">
        <v>0</v>
      </c>
      <c r="F28" s="37">
        <v>5</v>
      </c>
      <c r="G28" s="63"/>
    </row>
    <row r="29" spans="1:7" ht="15.75" customHeight="1" x14ac:dyDescent="0.2">
      <c r="A29" s="63"/>
      <c r="B29" s="82" t="s">
        <v>16</v>
      </c>
      <c r="C29" s="83"/>
      <c r="D29" s="83"/>
      <c r="E29" s="84"/>
      <c r="F29" s="26" t="s">
        <v>15</v>
      </c>
      <c r="G29" s="63"/>
    </row>
    <row r="30" spans="1:7" ht="15.75" customHeight="1" x14ac:dyDescent="0.2">
      <c r="A30" s="63"/>
      <c r="B30" s="56" t="s">
        <v>74</v>
      </c>
      <c r="C30" s="57"/>
      <c r="D30" s="57"/>
      <c r="E30" s="91"/>
      <c r="F30" s="126"/>
      <c r="G30" s="63"/>
    </row>
    <row r="31" spans="1:7" hidden="1" x14ac:dyDescent="0.2">
      <c r="A31" s="63"/>
      <c r="B31" s="41"/>
      <c r="C31" s="42"/>
      <c r="D31" s="42"/>
      <c r="E31" s="42"/>
      <c r="F31" s="127" cm="1">
        <f t="array" ref="F31">_xlfn.IFS(F30=0,0,F30=5,5,F30=4,4,F30=3,3,F30=2,2,F30=1,1,F30&gt;5,5)</f>
        <v>0</v>
      </c>
      <c r="G31" s="63"/>
    </row>
    <row r="32" spans="1:7" ht="15.75" customHeight="1" x14ac:dyDescent="0.2">
      <c r="A32" s="63"/>
      <c r="B32" s="56" t="s">
        <v>73</v>
      </c>
      <c r="C32" s="57"/>
      <c r="D32" s="57"/>
      <c r="E32" s="57"/>
      <c r="F32" s="128"/>
      <c r="G32" s="63"/>
    </row>
    <row r="33" spans="1:7" ht="15.75" hidden="1" customHeight="1" x14ac:dyDescent="0.2">
      <c r="A33" s="63"/>
      <c r="B33" s="38"/>
      <c r="C33" s="39"/>
      <c r="D33" s="39"/>
      <c r="E33" s="39"/>
      <c r="F33" s="40" cm="1">
        <f t="array" ref="F33">_xlfn.IFS(F32=0,0,F32=5,2.5,F32=4,2,F32=3,1.5,F32=2,1,F32=1,0.5,F32&gt;5,2.5)</f>
        <v>0</v>
      </c>
      <c r="G33" s="63"/>
    </row>
    <row r="34" spans="1:7" ht="20" thickBot="1" x14ac:dyDescent="0.3">
      <c r="A34" s="63"/>
      <c r="B34" s="28" t="s">
        <v>17</v>
      </c>
      <c r="C34" s="98" cm="1">
        <f t="array" ref="C34">_xlfn.IFS(SUM(F31+F33)&lt;=5,SUM(F31+F33),SUM(F31+F33)&gt;5,5)</f>
        <v>0</v>
      </c>
      <c r="D34" s="99"/>
      <c r="E34" s="99"/>
      <c r="F34" s="100"/>
      <c r="G34" s="63"/>
    </row>
    <row r="35" spans="1:7" ht="16" thickBot="1" x14ac:dyDescent="0.25">
      <c r="A35" s="63"/>
      <c r="B35" s="74"/>
      <c r="C35" s="75"/>
      <c r="D35" s="75"/>
      <c r="E35" s="75"/>
      <c r="F35" s="76"/>
      <c r="G35" s="63"/>
    </row>
    <row r="36" spans="1:7" ht="21" customHeight="1" x14ac:dyDescent="0.2">
      <c r="A36" s="63"/>
      <c r="B36" s="68" t="s">
        <v>75</v>
      </c>
      <c r="C36" s="69"/>
      <c r="D36" s="69"/>
      <c r="E36" s="69"/>
      <c r="F36" s="70"/>
      <c r="G36" s="63"/>
    </row>
    <row r="37" spans="1:7" x14ac:dyDescent="0.2">
      <c r="A37" s="63"/>
      <c r="B37" s="18" t="s">
        <v>8</v>
      </c>
      <c r="C37" s="101" t="s">
        <v>7</v>
      </c>
      <c r="D37" s="101"/>
      <c r="E37" s="20" t="s">
        <v>6</v>
      </c>
      <c r="F37" s="21" t="s">
        <v>5</v>
      </c>
      <c r="G37" s="63"/>
    </row>
    <row r="38" spans="1:7" x14ac:dyDescent="0.2">
      <c r="A38" s="63"/>
      <c r="B38" s="22" t="s">
        <v>10</v>
      </c>
      <c r="C38" s="71">
        <v>2</v>
      </c>
      <c r="D38" s="71"/>
      <c r="E38" s="36">
        <v>0</v>
      </c>
      <c r="F38" s="37">
        <v>2</v>
      </c>
      <c r="G38" s="63"/>
    </row>
    <row r="39" spans="1:7" ht="16" x14ac:dyDescent="0.2">
      <c r="A39" s="63"/>
      <c r="B39" s="96" t="s">
        <v>16</v>
      </c>
      <c r="C39" s="97"/>
      <c r="D39" s="97"/>
      <c r="E39" s="97"/>
      <c r="F39" s="26" t="s">
        <v>15</v>
      </c>
      <c r="G39" s="63"/>
    </row>
    <row r="40" spans="1:7" x14ac:dyDescent="0.2">
      <c r="A40" s="63"/>
      <c r="B40" s="86" t="s">
        <v>76</v>
      </c>
      <c r="C40" s="87"/>
      <c r="D40" s="87"/>
      <c r="E40" s="87"/>
      <c r="F40" s="126">
        <v>0</v>
      </c>
      <c r="G40" s="63"/>
    </row>
    <row r="41" spans="1:7" ht="20" thickBot="1" x14ac:dyDescent="0.3">
      <c r="A41" s="63"/>
      <c r="B41" s="28" t="s">
        <v>17</v>
      </c>
      <c r="C41" s="72" cm="1">
        <f t="array" ref="C41">_xlfn.IFS(F40=2,2,F40=1,1,F40=0,0,F40&gt;2,2)</f>
        <v>0</v>
      </c>
      <c r="D41" s="72"/>
      <c r="E41" s="72"/>
      <c r="F41" s="73"/>
      <c r="G41" s="63"/>
    </row>
    <row r="42" spans="1:7" ht="16" thickBot="1" x14ac:dyDescent="0.25">
      <c r="A42" s="63"/>
      <c r="B42" s="67"/>
      <c r="C42" s="67"/>
      <c r="D42" s="67"/>
      <c r="E42" s="67"/>
      <c r="F42" s="67"/>
      <c r="G42" s="63"/>
    </row>
    <row r="43" spans="1:7" ht="21" customHeight="1" thickBot="1" x14ac:dyDescent="0.3">
      <c r="A43" s="63"/>
      <c r="B43" s="94" t="s">
        <v>18</v>
      </c>
      <c r="C43" s="95"/>
      <c r="D43" s="95"/>
      <c r="E43" s="95"/>
      <c r="F43" s="43">
        <f>SUM(C24+C34+C41)</f>
        <v>93</v>
      </c>
      <c r="G43" s="63"/>
    </row>
    <row r="44" spans="1:7" ht="16" thickBot="1" x14ac:dyDescent="0.25">
      <c r="A44" s="63"/>
      <c r="B44" s="67"/>
      <c r="C44" s="67"/>
      <c r="D44" s="67"/>
      <c r="E44" s="67"/>
      <c r="F44" s="67"/>
      <c r="G44" s="63"/>
    </row>
    <row r="45" spans="1:7" x14ac:dyDescent="0.2">
      <c r="A45" s="63"/>
      <c r="B45" s="129" t="s">
        <v>20</v>
      </c>
      <c r="C45" s="130" t="s">
        <v>21</v>
      </c>
      <c r="D45" s="130"/>
      <c r="E45" s="131" t="s">
        <v>22</v>
      </c>
      <c r="F45" s="132"/>
      <c r="G45" s="63"/>
    </row>
    <row r="46" spans="1:7" ht="16" thickBot="1" x14ac:dyDescent="0.25">
      <c r="A46" s="63"/>
      <c r="B46" s="133"/>
      <c r="C46" s="134"/>
      <c r="D46" s="134"/>
      <c r="E46" s="135"/>
      <c r="F46" s="136"/>
      <c r="G46" s="63"/>
    </row>
    <row r="47" spans="1:7" x14ac:dyDescent="0.2">
      <c r="A47" s="63"/>
      <c r="B47" s="85"/>
      <c r="C47" s="85"/>
      <c r="D47" s="85"/>
      <c r="E47" s="85"/>
      <c r="F47" s="85"/>
      <c r="G47" s="63"/>
    </row>
    <row r="53" ht="21" customHeight="1" x14ac:dyDescent="0.2"/>
    <row r="55" ht="32.25" customHeight="1" x14ac:dyDescent="0.2"/>
    <row r="57" ht="15.75" customHeight="1" x14ac:dyDescent="0.2"/>
    <row r="58" ht="15.75" customHeight="1" x14ac:dyDescent="0.2"/>
    <row r="60" ht="21" customHeight="1" x14ac:dyDescent="0.2"/>
    <row r="61" ht="30" customHeight="1" x14ac:dyDescent="0.2"/>
  </sheetData>
  <sheetProtection algorithmName="SHA-512" hashValue="e4ye0Dawh8lQxvYOLMNOBELHJ58UYfvhgmAOs+FSVzPrueWgwLNrA7PLls/5RmD6xLHBzSt4ScaA/Xw3AyS9Fg==" saltValue="lGX6rIkXRyy+KoIyu4/ruw==" spinCount="100000" sheet="1" objects="1" scenarios="1"/>
  <mergeCells count="45">
    <mergeCell ref="B39:E39"/>
    <mergeCell ref="C41:F41"/>
    <mergeCell ref="C34:F34"/>
    <mergeCell ref="B35:F35"/>
    <mergeCell ref="B36:F36"/>
    <mergeCell ref="C37:D37"/>
    <mergeCell ref="C38:D38"/>
    <mergeCell ref="B42:F42"/>
    <mergeCell ref="B43:E43"/>
    <mergeCell ref="B44:F44"/>
    <mergeCell ref="B45:B46"/>
    <mergeCell ref="C45:D46"/>
    <mergeCell ref="E45:F46"/>
    <mergeCell ref="G1:G47"/>
    <mergeCell ref="B2:F2"/>
    <mergeCell ref="B3:F3"/>
    <mergeCell ref="C4:F4"/>
    <mergeCell ref="C5:F5"/>
    <mergeCell ref="C6:F6"/>
    <mergeCell ref="C7:F7"/>
    <mergeCell ref="C8:F8"/>
    <mergeCell ref="C9:F9"/>
    <mergeCell ref="C10:D10"/>
    <mergeCell ref="E10:F10"/>
    <mergeCell ref="B11:F11"/>
    <mergeCell ref="B12:F12"/>
    <mergeCell ref="B30:E30"/>
    <mergeCell ref="B14:E14"/>
    <mergeCell ref="B15:E15"/>
    <mergeCell ref="B32:E32"/>
    <mergeCell ref="B23:E23"/>
    <mergeCell ref="B13:E13"/>
    <mergeCell ref="A1:A47"/>
    <mergeCell ref="B1:F1"/>
    <mergeCell ref="B16:E16"/>
    <mergeCell ref="B17:F17"/>
    <mergeCell ref="B18:F18"/>
    <mergeCell ref="C20:D20"/>
    <mergeCell ref="C24:F24"/>
    <mergeCell ref="B25:F25"/>
    <mergeCell ref="B26:F26"/>
    <mergeCell ref="C28:D28"/>
    <mergeCell ref="B29:E29"/>
    <mergeCell ref="B47:F47"/>
    <mergeCell ref="B40:E40"/>
  </mergeCells>
  <dataValidations count="3">
    <dataValidation type="list" allowBlank="1" showInputMessage="1" showErrorMessage="1" sqref="B20 B28 B38" xr:uid="{5948CF05-3BA4-4553-8731-E786943E8A1F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  <dataValidation type="list" allowBlank="1" showInputMessage="1" showErrorMessage="1" sqref="C10" xr:uid="{FCA623AB-02C4-4C8F-80B9-D0FA3585464E}">
      <formula1>"Som platcom DPH,Nie som platcom DPH"</formula1>
    </dataValidation>
    <dataValidation type="decimal" allowBlank="1" showInputMessage="1" showErrorMessage="1" sqref="C34:F34" xr:uid="{E62AAD4F-751A-A94C-B397-37947F9D8F07}">
      <formula1>0</formula1>
      <formula2>10</formula2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0</xdr:colOff>
                    <xdr:row>13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558800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4</xdr:col>
                    <xdr:colOff>1930400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558800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960DD-BD95-1B43-8933-C2525659D02B}">
  <dimension ref="A1:L16"/>
  <sheetViews>
    <sheetView workbookViewId="0">
      <selection activeCell="G7" sqref="G7"/>
    </sheetView>
  </sheetViews>
  <sheetFormatPr baseColWidth="10" defaultColWidth="11.5" defaultRowHeight="15" x14ac:dyDescent="0.2"/>
  <cols>
    <col min="9" max="9" width="25.83203125" bestFit="1" customWidth="1"/>
    <col min="12" max="12" width="11.83203125" bestFit="1" customWidth="1"/>
  </cols>
  <sheetData>
    <row r="1" spans="1:12" x14ac:dyDescent="0.2">
      <c r="A1" s="103" t="s">
        <v>58</v>
      </c>
      <c r="B1" s="106" t="s">
        <v>78</v>
      </c>
      <c r="C1" s="106"/>
      <c r="D1" s="106"/>
      <c r="E1" s="106" t="s">
        <v>79</v>
      </c>
      <c r="F1" s="106" t="s">
        <v>59</v>
      </c>
      <c r="G1" s="113" t="s">
        <v>60</v>
      </c>
      <c r="H1" s="106" t="s">
        <v>61</v>
      </c>
      <c r="I1" s="106" t="s">
        <v>62</v>
      </c>
      <c r="J1" s="106" t="s">
        <v>63</v>
      </c>
      <c r="K1" s="106" t="s">
        <v>64</v>
      </c>
      <c r="L1" s="109" t="s">
        <v>65</v>
      </c>
    </row>
    <row r="2" spans="1:12" x14ac:dyDescent="0.2">
      <c r="A2" s="104"/>
      <c r="B2" s="107"/>
      <c r="C2" s="107"/>
      <c r="D2" s="107"/>
      <c r="E2" s="107"/>
      <c r="F2" s="107"/>
      <c r="G2" s="114"/>
      <c r="H2" s="107"/>
      <c r="I2" s="107"/>
      <c r="J2" s="107"/>
      <c r="K2" s="107"/>
      <c r="L2" s="110"/>
    </row>
    <row r="3" spans="1:12" x14ac:dyDescent="0.2">
      <c r="A3" s="104"/>
      <c r="B3" s="107"/>
      <c r="C3" s="107"/>
      <c r="D3" s="107"/>
      <c r="E3" s="107"/>
      <c r="F3" s="107"/>
      <c r="G3" s="114"/>
      <c r="H3" s="107"/>
      <c r="I3" s="107"/>
      <c r="J3" s="107"/>
      <c r="K3" s="107"/>
      <c r="L3" s="110"/>
    </row>
    <row r="4" spans="1:12" ht="16" thickBot="1" x14ac:dyDescent="0.25">
      <c r="A4" s="105"/>
      <c r="B4" s="108"/>
      <c r="C4" s="108"/>
      <c r="D4" s="108"/>
      <c r="E4" s="108"/>
      <c r="F4" s="108"/>
      <c r="G4" s="115"/>
      <c r="H4" s="108"/>
      <c r="I4" s="108"/>
      <c r="J4" s="108"/>
      <c r="K4" s="108"/>
      <c r="L4" s="111"/>
    </row>
    <row r="5" spans="1:12" x14ac:dyDescent="0.2">
      <c r="A5" s="45">
        <v>1</v>
      </c>
      <c r="B5" s="112" t="s">
        <v>80</v>
      </c>
      <c r="C5" s="112"/>
      <c r="D5" s="112"/>
      <c r="E5" s="46" t="s">
        <v>81</v>
      </c>
      <c r="F5" s="46" t="s">
        <v>69</v>
      </c>
      <c r="G5" s="47"/>
      <c r="H5" s="46">
        <v>1000</v>
      </c>
      <c r="I5" s="48">
        <f>SUM(G5*H5)</f>
        <v>0</v>
      </c>
      <c r="J5" s="49">
        <v>0.2</v>
      </c>
      <c r="K5" s="48">
        <f t="shared" ref="K5:K15" si="0">SUM(I5*0.2)</f>
        <v>0</v>
      </c>
      <c r="L5" s="50">
        <f t="shared" ref="L5:L15" si="1">SUM(I5+K5)</f>
        <v>0</v>
      </c>
    </row>
    <row r="6" spans="1:12" x14ac:dyDescent="0.2">
      <c r="A6" s="29">
        <v>2</v>
      </c>
      <c r="B6" s="102" t="s">
        <v>82</v>
      </c>
      <c r="C6" s="102"/>
      <c r="D6" s="102"/>
      <c r="E6" s="31" t="s">
        <v>83</v>
      </c>
      <c r="F6" s="31" t="s">
        <v>69</v>
      </c>
      <c r="G6" s="32"/>
      <c r="H6" s="46">
        <v>1000</v>
      </c>
      <c r="I6" s="33">
        <f>SUM(G6*H6)</f>
        <v>0</v>
      </c>
      <c r="J6" s="34">
        <v>0.2</v>
      </c>
      <c r="K6" s="33">
        <f t="shared" si="0"/>
        <v>0</v>
      </c>
      <c r="L6" s="35">
        <f t="shared" si="1"/>
        <v>0</v>
      </c>
    </row>
    <row r="7" spans="1:12" x14ac:dyDescent="0.2">
      <c r="A7" s="29">
        <v>3</v>
      </c>
      <c r="B7" s="102" t="s">
        <v>84</v>
      </c>
      <c r="C7" s="102"/>
      <c r="D7" s="102"/>
      <c r="E7" s="31" t="s">
        <v>81</v>
      </c>
      <c r="F7" s="31" t="s">
        <v>69</v>
      </c>
      <c r="G7" s="32"/>
      <c r="H7" s="46">
        <v>1000</v>
      </c>
      <c r="I7" s="33">
        <f t="shared" ref="I7:I15" si="2">SUM(G7*H7)</f>
        <v>0</v>
      </c>
      <c r="J7" s="34">
        <v>0.2</v>
      </c>
      <c r="K7" s="33">
        <f t="shared" si="0"/>
        <v>0</v>
      </c>
      <c r="L7" s="35">
        <f t="shared" si="1"/>
        <v>0</v>
      </c>
    </row>
    <row r="8" spans="1:12" x14ac:dyDescent="0.2">
      <c r="A8" s="29">
        <v>4</v>
      </c>
      <c r="B8" s="102" t="s">
        <v>85</v>
      </c>
      <c r="C8" s="102"/>
      <c r="D8" s="102"/>
      <c r="E8" s="31" t="s">
        <v>86</v>
      </c>
      <c r="F8" s="31" t="s">
        <v>69</v>
      </c>
      <c r="G8" s="32"/>
      <c r="H8" s="46">
        <v>1000</v>
      </c>
      <c r="I8" s="33">
        <f t="shared" si="2"/>
        <v>0</v>
      </c>
      <c r="J8" s="34">
        <v>0.2</v>
      </c>
      <c r="K8" s="33">
        <f t="shared" si="0"/>
        <v>0</v>
      </c>
      <c r="L8" s="35">
        <f t="shared" si="1"/>
        <v>0</v>
      </c>
    </row>
    <row r="9" spans="1:12" x14ac:dyDescent="0.2">
      <c r="A9" s="29">
        <v>5</v>
      </c>
      <c r="B9" s="102" t="s">
        <v>87</v>
      </c>
      <c r="C9" s="102"/>
      <c r="D9" s="102"/>
      <c r="E9" s="31" t="s">
        <v>88</v>
      </c>
      <c r="F9" s="31" t="s">
        <v>69</v>
      </c>
      <c r="G9" s="32"/>
      <c r="H9" s="46">
        <v>1000</v>
      </c>
      <c r="I9" s="33">
        <f t="shared" si="2"/>
        <v>0</v>
      </c>
      <c r="J9" s="34">
        <v>0.2</v>
      </c>
      <c r="K9" s="33">
        <f t="shared" si="0"/>
        <v>0</v>
      </c>
      <c r="L9" s="35">
        <f t="shared" si="1"/>
        <v>0</v>
      </c>
    </row>
    <row r="10" spans="1:12" x14ac:dyDescent="0.2">
      <c r="A10" s="29">
        <v>6</v>
      </c>
      <c r="B10" s="102" t="s">
        <v>89</v>
      </c>
      <c r="C10" s="102"/>
      <c r="D10" s="102"/>
      <c r="E10" s="31" t="s">
        <v>90</v>
      </c>
      <c r="F10" s="31" t="s">
        <v>69</v>
      </c>
      <c r="G10" s="32"/>
      <c r="H10" s="46">
        <v>1000</v>
      </c>
      <c r="I10" s="33">
        <f t="shared" si="2"/>
        <v>0</v>
      </c>
      <c r="J10" s="34">
        <v>0.2</v>
      </c>
      <c r="K10" s="33">
        <f t="shared" si="0"/>
        <v>0</v>
      </c>
      <c r="L10" s="35">
        <f t="shared" si="1"/>
        <v>0</v>
      </c>
    </row>
    <row r="11" spans="1:12" ht="26" customHeight="1" x14ac:dyDescent="0.2">
      <c r="A11" s="29">
        <v>7</v>
      </c>
      <c r="B11" s="102" t="s">
        <v>91</v>
      </c>
      <c r="C11" s="102"/>
      <c r="D11" s="102"/>
      <c r="E11" s="30" t="s">
        <v>92</v>
      </c>
      <c r="F11" s="31" t="s">
        <v>69</v>
      </c>
      <c r="G11" s="32"/>
      <c r="H11" s="46">
        <v>1000</v>
      </c>
      <c r="I11" s="33">
        <f t="shared" si="2"/>
        <v>0</v>
      </c>
      <c r="J11" s="34">
        <v>0.2</v>
      </c>
      <c r="K11" s="33">
        <f t="shared" si="0"/>
        <v>0</v>
      </c>
      <c r="L11" s="35">
        <f t="shared" si="1"/>
        <v>0</v>
      </c>
    </row>
    <row r="12" spans="1:12" ht="40" customHeight="1" x14ac:dyDescent="0.2">
      <c r="A12" s="29">
        <v>8</v>
      </c>
      <c r="B12" s="102" t="s">
        <v>93</v>
      </c>
      <c r="C12" s="102"/>
      <c r="D12" s="102"/>
      <c r="E12" s="30" t="s">
        <v>67</v>
      </c>
      <c r="F12" s="31" t="s">
        <v>66</v>
      </c>
      <c r="G12" s="32"/>
      <c r="H12" s="46">
        <v>1000</v>
      </c>
      <c r="I12" s="33">
        <f t="shared" si="2"/>
        <v>0</v>
      </c>
      <c r="J12" s="34">
        <v>0.2</v>
      </c>
      <c r="K12" s="33">
        <f t="shared" si="0"/>
        <v>0</v>
      </c>
      <c r="L12" s="35">
        <f t="shared" si="1"/>
        <v>0</v>
      </c>
    </row>
    <row r="13" spans="1:12" ht="60" customHeight="1" x14ac:dyDescent="0.2">
      <c r="A13" s="29">
        <v>9</v>
      </c>
      <c r="B13" s="102" t="s">
        <v>94</v>
      </c>
      <c r="C13" s="102"/>
      <c r="D13" s="102"/>
      <c r="E13" s="30" t="s">
        <v>95</v>
      </c>
      <c r="F13" s="31" t="s">
        <v>69</v>
      </c>
      <c r="G13" s="32"/>
      <c r="H13" s="46">
        <v>1000</v>
      </c>
      <c r="I13" s="33">
        <f t="shared" si="2"/>
        <v>0</v>
      </c>
      <c r="J13" s="34">
        <v>0.2</v>
      </c>
      <c r="K13" s="33">
        <f t="shared" si="0"/>
        <v>0</v>
      </c>
      <c r="L13" s="35">
        <f t="shared" si="1"/>
        <v>0</v>
      </c>
    </row>
    <row r="14" spans="1:12" ht="71" customHeight="1" x14ac:dyDescent="0.2">
      <c r="A14" s="29">
        <v>10</v>
      </c>
      <c r="B14" s="102" t="s">
        <v>96</v>
      </c>
      <c r="C14" s="102"/>
      <c r="D14" s="102"/>
      <c r="E14" s="30" t="s">
        <v>68</v>
      </c>
      <c r="F14" s="31" t="s">
        <v>66</v>
      </c>
      <c r="G14" s="32"/>
      <c r="H14" s="46">
        <v>1000</v>
      </c>
      <c r="I14" s="33">
        <f t="shared" si="2"/>
        <v>0</v>
      </c>
      <c r="J14" s="34">
        <v>0.2</v>
      </c>
      <c r="K14" s="33">
        <f t="shared" si="0"/>
        <v>0</v>
      </c>
      <c r="L14" s="35">
        <f t="shared" si="1"/>
        <v>0</v>
      </c>
    </row>
    <row r="15" spans="1:12" ht="31.5" customHeight="1" thickBot="1" x14ac:dyDescent="0.25">
      <c r="A15" s="29">
        <v>11</v>
      </c>
      <c r="B15" s="102" t="s">
        <v>98</v>
      </c>
      <c r="C15" s="102"/>
      <c r="D15" s="102"/>
      <c r="E15" s="30" t="s">
        <v>68</v>
      </c>
      <c r="F15" s="31" t="s">
        <v>99</v>
      </c>
      <c r="G15" s="32"/>
      <c r="H15" s="46">
        <v>10000</v>
      </c>
      <c r="I15" s="33">
        <f t="shared" si="2"/>
        <v>0</v>
      </c>
      <c r="J15" s="34">
        <v>0.2</v>
      </c>
      <c r="K15" s="33">
        <f t="shared" si="0"/>
        <v>0</v>
      </c>
      <c r="L15" s="35">
        <f t="shared" si="1"/>
        <v>0</v>
      </c>
    </row>
    <row r="16" spans="1:12" ht="19" thickBot="1" x14ac:dyDescent="0.25">
      <c r="A16" s="116" t="s">
        <v>70</v>
      </c>
      <c r="B16" s="117"/>
      <c r="C16" s="117"/>
      <c r="D16" s="117"/>
      <c r="E16" s="117"/>
      <c r="F16" s="117"/>
      <c r="G16" s="51"/>
      <c r="H16" s="52"/>
      <c r="I16" s="53">
        <f>SUM(I5:I15)</f>
        <v>0</v>
      </c>
      <c r="J16" s="53"/>
      <c r="K16" s="53">
        <f>SUM(K5:K15)</f>
        <v>0</v>
      </c>
      <c r="L16" s="54">
        <f>SUM(L5:L15)</f>
        <v>0</v>
      </c>
    </row>
  </sheetData>
  <mergeCells count="22">
    <mergeCell ref="B13:D13"/>
    <mergeCell ref="B14:D14"/>
    <mergeCell ref="A16:F16"/>
    <mergeCell ref="B7:D7"/>
    <mergeCell ref="B8:D8"/>
    <mergeCell ref="B9:D9"/>
    <mergeCell ref="B10:D10"/>
    <mergeCell ref="B11:D11"/>
    <mergeCell ref="B12:D12"/>
    <mergeCell ref="B15:D15"/>
    <mergeCell ref="I1:I4"/>
    <mergeCell ref="J1:J4"/>
    <mergeCell ref="K1:K4"/>
    <mergeCell ref="L1:L4"/>
    <mergeCell ref="B5:D5"/>
    <mergeCell ref="G1:G4"/>
    <mergeCell ref="H1:H4"/>
    <mergeCell ref="B6:D6"/>
    <mergeCell ref="A1:A4"/>
    <mergeCell ref="B1:D4"/>
    <mergeCell ref="E1:E4"/>
    <mergeCell ref="F1:F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zoomScaleNormal="100" zoomScaleSheetLayoutView="100" workbookViewId="0">
      <selection activeCell="E19" sqref="E19"/>
    </sheetView>
  </sheetViews>
  <sheetFormatPr baseColWidth="10" defaultColWidth="8.83203125" defaultRowHeight="15" x14ac:dyDescent="0.2"/>
  <cols>
    <col min="1" max="1" width="98.5" customWidth="1"/>
  </cols>
  <sheetData>
    <row r="2" spans="1:1" ht="42.75" customHeight="1" x14ac:dyDescent="0.2">
      <c r="A2" s="2" t="s">
        <v>34</v>
      </c>
    </row>
    <row r="3" spans="1:1" x14ac:dyDescent="0.2">
      <c r="A3" s="3"/>
    </row>
    <row r="4" spans="1:1" x14ac:dyDescent="0.2">
      <c r="A4" s="8" t="s">
        <v>33</v>
      </c>
    </row>
    <row r="5" spans="1:1" x14ac:dyDescent="0.2">
      <c r="A5" s="3"/>
    </row>
    <row r="6" spans="1:1" x14ac:dyDescent="0.2">
      <c r="A6" s="6" t="s">
        <v>25</v>
      </c>
    </row>
    <row r="7" spans="1:1" x14ac:dyDescent="0.2">
      <c r="A7" s="7"/>
    </row>
    <row r="8" spans="1:1" ht="60.75" customHeight="1" x14ac:dyDescent="0.2">
      <c r="A8" s="9" t="s">
        <v>35</v>
      </c>
    </row>
    <row r="9" spans="1:1" x14ac:dyDescent="0.2">
      <c r="A9" s="9"/>
    </row>
    <row r="10" spans="1:1" ht="16" x14ac:dyDescent="0.2">
      <c r="A10" s="9" t="s">
        <v>36</v>
      </c>
    </row>
    <row r="11" spans="1:1" ht="16" x14ac:dyDescent="0.2">
      <c r="A11" s="9" t="s">
        <v>37</v>
      </c>
    </row>
    <row r="12" spans="1:1" ht="16" x14ac:dyDescent="0.2">
      <c r="A12" s="9" t="s">
        <v>38</v>
      </c>
    </row>
    <row r="13" spans="1:1" ht="16" x14ac:dyDescent="0.2">
      <c r="A13" s="9" t="s">
        <v>39</v>
      </c>
    </row>
    <row r="14" spans="1:1" ht="16" x14ac:dyDescent="0.2">
      <c r="A14" s="9" t="s">
        <v>40</v>
      </c>
    </row>
    <row r="15" spans="1:1" ht="16" x14ac:dyDescent="0.2">
      <c r="A15" s="9" t="s">
        <v>41</v>
      </c>
    </row>
    <row r="16" spans="1:1" ht="16" x14ac:dyDescent="0.2">
      <c r="A16" s="9" t="s">
        <v>42</v>
      </c>
    </row>
    <row r="17" spans="1:1" ht="32" x14ac:dyDescent="0.2">
      <c r="A17" s="9" t="s">
        <v>43</v>
      </c>
    </row>
    <row r="18" spans="1:1" ht="16" x14ac:dyDescent="0.2">
      <c r="A18" s="9" t="s">
        <v>44</v>
      </c>
    </row>
    <row r="19" spans="1:1" ht="16" x14ac:dyDescent="0.2">
      <c r="A19" s="9" t="s">
        <v>45</v>
      </c>
    </row>
    <row r="20" spans="1:1" ht="16" x14ac:dyDescent="0.2">
      <c r="A20" s="9" t="s">
        <v>46</v>
      </c>
    </row>
    <row r="21" spans="1:1" ht="32" x14ac:dyDescent="0.2">
      <c r="A21" s="9" t="s">
        <v>47</v>
      </c>
    </row>
    <row r="22" spans="1:1" ht="16" x14ac:dyDescent="0.2">
      <c r="A22" s="9" t="s">
        <v>48</v>
      </c>
    </row>
    <row r="23" spans="1:1" x14ac:dyDescent="0.2">
      <c r="A23" s="10"/>
    </row>
    <row r="24" spans="1:1" ht="64" x14ac:dyDescent="0.2">
      <c r="A24" s="9" t="s">
        <v>49</v>
      </c>
    </row>
    <row r="25" spans="1:1" ht="13.5" customHeight="1" x14ac:dyDescent="0.2">
      <c r="A25" s="9"/>
    </row>
    <row r="26" spans="1:1" ht="32" x14ac:dyDescent="0.2">
      <c r="A26" s="9" t="s">
        <v>50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zoomScaleNormal="100" zoomScaleSheetLayoutView="100" workbookViewId="0">
      <selection activeCell="A13" sqref="A13"/>
    </sheetView>
  </sheetViews>
  <sheetFormatPr baseColWidth="10" defaultColWidth="8.83203125" defaultRowHeight="15" x14ac:dyDescent="0.2"/>
  <cols>
    <col min="1" max="1" width="98.5" customWidth="1"/>
  </cols>
  <sheetData>
    <row r="2" spans="1:1" ht="42.75" customHeight="1" x14ac:dyDescent="0.2">
      <c r="A2" s="2" t="s">
        <v>24</v>
      </c>
    </row>
    <row r="3" spans="1:1" x14ac:dyDescent="0.2">
      <c r="A3" s="3"/>
    </row>
    <row r="4" spans="1:1" ht="16" x14ac:dyDescent="0.2">
      <c r="A4" s="9" t="s">
        <v>33</v>
      </c>
    </row>
    <row r="5" spans="1:1" x14ac:dyDescent="0.2">
      <c r="A5" s="10"/>
    </row>
    <row r="6" spans="1:1" ht="16" x14ac:dyDescent="0.2">
      <c r="A6" s="12" t="s">
        <v>25</v>
      </c>
    </row>
    <row r="7" spans="1:1" x14ac:dyDescent="0.2">
      <c r="A7" s="9"/>
    </row>
    <row r="8" spans="1:1" ht="60.75" customHeight="1" x14ac:dyDescent="0.2">
      <c r="A8" s="9" t="s">
        <v>28</v>
      </c>
    </row>
    <row r="9" spans="1:1" ht="16" x14ac:dyDescent="0.2">
      <c r="A9" s="9" t="s">
        <v>26</v>
      </c>
    </row>
    <row r="10" spans="1:1" x14ac:dyDescent="0.2">
      <c r="A10" s="11"/>
    </row>
    <row r="11" spans="1:1" ht="32" x14ac:dyDescent="0.2">
      <c r="A11" s="9" t="s">
        <v>30</v>
      </c>
    </row>
    <row r="12" spans="1:1" x14ac:dyDescent="0.2">
      <c r="A12" s="9"/>
    </row>
    <row r="13" spans="1:1" ht="32" x14ac:dyDescent="0.2">
      <c r="A13" s="9" t="s">
        <v>31</v>
      </c>
    </row>
    <row r="14" spans="1:1" x14ac:dyDescent="0.2">
      <c r="A14" s="9"/>
    </row>
    <row r="15" spans="1:1" ht="32" x14ac:dyDescent="0.2">
      <c r="A15" s="9" t="s">
        <v>32</v>
      </c>
    </row>
    <row r="16" spans="1:1" x14ac:dyDescent="0.2">
      <c r="A16" s="9"/>
    </row>
    <row r="17" spans="1:1" ht="48" x14ac:dyDescent="0.2">
      <c r="A17" s="9" t="s">
        <v>29</v>
      </c>
    </row>
    <row r="18" spans="1:1" x14ac:dyDescent="0.2">
      <c r="A18" s="9"/>
    </row>
    <row r="19" spans="1:1" ht="80" x14ac:dyDescent="0.2">
      <c r="A19" s="9" t="s">
        <v>27</v>
      </c>
    </row>
    <row r="20" spans="1:1" x14ac:dyDescent="0.2">
      <c r="A20" s="4"/>
    </row>
    <row r="21" spans="1:1" x14ac:dyDescent="0.2">
      <c r="A21" s="4"/>
    </row>
    <row r="22" spans="1:1" x14ac:dyDescent="0.2">
      <c r="A22" s="4"/>
    </row>
    <row r="23" spans="1:1" x14ac:dyDescent="0.2">
      <c r="A23" s="4"/>
    </row>
    <row r="24" spans="1:1" x14ac:dyDescent="0.2">
      <c r="A24" s="4"/>
    </row>
    <row r="25" spans="1:1" ht="13.5" customHeight="1" x14ac:dyDescent="0.2">
      <c r="A25" s="4"/>
    </row>
    <row r="26" spans="1:1" ht="16" x14ac:dyDescent="0.2">
      <c r="A26" s="5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7" ma:contentTypeDescription="Umožňuje vytvoriť nový dokument." ma:contentTypeScope="" ma:versionID="95c71449351279511794d444ff22be4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e8672fc9c1e2f68f419c11cad63bccda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e4b31099-8163-4ac9-ab84-be06feeb7ef4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bb3d1ceb-ec91-4593-ab49-8ce9533748d9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D630FFB-8077-4F18-93FB-B78DCF2B4F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Návrh na plnenie kritérií</vt:lpstr>
      <vt:lpstr>Cenník</vt:lpstr>
      <vt:lpstr>Koneční užívatelia výhod</vt:lpstr>
      <vt:lpstr>Medzinárodné sankcie</vt:lpstr>
      <vt:lpstr>'Koneční užívatelia výhod'!Oblasť_tlače</vt:lpstr>
      <vt:lpstr>'Medzinárodné sankcie'!Oblasť_tlače</vt:lpstr>
      <vt:lpstr>'Návrh na plnenie kritérií'!Oblasť_tlače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Eva Sabová</cp:lastModifiedBy>
  <cp:revision/>
  <cp:lastPrinted>2023-05-31T12:54:37Z</cp:lastPrinted>
  <dcterms:created xsi:type="dcterms:W3CDTF">2022-09-22T09:41:16Z</dcterms:created>
  <dcterms:modified xsi:type="dcterms:W3CDTF">2023-11-09T09:51:48Z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