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araj\Downloads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J15" i="1" l="1"/>
  <c r="I15" i="1"/>
  <c r="G34" i="1" l="1"/>
  <c r="J34" i="1" s="1"/>
  <c r="G33" i="1"/>
  <c r="J33" i="1" s="1"/>
  <c r="G32" i="1"/>
  <c r="I32" i="1" s="1"/>
  <c r="G31" i="1"/>
  <c r="J31" i="1" s="1"/>
  <c r="G30" i="1"/>
  <c r="I30" i="1" s="1"/>
  <c r="G29" i="1"/>
  <c r="J29" i="1" s="1"/>
  <c r="G28" i="1"/>
  <c r="I28" i="1" s="1"/>
  <c r="G27" i="1"/>
  <c r="J27" i="1" s="1"/>
  <c r="G26" i="1"/>
  <c r="J26" i="1" s="1"/>
  <c r="G25" i="1"/>
  <c r="J25" i="1" s="1"/>
  <c r="G22" i="1"/>
  <c r="I22" i="1" s="1"/>
  <c r="G21" i="1"/>
  <c r="I21" i="1" s="1"/>
  <c r="G20" i="1"/>
  <c r="J20" i="1" s="1"/>
  <c r="G19" i="1"/>
  <c r="J19" i="1" s="1"/>
  <c r="G18" i="1"/>
  <c r="G16" i="1"/>
  <c r="J16" i="1" s="1"/>
  <c r="J18" i="1" l="1"/>
  <c r="G23" i="1"/>
  <c r="I19" i="1"/>
  <c r="J28" i="1"/>
  <c r="I31" i="1"/>
  <c r="J22" i="1"/>
  <c r="I34" i="1"/>
  <c r="I16" i="1"/>
  <c r="I26" i="1"/>
  <c r="G35" i="1"/>
  <c r="I18" i="1"/>
  <c r="I27" i="1"/>
  <c r="J32" i="1"/>
  <c r="J21" i="1"/>
  <c r="I25" i="1"/>
  <c r="J30" i="1"/>
  <c r="I33" i="1"/>
  <c r="I20" i="1"/>
  <c r="I29" i="1"/>
  <c r="J23" i="1" l="1"/>
  <c r="I23" i="1"/>
  <c r="G36" i="1"/>
  <c r="G37" i="1" s="1"/>
  <c r="I35" i="1"/>
  <c r="J35" i="1"/>
  <c r="J36" i="1" l="1"/>
  <c r="I36" i="1"/>
  <c r="I37" i="1"/>
  <c r="J37" i="1"/>
</calcChain>
</file>

<file path=xl/sharedStrings.xml><?xml version="1.0" encoding="utf-8"?>
<sst xmlns="http://schemas.openxmlformats.org/spreadsheetml/2006/main" count="98" uniqueCount="62">
  <si>
    <t>P.č.</t>
  </si>
  <si>
    <t>Popis</t>
  </si>
  <si>
    <t>Merná jednotka</t>
  </si>
  <si>
    <t>Množstvo</t>
  </si>
  <si>
    <t>Jednotková cena 
v EUR bez DPH</t>
  </si>
  <si>
    <t>Cena za množstvo 
v EUR bez DPH</t>
  </si>
  <si>
    <t>Sadzba DPH 
v %</t>
  </si>
  <si>
    <t>Výška DPH 
v EUR</t>
  </si>
  <si>
    <t>Cena za množstvo 
v EUR s DPH</t>
  </si>
  <si>
    <t>Podpora licencií systémového programového vybavenia IDGenTool pre vytváranie a vydávanie jedinečných identifikátorov pre účely systému vysledovateľnosti tabakových výrobkov</t>
  </si>
  <si>
    <t>Cena celkom za Podporu licencií systémového programového vybavenia  na obdobie 5 rokov v EUR:</t>
  </si>
  <si>
    <t>2.1</t>
  </si>
  <si>
    <t>Certifikovaný špecialista IDGenTool</t>
  </si>
  <si>
    <t>2.2</t>
  </si>
  <si>
    <t>Správca pre oblasť operačných systémov</t>
  </si>
  <si>
    <t>2.3</t>
  </si>
  <si>
    <t xml:space="preserve">Správca SQL databázového systému  </t>
  </si>
  <si>
    <t>2.4</t>
  </si>
  <si>
    <t>Linux špecialista</t>
  </si>
  <si>
    <t>2.5</t>
  </si>
  <si>
    <t>Operátor CallCentra</t>
  </si>
  <si>
    <t>3.1</t>
  </si>
  <si>
    <t>3.2</t>
  </si>
  <si>
    <t xml:space="preserve">Správca pre oblasť operačných systémov </t>
  </si>
  <si>
    <t>3.3</t>
  </si>
  <si>
    <t>3.4</t>
  </si>
  <si>
    <t>3.5</t>
  </si>
  <si>
    <t>3.6</t>
  </si>
  <si>
    <t>Projektový manažér</t>
  </si>
  <si>
    <t>3.7</t>
  </si>
  <si>
    <t>Developer</t>
  </si>
  <si>
    <t>3.8</t>
  </si>
  <si>
    <t>Tester</t>
  </si>
  <si>
    <t>3.9</t>
  </si>
  <si>
    <t>Špecialista na bezpečnosť</t>
  </si>
  <si>
    <t>3.10</t>
  </si>
  <si>
    <t>Špecialista na architektúru</t>
  </si>
  <si>
    <t>Celková cena za predmet zákazky „Licenčná podpora IDGenTool a podpora prevádzky programového vybavenia systému vysledovateľnosti" v EUR:</t>
  </si>
  <si>
    <t>Predmet: „Licenčná podpora IDGenTool a podpora prevádzky programového vybavenia systému vysledovateľnosti“</t>
  </si>
  <si>
    <t>Verejný obstarávateľ:</t>
  </si>
  <si>
    <t>DataCentrum 
Cintorínska 5 
81488 Bratislava
IČO: 151564</t>
  </si>
  <si>
    <t>Uchádzač - identifikačné údaje:</t>
  </si>
  <si>
    <t>Názov spoločnosti:</t>
  </si>
  <si>
    <t>Sídlo:</t>
  </si>
  <si>
    <t>IČO:</t>
  </si>
  <si>
    <t>Právna forma:</t>
  </si>
  <si>
    <t xml:space="preserve">Platiteľ DPH: </t>
  </si>
  <si>
    <t>ÁNO*   /    NIE*</t>
  </si>
  <si>
    <t>*) - nehodiace sa preškrtnite</t>
  </si>
  <si>
    <t xml:space="preserve">Všetky ceny a výpočty sa zaokrúhľujú na dve desatinné miesta. </t>
  </si>
  <si>
    <t>V.................................., dňa..............................</t>
  </si>
  <si>
    <t>...............................................................................................</t>
  </si>
  <si>
    <t>Meno  a podpis štatutára alebo osoby poverenej predkladať ponuku</t>
  </si>
  <si>
    <t>Uchádzač vyplní iba polia  označené žltou farbou !!!!</t>
  </si>
  <si>
    <t>Poznámka:</t>
  </si>
  <si>
    <t>Celková navrhovaná cena za celý predmet zákazky vyjadrená v EUR s DPH  ako aj všetky ceny uvedené v štruktúrovanom rozpočte ceny musia zahŕňať všetky náklady spojené s poskytovaním služieb uvedených  Prílohe č. 1 Opis predmetu zákazky. Všetky ceny musia byť zaokrúhlené na dve (2) desatinné miesta. 
Verejný obstarávateľ si vyhradzuje právo presunu osobo/hodín identifikovaných kvalifikovaných expertov v prípade, ak hodinové sadzby za jednotlivých kvalifikovaných expertov, medzi ktorými na základe potreby verejného obstarávateľa dôjde k presunu osobo/hodín, budú v rovnakých, resp. obdobných cenových hladinách a uvedené nebude mať vplyv na princípy verejného obstarávania. 
Za rovnakú, resp. obdobnú cenové hladinu sa považuje cena v EUR bez DPH, ktorá je v rozpätí 10 % z hodnoty osobo/hodiny.</t>
  </si>
  <si>
    <t>Príloha č. 2  Štruktúrovaný rozpočet</t>
  </si>
  <si>
    <t>OPCIA</t>
  </si>
  <si>
    <t>človekohodina</t>
  </si>
  <si>
    <t>Cena celkom za Činnosti podpory prevádzky v EUR za obdobie 5 rokov:</t>
  </si>
  <si>
    <t>Cena celkom za Činnosti na vyžiadanie za obdobie 5 rokov:</t>
  </si>
  <si>
    <t>1 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</si>
</sst>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sz val="18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vertical="center" wrapText="1"/>
    </xf>
    <xf numFmtId="9" fontId="6" fillId="0" borderId="8" xfId="0" applyNumberFormat="1" applyFont="1" applyBorder="1" applyAlignment="1">
      <alignment horizontal="center" vertical="center" wrapText="1"/>
    </xf>
    <xf numFmtId="164" fontId="7" fillId="0" borderId="9" xfId="0" applyNumberFormat="1" applyFont="1" applyBorder="1" applyAlignment="1">
      <alignment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right" vertical="center" wrapText="1"/>
    </xf>
    <xf numFmtId="164" fontId="6" fillId="0" borderId="8" xfId="0" applyNumberFormat="1" applyFont="1" applyBorder="1" applyAlignment="1">
      <alignment vertical="center" wrapText="1"/>
    </xf>
    <xf numFmtId="164" fontId="6" fillId="0" borderId="9" xfId="0" applyNumberFormat="1" applyFont="1" applyBorder="1" applyAlignment="1">
      <alignment vertical="center" wrapText="1"/>
    </xf>
    <xf numFmtId="49" fontId="8" fillId="0" borderId="10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164" fontId="2" fillId="0" borderId="9" xfId="0" applyNumberFormat="1" applyFont="1" applyBorder="1" applyAlignment="1">
      <alignment vertical="center" wrapText="1"/>
    </xf>
    <xf numFmtId="164" fontId="5" fillId="0" borderId="14" xfId="0" applyNumberFormat="1" applyFont="1" applyBorder="1" applyAlignment="1">
      <alignment vertical="center" wrapText="1"/>
    </xf>
    <xf numFmtId="0" fontId="6" fillId="0" borderId="0" xfId="0" applyFont="1"/>
    <xf numFmtId="0" fontId="1" fillId="0" borderId="0" xfId="0" applyFont="1"/>
    <xf numFmtId="0" fontId="11" fillId="0" borderId="0" xfId="0" applyFont="1"/>
    <xf numFmtId="0" fontId="12" fillId="0" borderId="0" xfId="0" applyFont="1" applyAlignment="1">
      <alignment horizontal="left" vertical="center"/>
    </xf>
    <xf numFmtId="0" fontId="13" fillId="0" borderId="0" xfId="0" applyFont="1"/>
    <xf numFmtId="0" fontId="14" fillId="0" borderId="0" xfId="0" applyFont="1" applyAlignment="1">
      <alignment horizontal="left" vertical="center" indent="14"/>
    </xf>
    <xf numFmtId="0" fontId="6" fillId="0" borderId="0" xfId="0" applyFont="1" applyAlignment="1">
      <alignment horizontal="left" vertical="top"/>
    </xf>
    <xf numFmtId="0" fontId="2" fillId="0" borderId="0" xfId="0" applyFont="1" applyAlignment="1">
      <alignment horizontal="left"/>
    </xf>
    <xf numFmtId="10" fontId="6" fillId="0" borderId="0" xfId="1" applyNumberFormat="1" applyFont="1" applyFill="1"/>
    <xf numFmtId="0" fontId="1" fillId="0" borderId="0" xfId="0" applyFont="1" applyAlignment="1">
      <alignment vertical="center"/>
    </xf>
    <xf numFmtId="0" fontId="15" fillId="2" borderId="0" xfId="0" applyFont="1" applyFill="1"/>
    <xf numFmtId="0" fontId="6" fillId="2" borderId="0" xfId="0" applyFont="1" applyFill="1"/>
    <xf numFmtId="0" fontId="16" fillId="0" borderId="0" xfId="0" applyFont="1"/>
    <xf numFmtId="164" fontId="2" fillId="3" borderId="15" xfId="0" applyNumberFormat="1" applyFont="1" applyFill="1" applyBorder="1" applyAlignment="1">
      <alignment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4" fontId="5" fillId="0" borderId="11" xfId="0" applyNumberFormat="1" applyFont="1" applyBorder="1" applyAlignment="1">
      <alignment vertical="center" wrapText="1"/>
    </xf>
    <xf numFmtId="164" fontId="5" fillId="0" borderId="18" xfId="0" applyNumberFormat="1" applyFont="1" applyBorder="1" applyAlignment="1">
      <alignment vertical="center" wrapText="1"/>
    </xf>
    <xf numFmtId="9" fontId="6" fillId="0" borderId="14" xfId="0" applyNumberFormat="1" applyFont="1" applyBorder="1" applyAlignment="1">
      <alignment horizontal="center" vertical="center" wrapText="1"/>
    </xf>
    <xf numFmtId="3" fontId="8" fillId="4" borderId="8" xfId="0" applyNumberFormat="1" applyFont="1" applyFill="1" applyBorder="1" applyAlignment="1">
      <alignment horizontal="center" vertical="center" wrapText="1"/>
    </xf>
    <xf numFmtId="164" fontId="6" fillId="0" borderId="0" xfId="0" applyNumberFormat="1" applyFont="1"/>
    <xf numFmtId="164" fontId="4" fillId="2" borderId="5" xfId="0" applyNumberFormat="1" applyFont="1" applyFill="1" applyBorder="1" applyAlignment="1" applyProtection="1">
      <alignment horizontal="center" vertical="center" wrapText="1"/>
      <protection locked="0"/>
    </xf>
    <xf numFmtId="164" fontId="6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right" vertical="center" wrapText="1"/>
    </xf>
    <xf numFmtId="0" fontId="9" fillId="0" borderId="12" xfId="0" applyFont="1" applyBorder="1" applyAlignment="1">
      <alignment horizontal="right" vertical="center" wrapText="1"/>
    </xf>
    <xf numFmtId="0" fontId="9" fillId="0" borderId="13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2" fillId="2" borderId="8" xfId="0" applyFont="1" applyFill="1" applyBorder="1" applyAlignment="1" applyProtection="1">
      <alignment horizontal="left" vertical="center"/>
      <protection locked="0"/>
    </xf>
    <xf numFmtId="0" fontId="10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 wrapText="1"/>
    </xf>
    <xf numFmtId="0" fontId="1" fillId="2" borderId="8" xfId="0" applyFont="1" applyFill="1" applyBorder="1" applyAlignment="1" applyProtection="1">
      <alignment horizontal="left" vertical="center"/>
      <protection locked="0"/>
    </xf>
  </cellXfs>
  <cellStyles count="2">
    <cellStyle name="Normálna" xfId="0" builtinId="0"/>
    <cellStyle name="Percentá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61"/>
  <sheetViews>
    <sheetView tabSelected="1" topLeftCell="A7" workbookViewId="0">
      <selection activeCell="M20" sqref="M20"/>
    </sheetView>
  </sheetViews>
  <sheetFormatPr defaultColWidth="8.85546875" defaultRowHeight="12.75" x14ac:dyDescent="0.2"/>
  <cols>
    <col min="1" max="1" width="3.7109375" style="20" customWidth="1"/>
    <col min="2" max="2" width="7.28515625" style="20" bestFit="1" customWidth="1"/>
    <col min="3" max="3" width="33.42578125" style="20" customWidth="1"/>
    <col min="4" max="4" width="13.5703125" style="20" customWidth="1"/>
    <col min="5" max="5" width="8.85546875" style="20"/>
    <col min="6" max="6" width="18.85546875" style="20" customWidth="1"/>
    <col min="7" max="7" width="16.140625" style="20" bestFit="1" customWidth="1"/>
    <col min="8" max="8" width="8.42578125" style="20" bestFit="1" customWidth="1"/>
    <col min="9" max="9" width="13.28515625" style="20" bestFit="1" customWidth="1"/>
    <col min="10" max="10" width="16.140625" style="20" bestFit="1" customWidth="1"/>
    <col min="11" max="11" width="8.85546875" style="20"/>
    <col min="12" max="12" width="10.28515625" style="20" bestFit="1" customWidth="1"/>
    <col min="13" max="16384" width="8.85546875" style="20"/>
  </cols>
  <sheetData>
    <row r="1" spans="2:10" ht="18.75" x14ac:dyDescent="0.2">
      <c r="B1" s="55" t="s">
        <v>56</v>
      </c>
      <c r="C1" s="55"/>
      <c r="D1" s="55"/>
      <c r="E1" s="55"/>
      <c r="F1" s="55"/>
      <c r="G1" s="55"/>
      <c r="H1" s="55"/>
      <c r="I1" s="55"/>
      <c r="J1" s="55"/>
    </row>
    <row r="2" spans="2:10" s="22" customFormat="1" ht="15.75" x14ac:dyDescent="0.25">
      <c r="B2" s="23" t="s">
        <v>38</v>
      </c>
      <c r="C2" s="24"/>
      <c r="D2" s="24"/>
      <c r="E2" s="24"/>
    </row>
    <row r="3" spans="2:10" ht="15" x14ac:dyDescent="0.25">
      <c r="B3" s="25"/>
      <c r="C3" s="21"/>
      <c r="D3" s="21"/>
      <c r="E3" s="21"/>
    </row>
    <row r="4" spans="2:10" ht="15" x14ac:dyDescent="0.2">
      <c r="B4" s="56" t="s">
        <v>39</v>
      </c>
      <c r="C4" s="56"/>
      <c r="D4" s="57" t="s">
        <v>40</v>
      </c>
      <c r="E4" s="57"/>
      <c r="F4" s="57"/>
      <c r="G4" s="57"/>
      <c r="H4" s="57"/>
      <c r="I4" s="57"/>
      <c r="J4" s="57"/>
    </row>
    <row r="5" spans="2:10" ht="15" x14ac:dyDescent="0.25">
      <c r="D5" s="21"/>
      <c r="E5" s="21"/>
    </row>
    <row r="6" spans="2:10" x14ac:dyDescent="0.2">
      <c r="B6" s="26" t="s">
        <v>41</v>
      </c>
    </row>
    <row r="7" spans="2:10" ht="15" x14ac:dyDescent="0.2">
      <c r="B7" s="52" t="s">
        <v>42</v>
      </c>
      <c r="C7" s="53"/>
      <c r="D7" s="54"/>
      <c r="E7" s="54"/>
      <c r="F7" s="54"/>
      <c r="G7" s="54"/>
      <c r="H7" s="54"/>
      <c r="I7" s="54"/>
      <c r="J7" s="54"/>
    </row>
    <row r="8" spans="2:10" ht="15" x14ac:dyDescent="0.2">
      <c r="B8" s="52" t="s">
        <v>43</v>
      </c>
      <c r="C8" s="53"/>
      <c r="D8" s="58"/>
      <c r="E8" s="58"/>
      <c r="F8" s="58"/>
      <c r="G8" s="58"/>
      <c r="H8" s="58"/>
      <c r="I8" s="58"/>
      <c r="J8" s="58"/>
    </row>
    <row r="9" spans="2:10" ht="15" x14ac:dyDescent="0.2">
      <c r="B9" s="52" t="s">
        <v>44</v>
      </c>
      <c r="C9" s="53"/>
      <c r="D9" s="58"/>
      <c r="E9" s="58"/>
      <c r="F9" s="58"/>
      <c r="G9" s="58"/>
      <c r="H9" s="58"/>
      <c r="I9" s="58"/>
      <c r="J9" s="58"/>
    </row>
    <row r="10" spans="2:10" ht="15" x14ac:dyDescent="0.2">
      <c r="B10" s="52" t="s">
        <v>45</v>
      </c>
      <c r="C10" s="53"/>
      <c r="D10" s="58"/>
      <c r="E10" s="58"/>
      <c r="F10" s="58"/>
      <c r="G10" s="58"/>
      <c r="H10" s="58"/>
      <c r="I10" s="58"/>
      <c r="J10" s="58"/>
    </row>
    <row r="11" spans="2:10" ht="15" x14ac:dyDescent="0.2">
      <c r="B11" s="52" t="s">
        <v>46</v>
      </c>
      <c r="C11" s="53"/>
      <c r="D11" s="54" t="s">
        <v>47</v>
      </c>
      <c r="E11" s="54"/>
      <c r="F11" s="54"/>
      <c r="G11" s="54"/>
      <c r="H11" s="54"/>
      <c r="I11" s="54"/>
      <c r="J11" s="54"/>
    </row>
    <row r="12" spans="2:10" ht="15" x14ac:dyDescent="0.25">
      <c r="B12" s="20" t="s">
        <v>48</v>
      </c>
      <c r="D12" s="27"/>
      <c r="E12" s="27"/>
      <c r="F12" s="27"/>
      <c r="G12" s="27"/>
      <c r="H12" s="27"/>
      <c r="I12" s="27"/>
      <c r="J12" s="27"/>
    </row>
    <row r="13" spans="2:10" ht="13.5" thickBot="1" x14ac:dyDescent="0.25"/>
    <row r="14" spans="2:10" ht="36" x14ac:dyDescent="0.2">
      <c r="B14" s="1" t="s">
        <v>0</v>
      </c>
      <c r="C14" s="2" t="s">
        <v>1</v>
      </c>
      <c r="D14" s="3" t="s">
        <v>2</v>
      </c>
      <c r="E14" s="3" t="s">
        <v>3</v>
      </c>
      <c r="F14" s="3" t="s">
        <v>4</v>
      </c>
      <c r="G14" s="3" t="s">
        <v>5</v>
      </c>
      <c r="H14" s="3" t="s">
        <v>6</v>
      </c>
      <c r="I14" s="3" t="s">
        <v>7</v>
      </c>
      <c r="J14" s="4" t="s">
        <v>8</v>
      </c>
    </row>
    <row r="15" spans="2:10" ht="60" x14ac:dyDescent="0.2">
      <c r="B15" s="5">
        <v>1</v>
      </c>
      <c r="C15" s="6" t="s">
        <v>9</v>
      </c>
      <c r="D15" s="7" t="s">
        <v>61</v>
      </c>
      <c r="E15" s="7">
        <v>5</v>
      </c>
      <c r="F15" s="41"/>
      <c r="G15" s="13">
        <f>F15*E15</f>
        <v>0</v>
      </c>
      <c r="H15" s="9">
        <v>0.2</v>
      </c>
      <c r="I15" s="14">
        <f t="shared" ref="I15" si="0">G15*H15</f>
        <v>0</v>
      </c>
      <c r="J15" s="15">
        <f t="shared" ref="J15" si="1">G15*1.2</f>
        <v>0</v>
      </c>
    </row>
    <row r="16" spans="2:10" ht="15.75" thickBot="1" x14ac:dyDescent="0.25">
      <c r="B16" s="45" t="s">
        <v>10</v>
      </c>
      <c r="C16" s="46"/>
      <c r="D16" s="46"/>
      <c r="E16" s="46"/>
      <c r="F16" s="46"/>
      <c r="G16" s="8">
        <f>G15</f>
        <v>0</v>
      </c>
      <c r="H16" s="9">
        <v>0.2</v>
      </c>
      <c r="I16" s="8">
        <f>G16*H16</f>
        <v>0</v>
      </c>
      <c r="J16" s="10">
        <f>G16*1.2</f>
        <v>0</v>
      </c>
    </row>
    <row r="17" spans="2:12" ht="36" x14ac:dyDescent="0.2">
      <c r="B17" s="1" t="s">
        <v>0</v>
      </c>
      <c r="C17" s="2" t="s">
        <v>1</v>
      </c>
      <c r="D17" s="3" t="s">
        <v>2</v>
      </c>
      <c r="E17" s="3" t="s">
        <v>3</v>
      </c>
      <c r="F17" s="3" t="s">
        <v>4</v>
      </c>
      <c r="G17" s="3" t="s">
        <v>5</v>
      </c>
      <c r="H17" s="3" t="s">
        <v>6</v>
      </c>
      <c r="I17" s="3" t="s">
        <v>7</v>
      </c>
      <c r="J17" s="4" t="s">
        <v>8</v>
      </c>
    </row>
    <row r="18" spans="2:12" x14ac:dyDescent="0.2">
      <c r="B18" s="11" t="s">
        <v>11</v>
      </c>
      <c r="C18" s="6" t="s">
        <v>12</v>
      </c>
      <c r="D18" s="12" t="s">
        <v>58</v>
      </c>
      <c r="E18" s="7">
        <v>90</v>
      </c>
      <c r="F18" s="41"/>
      <c r="G18" s="13">
        <f t="shared" ref="G18:G22" si="2">F18*E18</f>
        <v>0</v>
      </c>
      <c r="H18" s="9">
        <v>0.2</v>
      </c>
      <c r="I18" s="14">
        <f t="shared" ref="I18:I22" si="3">G18*H18</f>
        <v>0</v>
      </c>
      <c r="J18" s="15">
        <f t="shared" ref="J18:J22" si="4">G18*1.2</f>
        <v>0</v>
      </c>
    </row>
    <row r="19" spans="2:12" x14ac:dyDescent="0.2">
      <c r="B19" s="11" t="s">
        <v>13</v>
      </c>
      <c r="C19" s="6" t="s">
        <v>14</v>
      </c>
      <c r="D19" s="12" t="s">
        <v>58</v>
      </c>
      <c r="E19" s="7">
        <v>25</v>
      </c>
      <c r="F19" s="41"/>
      <c r="G19" s="13">
        <f t="shared" si="2"/>
        <v>0</v>
      </c>
      <c r="H19" s="9">
        <v>0.2</v>
      </c>
      <c r="I19" s="14">
        <f t="shared" si="3"/>
        <v>0</v>
      </c>
      <c r="J19" s="15">
        <f t="shared" si="4"/>
        <v>0</v>
      </c>
    </row>
    <row r="20" spans="2:12" x14ac:dyDescent="0.2">
      <c r="B20" s="11" t="s">
        <v>15</v>
      </c>
      <c r="C20" s="6" t="s">
        <v>16</v>
      </c>
      <c r="D20" s="12" t="s">
        <v>58</v>
      </c>
      <c r="E20" s="7">
        <v>25</v>
      </c>
      <c r="F20" s="41"/>
      <c r="G20" s="13">
        <f t="shared" si="2"/>
        <v>0</v>
      </c>
      <c r="H20" s="9">
        <v>0.2</v>
      </c>
      <c r="I20" s="14">
        <f t="shared" si="3"/>
        <v>0</v>
      </c>
      <c r="J20" s="15">
        <f t="shared" si="4"/>
        <v>0</v>
      </c>
    </row>
    <row r="21" spans="2:12" x14ac:dyDescent="0.2">
      <c r="B21" s="11" t="s">
        <v>17</v>
      </c>
      <c r="C21" s="6" t="s">
        <v>18</v>
      </c>
      <c r="D21" s="12" t="s">
        <v>58</v>
      </c>
      <c r="E21" s="7">
        <v>25</v>
      </c>
      <c r="F21" s="41"/>
      <c r="G21" s="13">
        <f t="shared" si="2"/>
        <v>0</v>
      </c>
      <c r="H21" s="9">
        <v>0.2</v>
      </c>
      <c r="I21" s="14">
        <f t="shared" si="3"/>
        <v>0</v>
      </c>
      <c r="J21" s="15">
        <f t="shared" si="4"/>
        <v>0</v>
      </c>
    </row>
    <row r="22" spans="2:12" x14ac:dyDescent="0.2">
      <c r="B22" s="11" t="s">
        <v>19</v>
      </c>
      <c r="C22" s="6" t="s">
        <v>20</v>
      </c>
      <c r="D22" s="12" t="s">
        <v>58</v>
      </c>
      <c r="E22" s="7">
        <v>90</v>
      </c>
      <c r="F22" s="41"/>
      <c r="G22" s="13">
        <f t="shared" si="2"/>
        <v>0</v>
      </c>
      <c r="H22" s="9">
        <v>0.2</v>
      </c>
      <c r="I22" s="14">
        <f t="shared" si="3"/>
        <v>0</v>
      </c>
      <c r="J22" s="15">
        <f t="shared" si="4"/>
        <v>0</v>
      </c>
    </row>
    <row r="23" spans="2:12" ht="15.75" thickBot="1" x14ac:dyDescent="0.25">
      <c r="B23" s="45" t="s">
        <v>59</v>
      </c>
      <c r="C23" s="46"/>
      <c r="D23" s="46"/>
      <c r="E23" s="46"/>
      <c r="F23" s="46"/>
      <c r="G23" s="8">
        <f>SUM(G18:G22)*60</f>
        <v>0</v>
      </c>
      <c r="H23" s="9">
        <v>0.2</v>
      </c>
      <c r="I23" s="8">
        <f>G23*H23</f>
        <v>0</v>
      </c>
      <c r="J23" s="10">
        <f>G23*1.2</f>
        <v>0</v>
      </c>
    </row>
    <row r="24" spans="2:12" ht="36" x14ac:dyDescent="0.2">
      <c r="B24" s="1" t="s">
        <v>0</v>
      </c>
      <c r="C24" s="2" t="s">
        <v>1</v>
      </c>
      <c r="D24" s="3" t="s">
        <v>2</v>
      </c>
      <c r="E24" s="3" t="s">
        <v>3</v>
      </c>
      <c r="F24" s="3" t="s">
        <v>4</v>
      </c>
      <c r="G24" s="3" t="s">
        <v>5</v>
      </c>
      <c r="H24" s="3" t="s">
        <v>6</v>
      </c>
      <c r="I24" s="3" t="s">
        <v>7</v>
      </c>
      <c r="J24" s="4" t="s">
        <v>8</v>
      </c>
    </row>
    <row r="25" spans="2:12" x14ac:dyDescent="0.2">
      <c r="B25" s="16" t="s">
        <v>21</v>
      </c>
      <c r="C25" s="17" t="s">
        <v>12</v>
      </c>
      <c r="D25" s="12" t="s">
        <v>58</v>
      </c>
      <c r="E25" s="39">
        <v>2160</v>
      </c>
      <c r="F25" s="42"/>
      <c r="G25" s="13">
        <f t="shared" ref="G25:G34" si="5">F25*E25</f>
        <v>0</v>
      </c>
      <c r="H25" s="9">
        <v>0.2</v>
      </c>
      <c r="I25" s="14">
        <f t="shared" ref="I25:I35" si="6">G25*H25</f>
        <v>0</v>
      </c>
      <c r="J25" s="15">
        <f t="shared" ref="J25:J35" si="7">G25*(1+H25)</f>
        <v>0</v>
      </c>
      <c r="L25" s="28"/>
    </row>
    <row r="26" spans="2:12" ht="25.5" x14ac:dyDescent="0.2">
      <c r="B26" s="16" t="s">
        <v>22</v>
      </c>
      <c r="C26" s="17" t="s">
        <v>23</v>
      </c>
      <c r="D26" s="12" t="s">
        <v>58</v>
      </c>
      <c r="E26" s="34">
        <v>600</v>
      </c>
      <c r="F26" s="42"/>
      <c r="G26" s="13">
        <f t="shared" si="5"/>
        <v>0</v>
      </c>
      <c r="H26" s="9">
        <v>0.2</v>
      </c>
      <c r="I26" s="14">
        <f t="shared" si="6"/>
        <v>0</v>
      </c>
      <c r="J26" s="15">
        <f t="shared" si="7"/>
        <v>0</v>
      </c>
      <c r="L26" s="28"/>
    </row>
    <row r="27" spans="2:12" x14ac:dyDescent="0.2">
      <c r="B27" s="16" t="s">
        <v>24</v>
      </c>
      <c r="C27" s="17" t="s">
        <v>16</v>
      </c>
      <c r="D27" s="12" t="s">
        <v>58</v>
      </c>
      <c r="E27" s="34">
        <v>600</v>
      </c>
      <c r="F27" s="42"/>
      <c r="G27" s="13">
        <f t="shared" si="5"/>
        <v>0</v>
      </c>
      <c r="H27" s="9">
        <v>0.2</v>
      </c>
      <c r="I27" s="14">
        <f t="shared" si="6"/>
        <v>0</v>
      </c>
      <c r="J27" s="15">
        <f t="shared" si="7"/>
        <v>0</v>
      </c>
      <c r="L27" s="28"/>
    </row>
    <row r="28" spans="2:12" x14ac:dyDescent="0.2">
      <c r="B28" s="16" t="s">
        <v>25</v>
      </c>
      <c r="C28" s="17" t="s">
        <v>18</v>
      </c>
      <c r="D28" s="12" t="s">
        <v>58</v>
      </c>
      <c r="E28" s="34">
        <v>600</v>
      </c>
      <c r="F28" s="42"/>
      <c r="G28" s="13">
        <f t="shared" si="5"/>
        <v>0</v>
      </c>
      <c r="H28" s="9">
        <v>0.2</v>
      </c>
      <c r="I28" s="14">
        <f t="shared" si="6"/>
        <v>0</v>
      </c>
      <c r="J28" s="15">
        <f t="shared" si="7"/>
        <v>0</v>
      </c>
      <c r="L28" s="28"/>
    </row>
    <row r="29" spans="2:12" x14ac:dyDescent="0.2">
      <c r="B29" s="16" t="s">
        <v>26</v>
      </c>
      <c r="C29" s="17" t="s">
        <v>20</v>
      </c>
      <c r="D29" s="12" t="s">
        <v>58</v>
      </c>
      <c r="E29" s="39">
        <v>2160</v>
      </c>
      <c r="F29" s="42"/>
      <c r="G29" s="13">
        <f t="shared" si="5"/>
        <v>0</v>
      </c>
      <c r="H29" s="9">
        <v>0.2</v>
      </c>
      <c r="I29" s="14">
        <f t="shared" si="6"/>
        <v>0</v>
      </c>
      <c r="J29" s="15">
        <f t="shared" si="7"/>
        <v>0</v>
      </c>
      <c r="L29" s="28"/>
    </row>
    <row r="30" spans="2:12" x14ac:dyDescent="0.2">
      <c r="B30" s="16" t="s">
        <v>27</v>
      </c>
      <c r="C30" s="17" t="s">
        <v>28</v>
      </c>
      <c r="D30" s="12" t="s">
        <v>58</v>
      </c>
      <c r="E30" s="34">
        <v>300</v>
      </c>
      <c r="F30" s="42"/>
      <c r="G30" s="13">
        <f t="shared" si="5"/>
        <v>0</v>
      </c>
      <c r="H30" s="9">
        <v>0.2</v>
      </c>
      <c r="I30" s="14">
        <f t="shared" si="6"/>
        <v>0</v>
      </c>
      <c r="J30" s="15">
        <f t="shared" si="7"/>
        <v>0</v>
      </c>
      <c r="L30" s="28"/>
    </row>
    <row r="31" spans="2:12" x14ac:dyDescent="0.2">
      <c r="B31" s="16" t="s">
        <v>29</v>
      </c>
      <c r="C31" s="17" t="s">
        <v>30</v>
      </c>
      <c r="D31" s="12" t="s">
        <v>58</v>
      </c>
      <c r="E31" s="39">
        <v>1200</v>
      </c>
      <c r="F31" s="42"/>
      <c r="G31" s="13">
        <f t="shared" si="5"/>
        <v>0</v>
      </c>
      <c r="H31" s="9">
        <v>0.2</v>
      </c>
      <c r="I31" s="14">
        <f t="shared" si="6"/>
        <v>0</v>
      </c>
      <c r="J31" s="15">
        <f t="shared" si="7"/>
        <v>0</v>
      </c>
      <c r="L31" s="28"/>
    </row>
    <row r="32" spans="2:12" x14ac:dyDescent="0.2">
      <c r="B32" s="16" t="s">
        <v>31</v>
      </c>
      <c r="C32" s="17" t="s">
        <v>32</v>
      </c>
      <c r="D32" s="12" t="s">
        <v>58</v>
      </c>
      <c r="E32" s="35">
        <v>600</v>
      </c>
      <c r="F32" s="42"/>
      <c r="G32" s="13">
        <f t="shared" si="5"/>
        <v>0</v>
      </c>
      <c r="H32" s="9">
        <v>0.2</v>
      </c>
      <c r="I32" s="14">
        <f t="shared" si="6"/>
        <v>0</v>
      </c>
      <c r="J32" s="15">
        <f t="shared" si="7"/>
        <v>0</v>
      </c>
      <c r="L32" s="28"/>
    </row>
    <row r="33" spans="2:12" x14ac:dyDescent="0.2">
      <c r="B33" s="16" t="s">
        <v>33</v>
      </c>
      <c r="C33" s="17" t="s">
        <v>34</v>
      </c>
      <c r="D33" s="12" t="s">
        <v>58</v>
      </c>
      <c r="E33" s="35">
        <v>600</v>
      </c>
      <c r="F33" s="42"/>
      <c r="G33" s="13">
        <f t="shared" si="5"/>
        <v>0</v>
      </c>
      <c r="H33" s="9">
        <v>0.2</v>
      </c>
      <c r="I33" s="14">
        <f t="shared" si="6"/>
        <v>0</v>
      </c>
      <c r="J33" s="15">
        <f t="shared" si="7"/>
        <v>0</v>
      </c>
      <c r="L33" s="28"/>
    </row>
    <row r="34" spans="2:12" x14ac:dyDescent="0.2">
      <c r="B34" s="16" t="s">
        <v>35</v>
      </c>
      <c r="C34" s="17" t="s">
        <v>36</v>
      </c>
      <c r="D34" s="12" t="s">
        <v>58</v>
      </c>
      <c r="E34" s="35">
        <v>300</v>
      </c>
      <c r="F34" s="42"/>
      <c r="G34" s="13">
        <f t="shared" si="5"/>
        <v>0</v>
      </c>
      <c r="H34" s="9">
        <v>0.2</v>
      </c>
      <c r="I34" s="14">
        <f t="shared" si="6"/>
        <v>0</v>
      </c>
      <c r="J34" s="15">
        <f t="shared" si="7"/>
        <v>0</v>
      </c>
      <c r="L34" s="28"/>
    </row>
    <row r="35" spans="2:12" ht="15" x14ac:dyDescent="0.2">
      <c r="B35" s="45" t="s">
        <v>60</v>
      </c>
      <c r="C35" s="46"/>
      <c r="D35" s="46"/>
      <c r="E35" s="46"/>
      <c r="F35" s="46"/>
      <c r="G35" s="8">
        <f>SUM(G25:G34)</f>
        <v>0</v>
      </c>
      <c r="H35" s="9">
        <v>0.2</v>
      </c>
      <c r="I35" s="8">
        <f t="shared" si="6"/>
        <v>0</v>
      </c>
      <c r="J35" s="18">
        <f t="shared" si="7"/>
        <v>0</v>
      </c>
    </row>
    <row r="36" spans="2:12" ht="15" x14ac:dyDescent="0.2">
      <c r="B36" s="49" t="s">
        <v>57</v>
      </c>
      <c r="C36" s="50"/>
      <c r="D36" s="50"/>
      <c r="E36" s="50"/>
      <c r="F36" s="51"/>
      <c r="G36" s="36">
        <f>G35+G23+G16</f>
        <v>0</v>
      </c>
      <c r="H36" s="9">
        <v>0.2</v>
      </c>
      <c r="I36" s="36">
        <f t="shared" ref="I36:J36" si="8">I35+I23+I16</f>
        <v>0</v>
      </c>
      <c r="J36" s="37">
        <f t="shared" si="8"/>
        <v>0</v>
      </c>
      <c r="L36" s="40"/>
    </row>
    <row r="37" spans="2:12" ht="30" customHeight="1" thickBot="1" x14ac:dyDescent="0.25">
      <c r="B37" s="47" t="s">
        <v>37</v>
      </c>
      <c r="C37" s="48"/>
      <c r="D37" s="48"/>
      <c r="E37" s="48"/>
      <c r="F37" s="48"/>
      <c r="G37" s="19">
        <f>(G35+G23+G16)+G36</f>
        <v>0</v>
      </c>
      <c r="H37" s="38">
        <v>0.2</v>
      </c>
      <c r="I37" s="19">
        <f>G37*H37</f>
        <v>0</v>
      </c>
      <c r="J37" s="33">
        <f>G37*(1+H37)</f>
        <v>0</v>
      </c>
    </row>
    <row r="39" spans="2:12" x14ac:dyDescent="0.2">
      <c r="B39" s="20" t="s">
        <v>49</v>
      </c>
    </row>
    <row r="41" spans="2:12" ht="15" x14ac:dyDescent="0.25">
      <c r="B41" s="29" t="s">
        <v>50</v>
      </c>
      <c r="C41" s="21"/>
      <c r="D41" s="21"/>
      <c r="E41" s="21"/>
      <c r="F41" s="21"/>
      <c r="G41" s="29" t="s">
        <v>51</v>
      </c>
      <c r="H41" s="21"/>
    </row>
    <row r="42" spans="2:12" x14ac:dyDescent="0.2">
      <c r="G42" s="30" t="s">
        <v>52</v>
      </c>
      <c r="H42" s="31"/>
      <c r="I42" s="31"/>
      <c r="J42" s="31"/>
    </row>
    <row r="43" spans="2:12" ht="23.25" x14ac:dyDescent="0.35">
      <c r="C43" s="32" t="s">
        <v>53</v>
      </c>
    </row>
    <row r="45" spans="2:12" x14ac:dyDescent="0.2">
      <c r="B45" s="20" t="s">
        <v>54</v>
      </c>
    </row>
    <row r="46" spans="2:12" x14ac:dyDescent="0.2">
      <c r="B46" s="43" t="s">
        <v>55</v>
      </c>
      <c r="C46" s="44"/>
      <c r="D46" s="44"/>
      <c r="E46" s="44"/>
      <c r="F46" s="44"/>
      <c r="G46" s="44"/>
      <c r="H46" s="44"/>
      <c r="I46" s="44"/>
    </row>
    <row r="47" spans="2:12" x14ac:dyDescent="0.2">
      <c r="B47" s="44"/>
      <c r="C47" s="44"/>
      <c r="D47" s="44"/>
      <c r="E47" s="44"/>
      <c r="F47" s="44"/>
      <c r="G47" s="44"/>
      <c r="H47" s="44"/>
      <c r="I47" s="44"/>
    </row>
    <row r="48" spans="2:12" x14ac:dyDescent="0.2">
      <c r="B48" s="44"/>
      <c r="C48" s="44"/>
      <c r="D48" s="44"/>
      <c r="E48" s="44"/>
      <c r="F48" s="44"/>
      <c r="G48" s="44"/>
      <c r="H48" s="44"/>
      <c r="I48" s="44"/>
    </row>
    <row r="49" spans="2:9" x14ac:dyDescent="0.2">
      <c r="B49" s="44"/>
      <c r="C49" s="44"/>
      <c r="D49" s="44"/>
      <c r="E49" s="44"/>
      <c r="F49" s="44"/>
      <c r="G49" s="44"/>
      <c r="H49" s="44"/>
      <c r="I49" s="44"/>
    </row>
    <row r="50" spans="2:9" x14ac:dyDescent="0.2">
      <c r="B50" s="44"/>
      <c r="C50" s="44"/>
      <c r="D50" s="44"/>
      <c r="E50" s="44"/>
      <c r="F50" s="44"/>
      <c r="G50" s="44"/>
      <c r="H50" s="44"/>
      <c r="I50" s="44"/>
    </row>
    <row r="51" spans="2:9" x14ac:dyDescent="0.2">
      <c r="B51" s="44"/>
      <c r="C51" s="44"/>
      <c r="D51" s="44"/>
      <c r="E51" s="44"/>
      <c r="F51" s="44"/>
      <c r="G51" s="44"/>
      <c r="H51" s="44"/>
      <c r="I51" s="44"/>
    </row>
    <row r="52" spans="2:9" x14ac:dyDescent="0.2">
      <c r="B52" s="44"/>
      <c r="C52" s="44"/>
      <c r="D52" s="44"/>
      <c r="E52" s="44"/>
      <c r="F52" s="44"/>
      <c r="G52" s="44"/>
      <c r="H52" s="44"/>
      <c r="I52" s="44"/>
    </row>
    <row r="53" spans="2:9" x14ac:dyDescent="0.2">
      <c r="B53" s="44"/>
      <c r="C53" s="44"/>
      <c r="D53" s="44"/>
      <c r="E53" s="44"/>
      <c r="F53" s="44"/>
      <c r="G53" s="44"/>
      <c r="H53" s="44"/>
      <c r="I53" s="44"/>
    </row>
    <row r="54" spans="2:9" x14ac:dyDescent="0.2">
      <c r="B54" s="44"/>
      <c r="C54" s="44"/>
      <c r="D54" s="44"/>
      <c r="E54" s="44"/>
      <c r="F54" s="44"/>
      <c r="G54" s="44"/>
      <c r="H54" s="44"/>
      <c r="I54" s="44"/>
    </row>
    <row r="55" spans="2:9" x14ac:dyDescent="0.2">
      <c r="B55" s="44"/>
      <c r="C55" s="44"/>
      <c r="D55" s="44"/>
      <c r="E55" s="44"/>
      <c r="F55" s="44"/>
      <c r="G55" s="44"/>
      <c r="H55" s="44"/>
      <c r="I55" s="44"/>
    </row>
    <row r="56" spans="2:9" x14ac:dyDescent="0.2">
      <c r="B56" s="44"/>
      <c r="C56" s="44"/>
      <c r="D56" s="44"/>
      <c r="E56" s="44"/>
      <c r="F56" s="44"/>
      <c r="G56" s="44"/>
      <c r="H56" s="44"/>
      <c r="I56" s="44"/>
    </row>
    <row r="57" spans="2:9" x14ac:dyDescent="0.2">
      <c r="B57" s="44"/>
      <c r="C57" s="44"/>
      <c r="D57" s="44"/>
      <c r="E57" s="44"/>
      <c r="F57" s="44"/>
      <c r="G57" s="44"/>
      <c r="H57" s="44"/>
      <c r="I57" s="44"/>
    </row>
    <row r="58" spans="2:9" x14ac:dyDescent="0.2">
      <c r="B58" s="44"/>
      <c r="C58" s="44"/>
      <c r="D58" s="44"/>
      <c r="E58" s="44"/>
      <c r="F58" s="44"/>
      <c r="G58" s="44"/>
      <c r="H58" s="44"/>
      <c r="I58" s="44"/>
    </row>
    <row r="59" spans="2:9" x14ac:dyDescent="0.2">
      <c r="B59" s="44"/>
      <c r="C59" s="44"/>
      <c r="D59" s="44"/>
      <c r="E59" s="44"/>
      <c r="F59" s="44"/>
      <c r="G59" s="44"/>
      <c r="H59" s="44"/>
      <c r="I59" s="44"/>
    </row>
    <row r="60" spans="2:9" x14ac:dyDescent="0.2">
      <c r="B60" s="44"/>
      <c r="C60" s="44"/>
      <c r="D60" s="44"/>
      <c r="E60" s="44"/>
      <c r="F60" s="44"/>
      <c r="G60" s="44"/>
      <c r="H60" s="44"/>
      <c r="I60" s="44"/>
    </row>
    <row r="61" spans="2:9" x14ac:dyDescent="0.2">
      <c r="B61" s="44"/>
      <c r="C61" s="44"/>
      <c r="D61" s="44"/>
      <c r="E61" s="44"/>
      <c r="F61" s="44"/>
      <c r="G61" s="44"/>
      <c r="H61" s="44"/>
      <c r="I61" s="44"/>
    </row>
  </sheetData>
  <sheetProtection algorithmName="SHA-512" hashValue="iDYeY+p9acqR+gJ3F5/1Cj0gPAcQ2V8WpnVfOIB+Wr/XjIsWiUpj+Ls7Yxif4MLIvMEHXUYmkmtKbzVmLYBbiQ==" saltValue="LAzm3anWz4C0e7gSqjh2Iw==" spinCount="100000" sheet="1" objects="1" scenarios="1"/>
  <mergeCells count="19">
    <mergeCell ref="B11:C11"/>
    <mergeCell ref="D11:J11"/>
    <mergeCell ref="B8:C8"/>
    <mergeCell ref="B1:J1"/>
    <mergeCell ref="B4:C4"/>
    <mergeCell ref="D4:J4"/>
    <mergeCell ref="B7:C7"/>
    <mergeCell ref="D7:J7"/>
    <mergeCell ref="D8:J8"/>
    <mergeCell ref="B9:C9"/>
    <mergeCell ref="D9:J9"/>
    <mergeCell ref="B10:C10"/>
    <mergeCell ref="D10:J10"/>
    <mergeCell ref="B46:I61"/>
    <mergeCell ref="B16:F16"/>
    <mergeCell ref="B23:F23"/>
    <mergeCell ref="B35:F35"/>
    <mergeCell ref="B37:F37"/>
    <mergeCell ref="B36:F36"/>
  </mergeCells>
  <pageMargins left="0.39370078740157483" right="0.39370078740157483" top="0.39370078740157483" bottom="0.39370078740157483" header="0" footer="0"/>
  <pageSetup paperSize="9" scale="80" orientation="landscape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2023-07-26T09:20:53Z</cp:lastPrinted>
  <dcterms:created xsi:type="dcterms:W3CDTF">2023-07-26T08:51:52Z</dcterms:created>
  <dcterms:modified xsi:type="dcterms:W3CDTF">2023-10-17T10:12:36Z</dcterms:modified>
</cp:coreProperties>
</file>