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filterPrivacy="1" defaultThemeVersion="166925"/>
  <xr:revisionPtr revIDLastSave="0" documentId="13_ncr:1_{F5DC3358-5E9F-47AC-9E2F-D0004C6821E1}" xr6:coauthVersionLast="45" xr6:coauthVersionMax="45" xr10:uidLastSave="{00000000-0000-0000-0000-000000000000}"/>
  <bookViews>
    <workbookView xWindow="-120" yWindow="-120" windowWidth="29040" windowHeight="15840" firstSheet="1" activeTab="8" xr2:uid="{00000000-000D-0000-FFFF-FFFF00000000}"/>
  </bookViews>
  <sheets>
    <sheet name="Súhrn" sheetId="10" r:id="rId1"/>
    <sheet name="ZŠ Bruselská" sheetId="2" r:id="rId2"/>
    <sheet name="ZŠ Družicová" sheetId="3" r:id="rId3"/>
    <sheet name="ZŠ Jenisejská" sheetId="4" r:id="rId4"/>
    <sheet name="ZŠ Krosnianska" sheetId="5" r:id="rId5"/>
    <sheet name="ZŠ L. Novomeského" sheetId="6" r:id="rId6"/>
    <sheet name="ZŠ Polianska" sheetId="7" r:id="rId7"/>
    <sheet name="ZŠ Požiarnická" sheetId="8" r:id="rId8"/>
    <sheet name="ZŠ Staničná" sheetId="9" r:id="rId9"/>
  </sheets>
  <definedNames>
    <definedName name="_xlnm._FilterDatabase" localSheetId="5" hidden="1">'ZŠ L. Novomeského'!$A$10:$E$10</definedName>
    <definedName name="_xlnm._FilterDatabase" localSheetId="6" hidden="1">'ZŠ Polianska'!$A$10:$E$10</definedName>
    <definedName name="_xlnm._FilterDatabase" localSheetId="7" hidden="1">'ZŠ Požiarnická'!$A$8:$E$8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7" l="1"/>
  <c r="H23" i="7" s="1"/>
  <c r="I23" i="7" s="1"/>
  <c r="G24" i="7"/>
  <c r="G25" i="7" s="1"/>
  <c r="G36" i="9"/>
  <c r="H36" i="9" s="1"/>
  <c r="I36" i="9" s="1"/>
  <c r="G37" i="9"/>
  <c r="H37" i="9" s="1"/>
  <c r="I37" i="9" s="1"/>
  <c r="H25" i="9"/>
  <c r="I25" i="9" s="1"/>
  <c r="G25" i="9"/>
  <c r="G26" i="9"/>
  <c r="H26" i="9" s="1"/>
  <c r="I26" i="9" s="1"/>
  <c r="G27" i="9"/>
  <c r="H27" i="9" s="1"/>
  <c r="I27" i="9" s="1"/>
  <c r="H10" i="9"/>
  <c r="I10" i="9" s="1"/>
  <c r="H12" i="9"/>
  <c r="I12" i="9" s="1"/>
  <c r="H16" i="9"/>
  <c r="I16" i="9" s="1"/>
  <c r="G10" i="9"/>
  <c r="G11" i="9"/>
  <c r="H11" i="9" s="1"/>
  <c r="I11" i="9" s="1"/>
  <c r="G12" i="9"/>
  <c r="G13" i="9"/>
  <c r="G14" i="9"/>
  <c r="H14" i="9" s="1"/>
  <c r="I14" i="9" s="1"/>
  <c r="G15" i="9"/>
  <c r="H15" i="9" s="1"/>
  <c r="I15" i="9" s="1"/>
  <c r="G16" i="9"/>
  <c r="H53" i="8"/>
  <c r="I53" i="8" s="1"/>
  <c r="G45" i="8"/>
  <c r="H45" i="8" s="1"/>
  <c r="I45" i="8" s="1"/>
  <c r="G46" i="8"/>
  <c r="H46" i="8" s="1"/>
  <c r="I46" i="8" s="1"/>
  <c r="G47" i="8"/>
  <c r="H47" i="8" s="1"/>
  <c r="I47" i="8" s="1"/>
  <c r="G48" i="8"/>
  <c r="H48" i="8" s="1"/>
  <c r="I48" i="8" s="1"/>
  <c r="G49" i="8"/>
  <c r="H49" i="8" s="1"/>
  <c r="I49" i="8" s="1"/>
  <c r="G50" i="8"/>
  <c r="H50" i="8" s="1"/>
  <c r="I50" i="8" s="1"/>
  <c r="G51" i="8"/>
  <c r="H51" i="8" s="1"/>
  <c r="I51" i="8" s="1"/>
  <c r="G52" i="8"/>
  <c r="H52" i="8" s="1"/>
  <c r="I52" i="8" s="1"/>
  <c r="G53" i="8"/>
  <c r="G35" i="8"/>
  <c r="H35" i="8" s="1"/>
  <c r="I35" i="8" s="1"/>
  <c r="G36" i="8"/>
  <c r="H36" i="8" s="1"/>
  <c r="I36" i="8" s="1"/>
  <c r="G25" i="8"/>
  <c r="H25" i="8" s="1"/>
  <c r="I25" i="8" s="1"/>
  <c r="G26" i="8"/>
  <c r="H26" i="8" s="1"/>
  <c r="I26" i="8" s="1"/>
  <c r="G10" i="8"/>
  <c r="H10" i="8" s="1"/>
  <c r="I10" i="8" s="1"/>
  <c r="G11" i="8"/>
  <c r="H11" i="8" s="1"/>
  <c r="I11" i="8" s="1"/>
  <c r="G12" i="8"/>
  <c r="H12" i="8" s="1"/>
  <c r="I12" i="8" s="1"/>
  <c r="G13" i="8"/>
  <c r="H13" i="8" s="1"/>
  <c r="G14" i="8"/>
  <c r="H14" i="8" s="1"/>
  <c r="I14" i="8" s="1"/>
  <c r="G15" i="8"/>
  <c r="H15" i="8" s="1"/>
  <c r="I15" i="8" s="1"/>
  <c r="G16" i="8"/>
  <c r="H16" i="8" s="1"/>
  <c r="I16" i="8" s="1"/>
  <c r="G35" i="9"/>
  <c r="H35" i="9" s="1"/>
  <c r="I35" i="9" s="1"/>
  <c r="I38" i="9" s="1"/>
  <c r="G24" i="9"/>
  <c r="H24" i="9" s="1"/>
  <c r="G9" i="9"/>
  <c r="H9" i="9" s="1"/>
  <c r="I9" i="9" s="1"/>
  <c r="G44" i="8"/>
  <c r="H44" i="8" s="1"/>
  <c r="I44" i="8" s="1"/>
  <c r="G34" i="8"/>
  <c r="G37" i="8" s="1"/>
  <c r="G24" i="8"/>
  <c r="G9" i="8"/>
  <c r="H9" i="8" s="1"/>
  <c r="I9" i="8" s="1"/>
  <c r="G12" i="7"/>
  <c r="H12" i="7" s="1"/>
  <c r="G13" i="7"/>
  <c r="G15" i="7" s="1"/>
  <c r="G14" i="7"/>
  <c r="H14" i="7" s="1"/>
  <c r="I14" i="7" s="1"/>
  <c r="G22" i="7"/>
  <c r="H22" i="7" s="1"/>
  <c r="I22" i="7" s="1"/>
  <c r="G11" i="7"/>
  <c r="H11" i="7" s="1"/>
  <c r="I11" i="7" s="1"/>
  <c r="G68" i="6"/>
  <c r="H80" i="6"/>
  <c r="I80" i="6" s="1"/>
  <c r="H84" i="6"/>
  <c r="I84" i="6" s="1"/>
  <c r="G76" i="6"/>
  <c r="H76" i="6" s="1"/>
  <c r="I76" i="6" s="1"/>
  <c r="G77" i="6"/>
  <c r="H77" i="6" s="1"/>
  <c r="I77" i="6" s="1"/>
  <c r="G78" i="6"/>
  <c r="H78" i="6" s="1"/>
  <c r="I78" i="6" s="1"/>
  <c r="G79" i="6"/>
  <c r="H79" i="6" s="1"/>
  <c r="I79" i="6" s="1"/>
  <c r="G80" i="6"/>
  <c r="G81" i="6"/>
  <c r="H81" i="6" s="1"/>
  <c r="I81" i="6" s="1"/>
  <c r="G82" i="6"/>
  <c r="H82" i="6" s="1"/>
  <c r="I82" i="6" s="1"/>
  <c r="G83" i="6"/>
  <c r="H83" i="6" s="1"/>
  <c r="I83" i="6" s="1"/>
  <c r="G84" i="6"/>
  <c r="G66" i="6"/>
  <c r="H66" i="6" s="1"/>
  <c r="I66" i="6" s="1"/>
  <c r="G67" i="6"/>
  <c r="H67" i="6" s="1"/>
  <c r="I67" i="6" s="1"/>
  <c r="G53" i="6"/>
  <c r="H53" i="6" s="1"/>
  <c r="I53" i="6" s="1"/>
  <c r="G54" i="6"/>
  <c r="H54" i="6" s="1"/>
  <c r="I54" i="6" s="1"/>
  <c r="G55" i="6"/>
  <c r="H55" i="6" s="1"/>
  <c r="I55" i="6" s="1"/>
  <c r="H44" i="6"/>
  <c r="I44" i="6" s="1"/>
  <c r="G42" i="6"/>
  <c r="H42" i="6" s="1"/>
  <c r="I42" i="6" s="1"/>
  <c r="G43" i="6"/>
  <c r="H43" i="6" s="1"/>
  <c r="I43" i="6" s="1"/>
  <c r="G44" i="6"/>
  <c r="H27" i="6"/>
  <c r="I27" i="6" s="1"/>
  <c r="H29" i="6"/>
  <c r="I29" i="6" s="1"/>
  <c r="H31" i="6"/>
  <c r="I31" i="6" s="1"/>
  <c r="G27" i="6"/>
  <c r="G28" i="6"/>
  <c r="H28" i="6" s="1"/>
  <c r="I28" i="6" s="1"/>
  <c r="G29" i="6"/>
  <c r="G30" i="6"/>
  <c r="H30" i="6" s="1"/>
  <c r="I30" i="6" s="1"/>
  <c r="G31" i="6"/>
  <c r="G32" i="6"/>
  <c r="H32" i="6" s="1"/>
  <c r="I32" i="6" s="1"/>
  <c r="G33" i="6"/>
  <c r="H33" i="6" s="1"/>
  <c r="I33" i="6" s="1"/>
  <c r="H16" i="6"/>
  <c r="I16" i="6" s="1"/>
  <c r="G12" i="6"/>
  <c r="H12" i="6" s="1"/>
  <c r="I12" i="6" s="1"/>
  <c r="G13" i="6"/>
  <c r="H13" i="6" s="1"/>
  <c r="I13" i="6" s="1"/>
  <c r="G14" i="6"/>
  <c r="H14" i="6" s="1"/>
  <c r="I14" i="6" s="1"/>
  <c r="G15" i="6"/>
  <c r="H15" i="6" s="1"/>
  <c r="I15" i="6" s="1"/>
  <c r="I19" i="6" s="1"/>
  <c r="G16" i="6"/>
  <c r="G17" i="6"/>
  <c r="H17" i="6" s="1"/>
  <c r="I17" i="6" s="1"/>
  <c r="G18" i="6"/>
  <c r="H18" i="6" s="1"/>
  <c r="I18" i="6" s="1"/>
  <c r="H75" i="6"/>
  <c r="I75" i="6" s="1"/>
  <c r="G75" i="6"/>
  <c r="G65" i="6"/>
  <c r="H65" i="6" s="1"/>
  <c r="I65" i="6" s="1"/>
  <c r="I68" i="6" s="1"/>
  <c r="G52" i="6"/>
  <c r="G56" i="6" s="1"/>
  <c r="G41" i="6"/>
  <c r="H41" i="6" s="1"/>
  <c r="G26" i="6"/>
  <c r="H26" i="6" s="1"/>
  <c r="I26" i="6" s="1"/>
  <c r="H11" i="6"/>
  <c r="I11" i="6" s="1"/>
  <c r="G11" i="6"/>
  <c r="G48" i="5"/>
  <c r="H48" i="5" s="1"/>
  <c r="I48" i="5" s="1"/>
  <c r="G49" i="5"/>
  <c r="H49" i="5" s="1"/>
  <c r="I49" i="5" s="1"/>
  <c r="G38" i="5"/>
  <c r="H38" i="5" s="1"/>
  <c r="I38" i="5" s="1"/>
  <c r="G39" i="5"/>
  <c r="H39" i="5" s="1"/>
  <c r="I39" i="5" s="1"/>
  <c r="G27" i="5"/>
  <c r="H27" i="5" s="1"/>
  <c r="I27" i="5" s="1"/>
  <c r="G28" i="5"/>
  <c r="H28" i="5" s="1"/>
  <c r="I28" i="5" s="1"/>
  <c r="G29" i="5"/>
  <c r="H29" i="5" s="1"/>
  <c r="I29" i="5" s="1"/>
  <c r="H12" i="5"/>
  <c r="I12" i="5" s="1"/>
  <c r="H14" i="5"/>
  <c r="I14" i="5" s="1"/>
  <c r="H16" i="5"/>
  <c r="I16" i="5" s="1"/>
  <c r="G12" i="5"/>
  <c r="G13" i="5"/>
  <c r="H13" i="5" s="1"/>
  <c r="I13" i="5" s="1"/>
  <c r="G14" i="5"/>
  <c r="G15" i="5"/>
  <c r="G16" i="5"/>
  <c r="G17" i="5"/>
  <c r="H17" i="5" s="1"/>
  <c r="I17" i="5" s="1"/>
  <c r="G18" i="5"/>
  <c r="H18" i="5" s="1"/>
  <c r="I18" i="5" s="1"/>
  <c r="G38" i="9" l="1"/>
  <c r="G17" i="9"/>
  <c r="G27" i="8"/>
  <c r="I54" i="8"/>
  <c r="I13" i="8"/>
  <c r="I17" i="8" s="1"/>
  <c r="H17" i="8"/>
  <c r="G54" i="8"/>
  <c r="G17" i="8"/>
  <c r="H24" i="8"/>
  <c r="H54" i="8"/>
  <c r="H34" i="8"/>
  <c r="I12" i="7"/>
  <c r="I15" i="7" s="1"/>
  <c r="H13" i="7"/>
  <c r="I13" i="7" s="1"/>
  <c r="H24" i="7"/>
  <c r="I41" i="6"/>
  <c r="I45" i="6" s="1"/>
  <c r="H45" i="6"/>
  <c r="I85" i="6"/>
  <c r="I34" i="6"/>
  <c r="H68" i="6"/>
  <c r="G45" i="6"/>
  <c r="G34" i="6"/>
  <c r="H52" i="6"/>
  <c r="G85" i="6"/>
  <c r="G19" i="6"/>
  <c r="H85" i="6"/>
  <c r="H34" i="6"/>
  <c r="H19" i="6"/>
  <c r="G19" i="5"/>
  <c r="H38" i="9"/>
  <c r="I24" i="9"/>
  <c r="I28" i="9" s="1"/>
  <c r="H28" i="9"/>
  <c r="G28" i="9"/>
  <c r="H13" i="9"/>
  <c r="H15" i="5"/>
  <c r="G11" i="5"/>
  <c r="H11" i="5" s="1"/>
  <c r="I11" i="5" s="1"/>
  <c r="H52" i="4"/>
  <c r="I52" i="4" s="1"/>
  <c r="I53" i="4" s="1"/>
  <c r="G51" i="4"/>
  <c r="H51" i="4" s="1"/>
  <c r="I51" i="4" s="1"/>
  <c r="G52" i="4"/>
  <c r="H42" i="4"/>
  <c r="I42" i="4" s="1"/>
  <c r="G40" i="4"/>
  <c r="H40" i="4" s="1"/>
  <c r="I40" i="4" s="1"/>
  <c r="G41" i="4"/>
  <c r="H41" i="4" s="1"/>
  <c r="G42" i="4"/>
  <c r="I25" i="4"/>
  <c r="I30" i="4"/>
  <c r="H25" i="4"/>
  <c r="H26" i="4"/>
  <c r="I26" i="4" s="1"/>
  <c r="H30" i="4"/>
  <c r="H31" i="4"/>
  <c r="I31" i="4" s="1"/>
  <c r="G25" i="4"/>
  <c r="G26" i="4"/>
  <c r="G27" i="4"/>
  <c r="H27" i="4" s="1"/>
  <c r="I27" i="4" s="1"/>
  <c r="G28" i="4"/>
  <c r="H28" i="4" s="1"/>
  <c r="G29" i="4"/>
  <c r="H29" i="4" s="1"/>
  <c r="I29" i="4" s="1"/>
  <c r="G30" i="4"/>
  <c r="G31" i="4"/>
  <c r="G32" i="4" s="1"/>
  <c r="I10" i="4"/>
  <c r="I13" i="4"/>
  <c r="H10" i="4"/>
  <c r="H11" i="4"/>
  <c r="I11" i="4" s="1"/>
  <c r="H13" i="4"/>
  <c r="H14" i="4"/>
  <c r="I14" i="4" s="1"/>
  <c r="H16" i="4"/>
  <c r="I16" i="4" s="1"/>
  <c r="G10" i="4"/>
  <c r="G11" i="4"/>
  <c r="G12" i="4"/>
  <c r="H12" i="4" s="1"/>
  <c r="I12" i="4" s="1"/>
  <c r="G13" i="4"/>
  <c r="G14" i="4"/>
  <c r="G15" i="4"/>
  <c r="H15" i="4" s="1"/>
  <c r="I15" i="4" s="1"/>
  <c r="G16" i="4"/>
  <c r="G43" i="4"/>
  <c r="G47" i="5"/>
  <c r="G50" i="5" s="1"/>
  <c r="G37" i="5"/>
  <c r="G40" i="5" s="1"/>
  <c r="G26" i="5"/>
  <c r="G30" i="5" s="1"/>
  <c r="G50" i="4"/>
  <c r="H50" i="4" s="1"/>
  <c r="I50" i="4" s="1"/>
  <c r="G39" i="4"/>
  <c r="H39" i="4" s="1"/>
  <c r="I39" i="4" s="1"/>
  <c r="G24" i="4"/>
  <c r="H24" i="4" s="1"/>
  <c r="I24" i="4" s="1"/>
  <c r="G9" i="4"/>
  <c r="H9" i="4" s="1"/>
  <c r="I9" i="4" s="1"/>
  <c r="H23" i="3"/>
  <c r="I23" i="3" s="1"/>
  <c r="H24" i="3"/>
  <c r="I24" i="3" s="1"/>
  <c r="G23" i="3"/>
  <c r="G24" i="3"/>
  <c r="G25" i="3"/>
  <c r="H25" i="3" s="1"/>
  <c r="I25" i="3" s="1"/>
  <c r="G22" i="3"/>
  <c r="G26" i="3" s="1"/>
  <c r="H12" i="3"/>
  <c r="I12" i="3" s="1"/>
  <c r="H13" i="3"/>
  <c r="I13" i="3" s="1"/>
  <c r="G12" i="3"/>
  <c r="G13" i="3"/>
  <c r="G14" i="3"/>
  <c r="H14" i="3" s="1"/>
  <c r="I14" i="3" s="1"/>
  <c r="G11" i="3"/>
  <c r="H11" i="3" s="1"/>
  <c r="G42" i="2"/>
  <c r="H42" i="2" s="1"/>
  <c r="I42" i="2" s="1"/>
  <c r="G43" i="2"/>
  <c r="H43" i="2" s="1"/>
  <c r="I43" i="2" s="1"/>
  <c r="G44" i="2"/>
  <c r="H44" i="2" s="1"/>
  <c r="I44" i="2" s="1"/>
  <c r="G41" i="2"/>
  <c r="G27" i="2"/>
  <c r="H27" i="2" s="1"/>
  <c r="G28" i="2"/>
  <c r="G29" i="2"/>
  <c r="G30" i="2"/>
  <c r="G31" i="2"/>
  <c r="H31" i="2" s="1"/>
  <c r="G32" i="2"/>
  <c r="H32" i="2" s="1"/>
  <c r="G33" i="2"/>
  <c r="G26" i="2"/>
  <c r="G12" i="2"/>
  <c r="H12" i="2" s="1"/>
  <c r="I12" i="2" s="1"/>
  <c r="G13" i="2"/>
  <c r="H13" i="2" s="1"/>
  <c r="I13" i="2" s="1"/>
  <c r="G14" i="2"/>
  <c r="H14" i="2" s="1"/>
  <c r="I14" i="2" s="1"/>
  <c r="G15" i="2"/>
  <c r="H15" i="2" s="1"/>
  <c r="G16" i="2"/>
  <c r="H16" i="2" s="1"/>
  <c r="I16" i="2" s="1"/>
  <c r="G17" i="2"/>
  <c r="H17" i="2" s="1"/>
  <c r="I17" i="2" s="1"/>
  <c r="G18" i="2"/>
  <c r="H18" i="2" s="1"/>
  <c r="I18" i="2" s="1"/>
  <c r="G11" i="2"/>
  <c r="I34" i="8" l="1"/>
  <c r="I37" i="8" s="1"/>
  <c r="H37" i="8"/>
  <c r="I24" i="8"/>
  <c r="I27" i="8" s="1"/>
  <c r="H27" i="8"/>
  <c r="H25" i="7"/>
  <c r="I24" i="7"/>
  <c r="I25" i="7" s="1"/>
  <c r="H15" i="7"/>
  <c r="I52" i="6"/>
  <c r="I56" i="6" s="1"/>
  <c r="H56" i="6"/>
  <c r="H37" i="5"/>
  <c r="I37" i="5" s="1"/>
  <c r="I40" i="5" s="1"/>
  <c r="I17" i="4"/>
  <c r="H43" i="4"/>
  <c r="I41" i="4"/>
  <c r="I43" i="4" s="1"/>
  <c r="H32" i="4"/>
  <c r="I28" i="4"/>
  <c r="I32" i="4" s="1"/>
  <c r="G53" i="4"/>
  <c r="H17" i="4"/>
  <c r="G17" i="4"/>
  <c r="H53" i="4"/>
  <c r="I11" i="3"/>
  <c r="I15" i="3" s="1"/>
  <c r="H15" i="3"/>
  <c r="G15" i="3"/>
  <c r="H22" i="3"/>
  <c r="G34" i="2"/>
  <c r="I15" i="2"/>
  <c r="I19" i="2" s="1"/>
  <c r="H19" i="2"/>
  <c r="I27" i="2"/>
  <c r="G19" i="2"/>
  <c r="I32" i="2"/>
  <c r="H29" i="2"/>
  <c r="I29" i="2" s="1"/>
  <c r="I31" i="2"/>
  <c r="H28" i="2"/>
  <c r="I28" i="2" s="1"/>
  <c r="H17" i="9"/>
  <c r="I13" i="9"/>
  <c r="I17" i="9" s="1"/>
  <c r="H19" i="5"/>
  <c r="I15" i="5"/>
  <c r="I19" i="5" s="1"/>
  <c r="H26" i="5"/>
  <c r="H47" i="5"/>
  <c r="H33" i="2"/>
  <c r="I33" i="2" s="1"/>
  <c r="H30" i="2"/>
  <c r="H41" i="2"/>
  <c r="I41" i="2" s="1"/>
  <c r="H26" i="2"/>
  <c r="I26" i="2" s="1"/>
  <c r="H40" i="5" l="1"/>
  <c r="I22" i="3"/>
  <c r="I26" i="3" s="1"/>
  <c r="H26" i="3"/>
  <c r="I30" i="2"/>
  <c r="I34" i="2" s="1"/>
  <c r="H34" i="2"/>
  <c r="I26" i="5"/>
  <c r="I30" i="5" s="1"/>
  <c r="H30" i="5"/>
  <c r="I47" i="5"/>
  <c r="I50" i="5" s="1"/>
  <c r="H50" i="5"/>
  <c r="H11" i="2"/>
  <c r="I11" i="2" l="1"/>
  <c r="G45" i="2"/>
  <c r="G42" i="9" l="1"/>
  <c r="C13" i="10" s="1"/>
  <c r="G58" i="8"/>
  <c r="C14" i="10" s="1"/>
  <c r="G29" i="7"/>
  <c r="C12" i="10" s="1"/>
  <c r="G89" i="6"/>
  <c r="C11" i="10" s="1"/>
  <c r="G54" i="5"/>
  <c r="C10" i="10" s="1"/>
  <c r="G57" i="4"/>
  <c r="C9" i="10" s="1"/>
  <c r="G30" i="3"/>
  <c r="C8" i="10" s="1"/>
  <c r="H45" i="2"/>
  <c r="I45" i="2"/>
  <c r="G51" i="2" s="1"/>
  <c r="G31" i="3" l="1"/>
  <c r="D8" i="10" s="1"/>
  <c r="G44" i="9"/>
  <c r="E13" i="10" s="1"/>
  <c r="G43" i="9"/>
  <c r="D13" i="10" s="1"/>
  <c r="G59" i="8"/>
  <c r="D14" i="10" s="1"/>
  <c r="G60" i="8"/>
  <c r="E14" i="10" s="1"/>
  <c r="G30" i="7"/>
  <c r="D12" i="10" s="1"/>
  <c r="G31" i="7"/>
  <c r="E12" i="10" s="1"/>
  <c r="G91" i="6"/>
  <c r="E11" i="10" s="1"/>
  <c r="G90" i="6"/>
  <c r="D11" i="10" s="1"/>
  <c r="G56" i="5"/>
  <c r="E10" i="10" s="1"/>
  <c r="G55" i="5"/>
  <c r="D10" i="10" s="1"/>
  <c r="G58" i="4"/>
  <c r="D9" i="10" s="1"/>
  <c r="G59" i="4"/>
  <c r="E9" i="10" s="1"/>
  <c r="G32" i="3"/>
  <c r="E8" i="10" s="1"/>
  <c r="G49" i="2" l="1"/>
  <c r="C7" i="10" s="1"/>
  <c r="C15" i="10" s="1"/>
  <c r="E7" i="10" l="1"/>
  <c r="E15" i="10" s="1"/>
  <c r="G50" i="2"/>
  <c r="D7" i="10" s="1"/>
  <c r="D15" i="10" s="1"/>
</calcChain>
</file>

<file path=xl/sharedStrings.xml><?xml version="1.0" encoding="utf-8"?>
<sst xmlns="http://schemas.openxmlformats.org/spreadsheetml/2006/main" count="1016" uniqueCount="126">
  <si>
    <t>kus</t>
  </si>
  <si>
    <t xml:space="preserve">Digitálne jazykové laboratórium </t>
  </si>
  <si>
    <t>022</t>
  </si>
  <si>
    <t xml:space="preserve"> Klientská stanica (vrátane základného príslušenstva klávesnica, myš, monitor)</t>
  </si>
  <si>
    <t>Učiteľské PC (vrátane základného príslušenstva)</t>
  </si>
  <si>
    <t>Interaktívny projektor + Projekčná tabuľa (interaktívne pero a softvér)</t>
  </si>
  <si>
    <t>Počet jednotiek</t>
  </si>
  <si>
    <t>Merná jednotka</t>
  </si>
  <si>
    <t>Názov položky</t>
  </si>
  <si>
    <t>Skupina výdavkov</t>
  </si>
  <si>
    <t>P.č.</t>
  </si>
  <si>
    <t>IKT vybavenie</t>
  </si>
  <si>
    <t>16 žiakov</t>
  </si>
  <si>
    <t>Počet žiakov:</t>
  </si>
  <si>
    <t xml:space="preserve"> IKT vybavenie / Jazyková učebňa</t>
  </si>
  <si>
    <t xml:space="preserve">Predmet zákazky: </t>
  </si>
  <si>
    <t>operačný systém, kancelársky balík (textový a tabuľkový editor, program na tvorbu prezentácií) a ďalší e-learning SW</t>
  </si>
  <si>
    <t>013</t>
  </si>
  <si>
    <t>školský server + softvér + kabeláž, resp. wifi</t>
  </si>
  <si>
    <t>3D tlačiareň + softvér</t>
  </si>
  <si>
    <t>zázamie pre učiteľa - 2 x notebook</t>
  </si>
  <si>
    <t>Multifunkčná tlačiareň</t>
  </si>
  <si>
    <t>Klientská stanica  (vrátane základného príslušenstva monitor klávesnica myš)</t>
  </si>
  <si>
    <t>Učiteľské PC (vrátane základného príslušenstva monitor klávesnica myš)</t>
  </si>
  <si>
    <t xml:space="preserve"> IKT vybavenie / IKT učebňa - variant klientské stanice</t>
  </si>
  <si>
    <t>9</t>
  </si>
  <si>
    <t>Server, kabeláž resp. wifi</t>
  </si>
  <si>
    <t>7</t>
  </si>
  <si>
    <t>5</t>
  </si>
  <si>
    <t>zázemie pre učiteľov - Notebook</t>
  </si>
  <si>
    <t>4</t>
  </si>
  <si>
    <t>Notebook</t>
  </si>
  <si>
    <t>3</t>
  </si>
  <si>
    <t>učiteľské PC</t>
  </si>
  <si>
    <t>2</t>
  </si>
  <si>
    <t>1.</t>
  </si>
  <si>
    <t xml:space="preserve"> IKT vybavenie / IKT učebňa - variant notebook</t>
  </si>
  <si>
    <t xml:space="preserve">
ZŠ Bruselská, Košice       
</t>
  </si>
  <si>
    <t>Základná škola:</t>
  </si>
  <si>
    <t>Mesto Košice, Trieda SNP 48/A, 040 11  Košice</t>
  </si>
  <si>
    <t xml:space="preserve">Verejný obstarávateľ: </t>
  </si>
  <si>
    <t xml:space="preserve">                            </t>
  </si>
  <si>
    <t xml:space="preserve">Špecifikácia vybavenia </t>
  </si>
  <si>
    <t xml:space="preserve">   </t>
  </si>
  <si>
    <t xml:space="preserve">16 žiakov  </t>
  </si>
  <si>
    <t xml:space="preserve">Počet žiakov </t>
  </si>
  <si>
    <t>IKT vybavenie / Jazyková učebňa 2</t>
  </si>
  <si>
    <t>IKT vybavenie / Jazyková učebňa 1</t>
  </si>
  <si>
    <t>ZŠ Družicová, Košice</t>
  </si>
  <si>
    <t xml:space="preserve">Vzor - Špecifikácia vybavenia </t>
  </si>
  <si>
    <t>Dataprojektor k interaktívnej tabuli</t>
  </si>
  <si>
    <t>Interaktívna tabuľa</t>
  </si>
  <si>
    <t xml:space="preserve">Notebook pre učiteľa + SW </t>
  </si>
  <si>
    <t xml:space="preserve">skupina výdavkov </t>
  </si>
  <si>
    <t>30 žiakov</t>
  </si>
  <si>
    <t xml:space="preserve"> IKT vybavenie / BIO / CHEM učebňa</t>
  </si>
  <si>
    <t>ZŠ Jozefa Urbana, Jenisejská 22, Košice</t>
  </si>
  <si>
    <t>Notebook pre učiteľa +  SW</t>
  </si>
  <si>
    <t>1</t>
  </si>
  <si>
    <t>zostava IKT vybavenia</t>
  </si>
  <si>
    <t xml:space="preserve"> IKT vybavenie / Učebňa Fyzika</t>
  </si>
  <si>
    <t xml:space="preserve"> IKT vybavenie - BIO /CHEM učebňa</t>
  </si>
  <si>
    <t>Interaktívny projektor + Projekčná tabuľa (interaktívne pero) + softvér</t>
  </si>
  <si>
    <t>školský server + kabeláž, resp. wifi</t>
  </si>
  <si>
    <t>Interaktívny projektor + Projekčná tabuľa + interaktívne pero + softvér</t>
  </si>
  <si>
    <t>17 žiakov</t>
  </si>
  <si>
    <t>ZŠ Krosnianska 2, 040 22 Košice</t>
  </si>
  <si>
    <t xml:space="preserve"> Televízor</t>
  </si>
  <si>
    <t>10</t>
  </si>
  <si>
    <t>DVD prehrávač</t>
  </si>
  <si>
    <t>premietacie plátno s montážou</t>
  </si>
  <si>
    <t>čítačka čiarových kódov</t>
  </si>
  <si>
    <t>Knižnično - informačný systém</t>
  </si>
  <si>
    <t>tablet pre používateľov školskej knižnice</t>
  </si>
  <si>
    <t>Dataprojektor</t>
  </si>
  <si>
    <t>PC zostava pre školského knihovníka</t>
  </si>
  <si>
    <t xml:space="preserve"> IKT vybavenie /Školská knižnica</t>
  </si>
  <si>
    <t>IKT vybavenie - BIO/CHEM Učebňa</t>
  </si>
  <si>
    <t>IKT vybavenie / Jazyková učebňa II.</t>
  </si>
  <si>
    <t>IKT vybavenie / Jazyková učebňa I.</t>
  </si>
  <si>
    <t xml:space="preserve">Počet žiakov: </t>
  </si>
  <si>
    <t>KT vybavenie / IKT učebňa - variant klientské stanice</t>
  </si>
  <si>
    <t>Zázemie pre učiteľa - Notebook</t>
  </si>
  <si>
    <t>Nám. Laca Novomestského 2, Košice</t>
  </si>
  <si>
    <t>KT vybavenie / Učebňa Fyziky</t>
  </si>
  <si>
    <t>ZŠ Polianska 1, Košice</t>
  </si>
  <si>
    <t>Televízor</t>
  </si>
  <si>
    <t>KT vybavenie / Učebňa BIO/CHEM</t>
  </si>
  <si>
    <t>32 žiakov</t>
  </si>
  <si>
    <t>IKT učebňa/variant klientské stanice</t>
  </si>
  <si>
    <t>Požiarnická 3, Košice</t>
  </si>
  <si>
    <t>ZŠ Staničná 13,  Košice</t>
  </si>
  <si>
    <t>Jednotková cena bez DPH</t>
  </si>
  <si>
    <t>Cena za požadované množstvo bez DPH</t>
  </si>
  <si>
    <t>DPH (20%)</t>
  </si>
  <si>
    <t>Cena za požadované množstvo s DPH</t>
  </si>
  <si>
    <t>X</t>
  </si>
  <si>
    <t>IKT vybavenie celkom:</t>
  </si>
  <si>
    <t>IKT vybavenie ZŠ Bruselská</t>
  </si>
  <si>
    <t>Celková cena bez DPH:</t>
  </si>
  <si>
    <t>DPH</t>
  </si>
  <si>
    <t>Celková cena s DPH:</t>
  </si>
  <si>
    <t>IKT vybavenie ZŠ Družicová</t>
  </si>
  <si>
    <t>IKT vybavenie ZŠ Jenisejská</t>
  </si>
  <si>
    <t>IKT vybavenie ZŠ Krosnianska</t>
  </si>
  <si>
    <t>IKT vybavenie ZŠ L. Novomestského</t>
  </si>
  <si>
    <t>IKT vybavenie ZŠ Polianska</t>
  </si>
  <si>
    <t>IKT vybavenie ZŠ Staničná</t>
  </si>
  <si>
    <t>IKT vybavenie ZŠ Požiarnická</t>
  </si>
  <si>
    <t>Cenová ponuka - IKT vybavenie</t>
  </si>
  <si>
    <t xml:space="preserve">ZŠ </t>
  </si>
  <si>
    <t>Celková cena za ZŠ bez DPH</t>
  </si>
  <si>
    <t>Celková cena za ZŠ s DPH</t>
  </si>
  <si>
    <t>ZŠ Bruselská</t>
  </si>
  <si>
    <t>ZŠ Družicová</t>
  </si>
  <si>
    <t>ZŠ Jenisejská</t>
  </si>
  <si>
    <t>ZŠ Krosnianska</t>
  </si>
  <si>
    <t>ZŠ L. Novomestského</t>
  </si>
  <si>
    <t>ZŠ Polianska</t>
  </si>
  <si>
    <t>ZŠ Staničná</t>
  </si>
  <si>
    <t>ZŠ Požiarnická</t>
  </si>
  <si>
    <t>Celková cena spolu za všetky ZŠ</t>
  </si>
  <si>
    <t>Miesto podpisu:</t>
  </si>
  <si>
    <t>Dátum podpisu:</t>
  </si>
  <si>
    <t>Meno a priezvisko osoby oprávnenej konať za uchádzača:</t>
  </si>
  <si>
    <t>Podpis a pečiatka: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</si>
</sst>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6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49" fontId="3" fillId="0" borderId="14" xfId="0" applyNumberFormat="1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0" fillId="0" borderId="0" xfId="0" applyNumberFormat="1"/>
    <xf numFmtId="0" fontId="0" fillId="0" borderId="0" xfId="0" applyAlignment="1">
      <alignment shrinkToFit="1"/>
    </xf>
    <xf numFmtId="0" fontId="3" fillId="0" borderId="4" xfId="0" applyFont="1" applyBorder="1" applyAlignment="1">
      <alignment horizontal="center" vertical="center" wrapText="1" shrinkToFit="1"/>
    </xf>
    <xf numFmtId="49" fontId="3" fillId="0" borderId="4" xfId="0" applyNumberFormat="1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49" fontId="9" fillId="0" borderId="4" xfId="0" applyNumberFormat="1" applyFont="1" applyBorder="1" applyAlignment="1">
      <alignment horizontal="center" vertical="center" wrapText="1" shrinkToFit="1"/>
    </xf>
    <xf numFmtId="49" fontId="0" fillId="0" borderId="0" xfId="0" applyNumberFormat="1" applyAlignment="1">
      <alignment shrinkToFit="1"/>
    </xf>
    <xf numFmtId="0" fontId="0" fillId="0" borderId="4" xfId="0" applyBorder="1"/>
    <xf numFmtId="0" fontId="9" fillId="0" borderId="4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0" fillId="0" borderId="6" xfId="0" applyBorder="1"/>
    <xf numFmtId="0" fontId="15" fillId="0" borderId="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5" fillId="0" borderId="0" xfId="0" applyFont="1"/>
    <xf numFmtId="0" fontId="1" fillId="0" borderId="0" xfId="0" applyFont="1"/>
    <xf numFmtId="49" fontId="1" fillId="0" borderId="0" xfId="0" applyNumberFormat="1" applyFont="1"/>
    <xf numFmtId="0" fontId="4" fillId="0" borderId="4" xfId="0" applyFont="1" applyBorder="1" applyAlignment="1">
      <alignment horizontal="center" vertical="center"/>
    </xf>
    <xf numFmtId="0" fontId="1" fillId="0" borderId="6" xfId="0" applyFont="1" applyBorder="1"/>
    <xf numFmtId="0" fontId="1" fillId="0" borderId="20" xfId="0" applyFont="1" applyBorder="1" applyAlignment="1">
      <alignment horizontal="center" vertical="center" wrapText="1"/>
    </xf>
    <xf numFmtId="0" fontId="17" fillId="0" borderId="0" xfId="0" applyFont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8" fillId="3" borderId="0" xfId="0" applyFont="1" applyFill="1"/>
    <xf numFmtId="49" fontId="18" fillId="0" borderId="0" xfId="0" applyNumberFormat="1" applyFont="1"/>
    <xf numFmtId="0" fontId="2" fillId="0" borderId="15" xfId="0" applyFont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" fillId="0" borderId="4" xfId="0" applyFont="1" applyBorder="1"/>
    <xf numFmtId="0" fontId="16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2" fillId="0" borderId="4" xfId="0" applyFont="1" applyBorder="1" applyAlignment="1"/>
    <xf numFmtId="0" fontId="5" fillId="0" borderId="4" xfId="0" applyFont="1" applyBorder="1" applyAlignment="1"/>
    <xf numFmtId="0" fontId="3" fillId="0" borderId="15" xfId="0" applyFont="1" applyBorder="1" applyAlignment="1">
      <alignment horizontal="center" vertical="center" wrapText="1" shrinkToFit="1"/>
    </xf>
    <xf numFmtId="49" fontId="9" fillId="0" borderId="14" xfId="0" applyNumberFormat="1" applyFont="1" applyBorder="1" applyAlignment="1">
      <alignment horizontal="center" vertical="center" wrapText="1" shrinkToFit="1"/>
    </xf>
    <xf numFmtId="0" fontId="9" fillId="0" borderId="14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2" fontId="0" fillId="0" borderId="0" xfId="0" applyNumberFormat="1"/>
    <xf numFmtId="0" fontId="2" fillId="2" borderId="3" xfId="0" applyFont="1" applyFill="1" applyBorder="1" applyAlignment="1">
      <alignment horizontal="center" vertical="center" wrapText="1"/>
    </xf>
    <xf numFmtId="2" fontId="0" fillId="6" borderId="4" xfId="0" applyNumberFormat="1" applyFill="1" applyBorder="1" applyAlignment="1">
      <alignment horizontal="left" vertical="center"/>
    </xf>
    <xf numFmtId="4" fontId="0" fillId="8" borderId="10" xfId="0" applyNumberFormat="1" applyFill="1" applyBorder="1" applyAlignment="1">
      <alignment horizontal="right" vertical="center"/>
    </xf>
    <xf numFmtId="49" fontId="3" fillId="0" borderId="9" xfId="0" applyNumberFormat="1" applyFont="1" applyBorder="1" applyAlignment="1">
      <alignment horizontal="left" vertical="center" wrapText="1"/>
    </xf>
    <xf numFmtId="4" fontId="0" fillId="8" borderId="19" xfId="0" applyNumberFormat="1" applyFill="1" applyBorder="1" applyAlignment="1">
      <alignment horizontal="right" vertical="center"/>
    </xf>
    <xf numFmtId="0" fontId="0" fillId="0" borderId="29" xfId="0" applyBorder="1" applyAlignment="1">
      <alignment horizontal="left" vertical="center"/>
    </xf>
    <xf numFmtId="2" fontId="0" fillId="6" borderId="14" xfId="0" applyNumberFormat="1" applyFill="1" applyBorder="1" applyAlignment="1">
      <alignment horizontal="left" vertical="center"/>
    </xf>
    <xf numFmtId="4" fontId="0" fillId="7" borderId="14" xfId="0" applyNumberFormat="1" applyFill="1" applyBorder="1" applyAlignment="1">
      <alignment horizontal="right" vertical="center"/>
    </xf>
    <xf numFmtId="0" fontId="7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4" fontId="21" fillId="10" borderId="40" xfId="0" applyNumberFormat="1" applyFont="1" applyFill="1" applyBorder="1" applyAlignment="1">
      <alignment vertical="center"/>
    </xf>
    <xf numFmtId="4" fontId="21" fillId="10" borderId="41" xfId="0" applyNumberFormat="1" applyFont="1" applyFill="1" applyBorder="1" applyAlignment="1">
      <alignment vertical="center"/>
    </xf>
    <xf numFmtId="4" fontId="21" fillId="10" borderId="43" xfId="0" applyNumberFormat="1" applyFont="1" applyFill="1" applyBorder="1" applyAlignment="1">
      <alignment vertical="center"/>
    </xf>
    <xf numFmtId="0" fontId="20" fillId="0" borderId="4" xfId="0" applyFont="1" applyBorder="1" applyAlignment="1">
      <alignment horizontal="center" vertical="center" wrapText="1"/>
    </xf>
    <xf numFmtId="0" fontId="0" fillId="0" borderId="5" xfId="0" applyBorder="1"/>
    <xf numFmtId="0" fontId="3" fillId="3" borderId="14" xfId="0" applyFont="1" applyFill="1" applyBorder="1" applyAlignment="1">
      <alignment horizontal="center" vertical="center" wrapText="1"/>
    </xf>
    <xf numFmtId="2" fontId="21" fillId="10" borderId="40" xfId="0" applyNumberFormat="1" applyFont="1" applyFill="1" applyBorder="1" applyAlignment="1">
      <alignment vertical="center"/>
    </xf>
    <xf numFmtId="0" fontId="16" fillId="2" borderId="19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/>
    <xf numFmtId="4" fontId="0" fillId="0" borderId="4" xfId="0" applyNumberFormat="1" applyBorder="1"/>
    <xf numFmtId="0" fontId="20" fillId="0" borderId="5" xfId="0" applyFont="1" applyBorder="1"/>
    <xf numFmtId="4" fontId="0" fillId="0" borderId="5" xfId="0" applyNumberFormat="1" applyBorder="1"/>
    <xf numFmtId="0" fontId="20" fillId="10" borderId="11" xfId="0" applyFont="1" applyFill="1" applyBorder="1" applyAlignment="1">
      <alignment wrapText="1"/>
    </xf>
    <xf numFmtId="4" fontId="0" fillId="10" borderId="10" xfId="0" applyNumberFormat="1" applyFill="1" applyBorder="1"/>
    <xf numFmtId="4" fontId="0" fillId="10" borderId="19" xfId="0" applyNumberFormat="1" applyFill="1" applyBorder="1"/>
    <xf numFmtId="0" fontId="3" fillId="3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vertical="center" wrapText="1"/>
    </xf>
    <xf numFmtId="4" fontId="0" fillId="7" borderId="37" xfId="0" applyNumberFormat="1" applyFill="1" applyBorder="1" applyAlignment="1">
      <alignment horizontal="right" vertical="center"/>
    </xf>
    <xf numFmtId="0" fontId="21" fillId="2" borderId="21" xfId="0" applyFont="1" applyFill="1" applyBorder="1" applyAlignment="1">
      <alignment vertical="center" wrapText="1"/>
    </xf>
    <xf numFmtId="0" fontId="21" fillId="2" borderId="17" xfId="0" applyFont="1" applyFill="1" applyBorder="1" applyAlignment="1">
      <alignment vertical="center" wrapText="1"/>
    </xf>
    <xf numFmtId="0" fontId="21" fillId="2" borderId="42" xfId="0" applyFont="1" applyFill="1" applyBorder="1" applyAlignment="1">
      <alignment vertical="center" wrapText="1"/>
    </xf>
    <xf numFmtId="0" fontId="20" fillId="0" borderId="4" xfId="0" applyFont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4" borderId="29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vertical="center" wrapText="1" shrinkToFit="1"/>
    </xf>
    <xf numFmtId="0" fontId="10" fillId="4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5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15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 shrinkToFit="1"/>
    </xf>
    <xf numFmtId="0" fontId="5" fillId="4" borderId="6" xfId="0" applyFont="1" applyFill="1" applyBorder="1" applyAlignment="1">
      <alignment horizontal="left" shrinkToFit="1"/>
    </xf>
    <xf numFmtId="0" fontId="5" fillId="2" borderId="9" xfId="0" applyFont="1" applyFill="1" applyBorder="1" applyAlignment="1">
      <alignment horizontal="center" vertical="center" wrapText="1" shrinkToFi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5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2" borderId="12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5" borderId="29" xfId="0" applyFont="1" applyFill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3" borderId="29" xfId="0" applyFont="1" applyFill="1" applyBorder="1" applyAlignment="1">
      <alignment horizontal="center"/>
    </xf>
    <xf numFmtId="0" fontId="10" fillId="4" borderId="29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5" fillId="0" borderId="15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13" fillId="3" borderId="4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hyperlink" Target="http://www.skolskatechnika.sk/ito5-digitalne%20optimas.jpg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hyperlink" Target="http://www.skolskatechnika.sk/ito5-digitalne%20optimas.jpg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hyperlink" Target="http://www.skolskatechnika.sk/ito5-digitalne%20optimas.jpg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hyperlink" Target="http://www.skolskatechnika.sk/ito5-digitalne%20optimas.jpg" TargetMode="Externa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hyperlink" Target="http://www.skolskatechnika.sk/ito5-digitalne%20optimas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44</xdr:row>
      <xdr:rowOff>0</xdr:rowOff>
    </xdr:from>
    <xdr:ext cx="0" cy="192418"/>
    <xdr:pic>
      <xdr:nvPicPr>
        <xdr:cNvPr id="4" name="Picture 11" descr="Basetech merač spotreby COST CONTROL 3000">
          <a:extLst>
            <a:ext uri="{FF2B5EF4-FFF2-40B4-BE49-F238E27FC236}">
              <a16:creationId xmlns:a16="http://schemas.microsoft.com/office/drawing/2014/main" id="{0B0363FC-D9CC-4DFE-AB58-8535F9FB9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52800" y="749427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44</xdr:row>
      <xdr:rowOff>0</xdr:rowOff>
    </xdr:from>
    <xdr:ext cx="0" cy="192416"/>
    <xdr:pic>
      <xdr:nvPicPr>
        <xdr:cNvPr id="5" name="Picture 11" descr="Basetech merač spotreby COST CONTROL 3000">
          <a:extLst>
            <a:ext uri="{FF2B5EF4-FFF2-40B4-BE49-F238E27FC236}">
              <a16:creationId xmlns:a16="http://schemas.microsoft.com/office/drawing/2014/main" id="{81EA5530-5DD2-432D-B96A-6430225DE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52800" y="74942700"/>
          <a:ext cx="0" cy="192416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2278304" cy="5813"/>
    <xdr:pic>
      <xdr:nvPicPr>
        <xdr:cNvPr id="2" name="hlavny_obrazok_img" descr="Digitálny Systém Optimas pre 16 študentov + 1 ucit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8CC168-4EDC-4DCB-9F80-4C405FF33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628775"/>
          <a:ext cx="2278304" cy="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2278304" cy="5813"/>
    <xdr:pic>
      <xdr:nvPicPr>
        <xdr:cNvPr id="3" name="hlavny_obrazok_img" descr="Digitálny Systém Optimas pre 16 študentov + 1 ucit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49DE57-E8D3-4B58-8635-7A6E11E22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352675"/>
          <a:ext cx="2278304" cy="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2278304" cy="5813"/>
    <xdr:pic>
      <xdr:nvPicPr>
        <xdr:cNvPr id="4" name="hlavny_obrazok_img" descr="Digitálny Systém Optimas pre 16 študentov + 1 ucit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6D4298-DDAF-43E4-B927-AB9B4DC6E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343400"/>
          <a:ext cx="2278304" cy="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2278304" cy="5813"/>
    <xdr:pic>
      <xdr:nvPicPr>
        <xdr:cNvPr id="5" name="hlavny_obrazok_img" descr="Digitálny Systém Optimas pre 16 študentov + 1 ucit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5F73E9-C17D-4AF6-A491-E975B25AB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343400"/>
          <a:ext cx="2278304" cy="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0" cy="192418"/>
    <xdr:pic>
      <xdr:nvPicPr>
        <xdr:cNvPr id="6" name="Picture 11" descr="Basetech merač spotreby COST CONTROL 3000">
          <a:extLst>
            <a:ext uri="{FF2B5EF4-FFF2-40B4-BE49-F238E27FC236}">
              <a16:creationId xmlns:a16="http://schemas.microsoft.com/office/drawing/2014/main" id="{C7A6313D-D0A7-4A61-A018-731DA9DC3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95625" y="412718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25</xdr:row>
      <xdr:rowOff>0</xdr:rowOff>
    </xdr:from>
    <xdr:ext cx="0" cy="192416"/>
    <xdr:pic>
      <xdr:nvPicPr>
        <xdr:cNvPr id="7" name="Picture 11" descr="Basetech merač spotreby COST CONTROL 3000">
          <a:extLst>
            <a:ext uri="{FF2B5EF4-FFF2-40B4-BE49-F238E27FC236}">
              <a16:creationId xmlns:a16="http://schemas.microsoft.com/office/drawing/2014/main" id="{00F9DF3A-780D-4B5C-9680-BAAF4C306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95625" y="41271825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</xdr:row>
      <xdr:rowOff>0</xdr:rowOff>
    </xdr:from>
    <xdr:ext cx="0" cy="192418"/>
    <xdr:pic>
      <xdr:nvPicPr>
        <xdr:cNvPr id="8" name="Picture 11" descr="Basetech merač spotreby COST CONTROL 3000">
          <a:extLst>
            <a:ext uri="{FF2B5EF4-FFF2-40B4-BE49-F238E27FC236}">
              <a16:creationId xmlns:a16="http://schemas.microsoft.com/office/drawing/2014/main" id="{E341ACA3-B159-4A14-B0C0-107189877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4194048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</xdr:row>
      <xdr:rowOff>0</xdr:rowOff>
    </xdr:from>
    <xdr:ext cx="0" cy="192416"/>
    <xdr:pic>
      <xdr:nvPicPr>
        <xdr:cNvPr id="9" name="Picture 11" descr="Basetech merač spotreby COST CONTROL 3000">
          <a:extLst>
            <a:ext uri="{FF2B5EF4-FFF2-40B4-BE49-F238E27FC236}">
              <a16:creationId xmlns:a16="http://schemas.microsoft.com/office/drawing/2014/main" id="{106801BC-923A-425D-8759-CDA049E17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4194048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25</xdr:row>
      <xdr:rowOff>0</xdr:rowOff>
    </xdr:from>
    <xdr:ext cx="0" cy="192418"/>
    <xdr:pic>
      <xdr:nvPicPr>
        <xdr:cNvPr id="10" name="Picture 11" descr="Basetech merač spotreby COST CONTROL 3000">
          <a:extLst>
            <a:ext uri="{FF2B5EF4-FFF2-40B4-BE49-F238E27FC236}">
              <a16:creationId xmlns:a16="http://schemas.microsoft.com/office/drawing/2014/main" id="{9A13F828-0AF4-4D3E-9CD7-983DBC93E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4194048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25</xdr:row>
      <xdr:rowOff>0</xdr:rowOff>
    </xdr:from>
    <xdr:ext cx="0" cy="192416"/>
    <xdr:pic>
      <xdr:nvPicPr>
        <xdr:cNvPr id="11" name="Picture 11" descr="Basetech merač spotreby COST CONTROL 3000">
          <a:extLst>
            <a:ext uri="{FF2B5EF4-FFF2-40B4-BE49-F238E27FC236}">
              <a16:creationId xmlns:a16="http://schemas.microsoft.com/office/drawing/2014/main" id="{3FF286C4-8109-4002-88EF-24C67E80B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41940480"/>
          <a:ext cx="0" cy="192416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22</xdr:row>
      <xdr:rowOff>0</xdr:rowOff>
    </xdr:from>
    <xdr:ext cx="2278304" cy="5813"/>
    <xdr:pic>
      <xdr:nvPicPr>
        <xdr:cNvPr id="2" name="hlavny_obrazok_img" descr="Digitálny Systém Optimas pre 16 študentov + 1 ucit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5CB092-00FA-4312-9DD7-D13D5E9C4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981450"/>
          <a:ext cx="2278304" cy="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41</xdr:row>
      <xdr:rowOff>0</xdr:rowOff>
    </xdr:from>
    <xdr:ext cx="2278304" cy="5813"/>
    <xdr:pic>
      <xdr:nvPicPr>
        <xdr:cNvPr id="3" name="hlavny_obrazok_img" descr="Digitálny Systém Optimas pre 16 študentov + 1 ucit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1B4D8A-73BE-4A9A-9D82-53BB6EAA9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7419975"/>
          <a:ext cx="2278304" cy="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2278304" cy="5813"/>
    <xdr:pic>
      <xdr:nvPicPr>
        <xdr:cNvPr id="4" name="hlavny_obrazok_img" descr="Digitálny Systém Optimas pre 16 študentov + 1 ucit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5E546D-3B5E-409D-B27E-D5F040D7C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266825"/>
          <a:ext cx="2278304" cy="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41</xdr:row>
      <xdr:rowOff>0</xdr:rowOff>
    </xdr:from>
    <xdr:ext cx="2278304" cy="5813"/>
    <xdr:pic>
      <xdr:nvPicPr>
        <xdr:cNvPr id="5" name="hlavny_obrazok_img" descr="Digitálny Systém Optimas pre 16 študentov + 1 ucit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D7C2C8-CD52-46AC-AE2A-3FC26E828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7419975"/>
          <a:ext cx="2278304" cy="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52</xdr:row>
      <xdr:rowOff>0</xdr:rowOff>
    </xdr:from>
    <xdr:ext cx="0" cy="192418"/>
    <xdr:pic>
      <xdr:nvPicPr>
        <xdr:cNvPr id="6" name="Picture 11" descr="Basetech merač spotreby COST CONTROL 3000">
          <a:extLst>
            <a:ext uri="{FF2B5EF4-FFF2-40B4-BE49-F238E27FC236}">
              <a16:creationId xmlns:a16="http://schemas.microsoft.com/office/drawing/2014/main" id="{AACCA027-418C-4635-B939-2F7F6DBD3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95625" y="412718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52</xdr:row>
      <xdr:rowOff>0</xdr:rowOff>
    </xdr:from>
    <xdr:ext cx="0" cy="192416"/>
    <xdr:pic>
      <xdr:nvPicPr>
        <xdr:cNvPr id="7" name="Picture 11" descr="Basetech merač spotreby COST CONTROL 3000">
          <a:extLst>
            <a:ext uri="{FF2B5EF4-FFF2-40B4-BE49-F238E27FC236}">
              <a16:creationId xmlns:a16="http://schemas.microsoft.com/office/drawing/2014/main" id="{E1783E57-B422-48AD-8409-AD032EA52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95625" y="41271825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16</xdr:row>
      <xdr:rowOff>0</xdr:rowOff>
    </xdr:from>
    <xdr:ext cx="0" cy="192418"/>
    <xdr:pic>
      <xdr:nvPicPr>
        <xdr:cNvPr id="8" name="Picture 11" descr="Basetech merač spotreby COST CONTROL 3000">
          <a:extLst>
            <a:ext uri="{FF2B5EF4-FFF2-40B4-BE49-F238E27FC236}">
              <a16:creationId xmlns:a16="http://schemas.microsoft.com/office/drawing/2014/main" id="{79B337E0-88B5-406F-98E3-DD1A14DEE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08559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16</xdr:row>
      <xdr:rowOff>0</xdr:rowOff>
    </xdr:from>
    <xdr:ext cx="0" cy="192416"/>
    <xdr:pic>
      <xdr:nvPicPr>
        <xdr:cNvPr id="9" name="Picture 11" descr="Basetech merač spotreby COST CONTROL 3000">
          <a:extLst>
            <a:ext uri="{FF2B5EF4-FFF2-40B4-BE49-F238E27FC236}">
              <a16:creationId xmlns:a16="http://schemas.microsoft.com/office/drawing/2014/main" id="{822DDA61-ACC7-4DAB-B09D-7446AE53B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08559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16</xdr:row>
      <xdr:rowOff>0</xdr:rowOff>
    </xdr:from>
    <xdr:ext cx="0" cy="192418"/>
    <xdr:pic>
      <xdr:nvPicPr>
        <xdr:cNvPr id="10" name="Picture 11" descr="Basetech merač spotreby COST CONTROL 3000">
          <a:extLst>
            <a:ext uri="{FF2B5EF4-FFF2-40B4-BE49-F238E27FC236}">
              <a16:creationId xmlns:a16="http://schemas.microsoft.com/office/drawing/2014/main" id="{47FB0675-A248-4D71-ADA4-ECE2FC846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08559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16</xdr:row>
      <xdr:rowOff>0</xdr:rowOff>
    </xdr:from>
    <xdr:ext cx="0" cy="192416"/>
    <xdr:pic>
      <xdr:nvPicPr>
        <xdr:cNvPr id="11" name="Picture 11" descr="Basetech merač spotreby COST CONTROL 3000">
          <a:extLst>
            <a:ext uri="{FF2B5EF4-FFF2-40B4-BE49-F238E27FC236}">
              <a16:creationId xmlns:a16="http://schemas.microsoft.com/office/drawing/2014/main" id="{EB3987AC-C6FB-4DB0-A090-DC416EB59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08559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0" cy="192418"/>
    <xdr:pic>
      <xdr:nvPicPr>
        <xdr:cNvPr id="12" name="Picture 11" descr="Basetech merač spotreby COST CONTROL 3000">
          <a:extLst>
            <a:ext uri="{FF2B5EF4-FFF2-40B4-BE49-F238E27FC236}">
              <a16:creationId xmlns:a16="http://schemas.microsoft.com/office/drawing/2014/main" id="{CA795F54-1D6F-406E-A25E-2FB87D46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08559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0" cy="192416"/>
    <xdr:pic>
      <xdr:nvPicPr>
        <xdr:cNvPr id="13" name="Picture 11" descr="Basetech merač spotreby COST CONTROL 3000">
          <a:extLst>
            <a:ext uri="{FF2B5EF4-FFF2-40B4-BE49-F238E27FC236}">
              <a16:creationId xmlns:a16="http://schemas.microsoft.com/office/drawing/2014/main" id="{5541F70E-F967-41FA-A4D3-14E096CEA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08559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0" cy="192418"/>
    <xdr:pic>
      <xdr:nvPicPr>
        <xdr:cNvPr id="14" name="Picture 11" descr="Basetech merač spotreby COST CONTROL 3000">
          <a:extLst>
            <a:ext uri="{FF2B5EF4-FFF2-40B4-BE49-F238E27FC236}">
              <a16:creationId xmlns:a16="http://schemas.microsoft.com/office/drawing/2014/main" id="{C80676B3-1BBB-43C8-8E34-5E14EFE65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08559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31</xdr:row>
      <xdr:rowOff>0</xdr:rowOff>
    </xdr:from>
    <xdr:ext cx="0" cy="192416"/>
    <xdr:pic>
      <xdr:nvPicPr>
        <xdr:cNvPr id="15" name="Picture 11" descr="Basetech merač spotreby COST CONTROL 3000">
          <a:extLst>
            <a:ext uri="{FF2B5EF4-FFF2-40B4-BE49-F238E27FC236}">
              <a16:creationId xmlns:a16="http://schemas.microsoft.com/office/drawing/2014/main" id="{E741896B-CE86-4BA5-8383-C09AE4D34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08559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42</xdr:row>
      <xdr:rowOff>0</xdr:rowOff>
    </xdr:from>
    <xdr:ext cx="0" cy="192418"/>
    <xdr:pic>
      <xdr:nvPicPr>
        <xdr:cNvPr id="16" name="Picture 11" descr="Basetech merač spotreby COST CONTROL 3000">
          <a:extLst>
            <a:ext uri="{FF2B5EF4-FFF2-40B4-BE49-F238E27FC236}">
              <a16:creationId xmlns:a16="http://schemas.microsoft.com/office/drawing/2014/main" id="{A443F03F-81D9-4D77-97EC-F0BF40515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08559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42</xdr:row>
      <xdr:rowOff>0</xdr:rowOff>
    </xdr:from>
    <xdr:ext cx="0" cy="192416"/>
    <xdr:pic>
      <xdr:nvPicPr>
        <xdr:cNvPr id="17" name="Picture 11" descr="Basetech merač spotreby COST CONTROL 3000">
          <a:extLst>
            <a:ext uri="{FF2B5EF4-FFF2-40B4-BE49-F238E27FC236}">
              <a16:creationId xmlns:a16="http://schemas.microsoft.com/office/drawing/2014/main" id="{1F4E46C4-35EF-40E8-8408-48A2DE72E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08559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42</xdr:row>
      <xdr:rowOff>0</xdr:rowOff>
    </xdr:from>
    <xdr:ext cx="0" cy="192418"/>
    <xdr:pic>
      <xdr:nvPicPr>
        <xdr:cNvPr id="18" name="Picture 11" descr="Basetech merač spotreby COST CONTROL 3000">
          <a:extLst>
            <a:ext uri="{FF2B5EF4-FFF2-40B4-BE49-F238E27FC236}">
              <a16:creationId xmlns:a16="http://schemas.microsoft.com/office/drawing/2014/main" id="{1F8FF9BE-697F-40CE-B39A-E6C477488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08559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42</xdr:row>
      <xdr:rowOff>0</xdr:rowOff>
    </xdr:from>
    <xdr:ext cx="0" cy="192416"/>
    <xdr:pic>
      <xdr:nvPicPr>
        <xdr:cNvPr id="19" name="Picture 11" descr="Basetech merač spotreby COST CONTROL 3000">
          <a:extLst>
            <a:ext uri="{FF2B5EF4-FFF2-40B4-BE49-F238E27FC236}">
              <a16:creationId xmlns:a16="http://schemas.microsoft.com/office/drawing/2014/main" id="{6B8AB148-E15B-40B0-BA74-58A9B7738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08559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52</xdr:row>
      <xdr:rowOff>0</xdr:rowOff>
    </xdr:from>
    <xdr:ext cx="0" cy="192418"/>
    <xdr:pic>
      <xdr:nvPicPr>
        <xdr:cNvPr id="20" name="Picture 11" descr="Basetech merač spotreby COST CONTROL 3000">
          <a:extLst>
            <a:ext uri="{FF2B5EF4-FFF2-40B4-BE49-F238E27FC236}">
              <a16:creationId xmlns:a16="http://schemas.microsoft.com/office/drawing/2014/main" id="{7FEAA573-D4A2-4D90-9D26-E4A3C70D0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08559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52</xdr:row>
      <xdr:rowOff>0</xdr:rowOff>
    </xdr:from>
    <xdr:ext cx="0" cy="192416"/>
    <xdr:pic>
      <xdr:nvPicPr>
        <xdr:cNvPr id="21" name="Picture 11" descr="Basetech merač spotreby COST CONTROL 3000">
          <a:extLst>
            <a:ext uri="{FF2B5EF4-FFF2-40B4-BE49-F238E27FC236}">
              <a16:creationId xmlns:a16="http://schemas.microsoft.com/office/drawing/2014/main" id="{05D3D25E-08B3-49FF-9B6F-54F5C4913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08559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52</xdr:row>
      <xdr:rowOff>0</xdr:rowOff>
    </xdr:from>
    <xdr:ext cx="0" cy="192418"/>
    <xdr:pic>
      <xdr:nvPicPr>
        <xdr:cNvPr id="22" name="Picture 11" descr="Basetech merač spotreby COST CONTROL 3000">
          <a:extLst>
            <a:ext uri="{FF2B5EF4-FFF2-40B4-BE49-F238E27FC236}">
              <a16:creationId xmlns:a16="http://schemas.microsoft.com/office/drawing/2014/main" id="{896F9F73-CE5E-430C-9B44-C8DDFB170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08559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52</xdr:row>
      <xdr:rowOff>0</xdr:rowOff>
    </xdr:from>
    <xdr:ext cx="0" cy="192416"/>
    <xdr:pic>
      <xdr:nvPicPr>
        <xdr:cNvPr id="23" name="Picture 11" descr="Basetech merač spotreby COST CONTROL 3000">
          <a:extLst>
            <a:ext uri="{FF2B5EF4-FFF2-40B4-BE49-F238E27FC236}">
              <a16:creationId xmlns:a16="http://schemas.microsoft.com/office/drawing/2014/main" id="{0335F767-2B66-49D7-9E3F-CB95EB8C6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0855940"/>
          <a:ext cx="0" cy="192416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49</xdr:row>
      <xdr:rowOff>0</xdr:rowOff>
    </xdr:from>
    <xdr:ext cx="0" cy="192418"/>
    <xdr:pic>
      <xdr:nvPicPr>
        <xdr:cNvPr id="4" name="Picture 11" descr="Basetech merač spotreby COST CONTROL 3000">
          <a:extLst>
            <a:ext uri="{FF2B5EF4-FFF2-40B4-BE49-F238E27FC236}">
              <a16:creationId xmlns:a16="http://schemas.microsoft.com/office/drawing/2014/main" id="{9F43F39D-68E5-4F55-886C-A8926002D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5" y="412718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49</xdr:row>
      <xdr:rowOff>0</xdr:rowOff>
    </xdr:from>
    <xdr:ext cx="0" cy="192416"/>
    <xdr:pic>
      <xdr:nvPicPr>
        <xdr:cNvPr id="5" name="Picture 11" descr="Basetech merač spotreby COST CONTROL 3000">
          <a:extLst>
            <a:ext uri="{FF2B5EF4-FFF2-40B4-BE49-F238E27FC236}">
              <a16:creationId xmlns:a16="http://schemas.microsoft.com/office/drawing/2014/main" id="{DEDD74BE-67E7-462C-9699-D6B6F4DA7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5" y="41271825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18</xdr:row>
      <xdr:rowOff>0</xdr:rowOff>
    </xdr:from>
    <xdr:ext cx="0" cy="192418"/>
    <xdr:pic>
      <xdr:nvPicPr>
        <xdr:cNvPr id="6" name="Picture 11" descr="Basetech merač spotreby COST CONTROL 3000">
          <a:extLst>
            <a:ext uri="{FF2B5EF4-FFF2-40B4-BE49-F238E27FC236}">
              <a16:creationId xmlns:a16="http://schemas.microsoft.com/office/drawing/2014/main" id="{8222DFFD-3782-43E3-B393-A8AB79FF6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18</xdr:row>
      <xdr:rowOff>0</xdr:rowOff>
    </xdr:from>
    <xdr:ext cx="0" cy="192416"/>
    <xdr:pic>
      <xdr:nvPicPr>
        <xdr:cNvPr id="7" name="Picture 11" descr="Basetech merač spotreby COST CONTROL 3000">
          <a:extLst>
            <a:ext uri="{FF2B5EF4-FFF2-40B4-BE49-F238E27FC236}">
              <a16:creationId xmlns:a16="http://schemas.microsoft.com/office/drawing/2014/main" id="{554DADB3-5AEA-40FB-BE8A-84A44716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18</xdr:row>
      <xdr:rowOff>0</xdr:rowOff>
    </xdr:from>
    <xdr:ext cx="0" cy="192418"/>
    <xdr:pic>
      <xdr:nvPicPr>
        <xdr:cNvPr id="8" name="Picture 11" descr="Basetech merač spotreby COST CONTROL 3000">
          <a:extLst>
            <a:ext uri="{FF2B5EF4-FFF2-40B4-BE49-F238E27FC236}">
              <a16:creationId xmlns:a16="http://schemas.microsoft.com/office/drawing/2014/main" id="{967841F2-D41A-4402-8168-FCCC2A31E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18</xdr:row>
      <xdr:rowOff>0</xdr:rowOff>
    </xdr:from>
    <xdr:ext cx="0" cy="192416"/>
    <xdr:pic>
      <xdr:nvPicPr>
        <xdr:cNvPr id="9" name="Picture 11" descr="Basetech merač spotreby COST CONTROL 3000">
          <a:extLst>
            <a:ext uri="{FF2B5EF4-FFF2-40B4-BE49-F238E27FC236}">
              <a16:creationId xmlns:a16="http://schemas.microsoft.com/office/drawing/2014/main" id="{9BBBEFF1-1FB0-4E1A-96D2-065657F0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18</xdr:row>
      <xdr:rowOff>0</xdr:rowOff>
    </xdr:from>
    <xdr:ext cx="0" cy="192418"/>
    <xdr:pic>
      <xdr:nvPicPr>
        <xdr:cNvPr id="10" name="Picture 11" descr="Basetech merač spotreby COST CONTROL 3000">
          <a:extLst>
            <a:ext uri="{FF2B5EF4-FFF2-40B4-BE49-F238E27FC236}">
              <a16:creationId xmlns:a16="http://schemas.microsoft.com/office/drawing/2014/main" id="{4F3E3B22-D3F6-4CDD-9246-FF7360003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18</xdr:row>
      <xdr:rowOff>0</xdr:rowOff>
    </xdr:from>
    <xdr:ext cx="0" cy="192416"/>
    <xdr:pic>
      <xdr:nvPicPr>
        <xdr:cNvPr id="11" name="Picture 11" descr="Basetech merač spotreby COST CONTROL 3000">
          <a:extLst>
            <a:ext uri="{FF2B5EF4-FFF2-40B4-BE49-F238E27FC236}">
              <a16:creationId xmlns:a16="http://schemas.microsoft.com/office/drawing/2014/main" id="{F7EBACBF-9D9A-4F1D-BAAF-DF5BF9873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0" cy="192418"/>
    <xdr:pic>
      <xdr:nvPicPr>
        <xdr:cNvPr id="12" name="Picture 11" descr="Basetech merač spotreby COST CONTROL 3000">
          <a:extLst>
            <a:ext uri="{FF2B5EF4-FFF2-40B4-BE49-F238E27FC236}">
              <a16:creationId xmlns:a16="http://schemas.microsoft.com/office/drawing/2014/main" id="{80C40B17-2866-4CC9-AD7C-20DC0E7C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0" cy="192416"/>
    <xdr:pic>
      <xdr:nvPicPr>
        <xdr:cNvPr id="13" name="Picture 11" descr="Basetech merač spotreby COST CONTROL 3000">
          <a:extLst>
            <a:ext uri="{FF2B5EF4-FFF2-40B4-BE49-F238E27FC236}">
              <a16:creationId xmlns:a16="http://schemas.microsoft.com/office/drawing/2014/main" id="{F5667C73-8E16-4DA1-AF16-5A0A2745B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0" cy="192418"/>
    <xdr:pic>
      <xdr:nvPicPr>
        <xdr:cNvPr id="14" name="Picture 11" descr="Basetech merač spotreby COST CONTROL 3000">
          <a:extLst>
            <a:ext uri="{FF2B5EF4-FFF2-40B4-BE49-F238E27FC236}">
              <a16:creationId xmlns:a16="http://schemas.microsoft.com/office/drawing/2014/main" id="{DF992CC7-FAD3-46FC-9006-072019852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0" cy="192416"/>
    <xdr:pic>
      <xdr:nvPicPr>
        <xdr:cNvPr id="15" name="Picture 11" descr="Basetech merač spotreby COST CONTROL 3000">
          <a:extLst>
            <a:ext uri="{FF2B5EF4-FFF2-40B4-BE49-F238E27FC236}">
              <a16:creationId xmlns:a16="http://schemas.microsoft.com/office/drawing/2014/main" id="{7A6642B7-FACA-4CCC-82D8-C13574F72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0" cy="192418"/>
    <xdr:pic>
      <xdr:nvPicPr>
        <xdr:cNvPr id="16" name="Picture 11" descr="Basetech merač spotreby COST CONTROL 3000">
          <a:extLst>
            <a:ext uri="{FF2B5EF4-FFF2-40B4-BE49-F238E27FC236}">
              <a16:creationId xmlns:a16="http://schemas.microsoft.com/office/drawing/2014/main" id="{A64CBB6B-9A0B-4EF8-BEDE-4009769ED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39</xdr:row>
      <xdr:rowOff>0</xdr:rowOff>
    </xdr:from>
    <xdr:ext cx="0" cy="192416"/>
    <xdr:pic>
      <xdr:nvPicPr>
        <xdr:cNvPr id="17" name="Picture 11" descr="Basetech merač spotreby COST CONTROL 3000">
          <a:extLst>
            <a:ext uri="{FF2B5EF4-FFF2-40B4-BE49-F238E27FC236}">
              <a16:creationId xmlns:a16="http://schemas.microsoft.com/office/drawing/2014/main" id="{A1B84BE2-B750-4F70-8CBF-6D2B42F7D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49</xdr:row>
      <xdr:rowOff>0</xdr:rowOff>
    </xdr:from>
    <xdr:ext cx="0" cy="192418"/>
    <xdr:pic>
      <xdr:nvPicPr>
        <xdr:cNvPr id="18" name="Picture 11" descr="Basetech merač spotreby COST CONTROL 3000">
          <a:extLst>
            <a:ext uri="{FF2B5EF4-FFF2-40B4-BE49-F238E27FC236}">
              <a16:creationId xmlns:a16="http://schemas.microsoft.com/office/drawing/2014/main" id="{5298FF04-C503-4375-9B22-906289251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49</xdr:row>
      <xdr:rowOff>0</xdr:rowOff>
    </xdr:from>
    <xdr:ext cx="0" cy="192416"/>
    <xdr:pic>
      <xdr:nvPicPr>
        <xdr:cNvPr id="19" name="Picture 11" descr="Basetech merač spotreby COST CONTROL 3000">
          <a:extLst>
            <a:ext uri="{FF2B5EF4-FFF2-40B4-BE49-F238E27FC236}">
              <a16:creationId xmlns:a16="http://schemas.microsoft.com/office/drawing/2014/main" id="{A578CA9D-6688-4D9E-B343-4432E2E8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49</xdr:row>
      <xdr:rowOff>0</xdr:rowOff>
    </xdr:from>
    <xdr:ext cx="0" cy="192418"/>
    <xdr:pic>
      <xdr:nvPicPr>
        <xdr:cNvPr id="20" name="Picture 11" descr="Basetech merač spotreby COST CONTROL 3000">
          <a:extLst>
            <a:ext uri="{FF2B5EF4-FFF2-40B4-BE49-F238E27FC236}">
              <a16:creationId xmlns:a16="http://schemas.microsoft.com/office/drawing/2014/main" id="{0DE4D56B-D0B1-4228-9AFA-CAFBE4E11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49</xdr:row>
      <xdr:rowOff>0</xdr:rowOff>
    </xdr:from>
    <xdr:ext cx="0" cy="192416"/>
    <xdr:pic>
      <xdr:nvPicPr>
        <xdr:cNvPr id="21" name="Picture 11" descr="Basetech merač spotreby COST CONTROL 3000">
          <a:extLst>
            <a:ext uri="{FF2B5EF4-FFF2-40B4-BE49-F238E27FC236}">
              <a16:creationId xmlns:a16="http://schemas.microsoft.com/office/drawing/2014/main" id="{FC9C9F8C-3A10-46C5-8C2A-F7CC8072D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49</xdr:row>
      <xdr:rowOff>0</xdr:rowOff>
    </xdr:from>
    <xdr:ext cx="0" cy="192418"/>
    <xdr:pic>
      <xdr:nvPicPr>
        <xdr:cNvPr id="22" name="Picture 11" descr="Basetech merač spotreby COST CONTROL 3000">
          <a:extLst>
            <a:ext uri="{FF2B5EF4-FFF2-40B4-BE49-F238E27FC236}">
              <a16:creationId xmlns:a16="http://schemas.microsoft.com/office/drawing/2014/main" id="{5DEEF16C-6E91-4996-A2D9-ACDF7A46B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49</xdr:row>
      <xdr:rowOff>0</xdr:rowOff>
    </xdr:from>
    <xdr:ext cx="0" cy="192416"/>
    <xdr:pic>
      <xdr:nvPicPr>
        <xdr:cNvPr id="23" name="Picture 11" descr="Basetech merač spotreby COST CONTROL 3000">
          <a:extLst>
            <a:ext uri="{FF2B5EF4-FFF2-40B4-BE49-F238E27FC236}">
              <a16:creationId xmlns:a16="http://schemas.microsoft.com/office/drawing/2014/main" id="{7ADB2841-C01A-410F-AFEA-BED41623D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9020" y="810158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8"/>
    <xdr:pic>
      <xdr:nvPicPr>
        <xdr:cNvPr id="24" name="Picture 11" descr="Basetech merač spotreby COST CONTROL 3000">
          <a:extLst>
            <a:ext uri="{FF2B5EF4-FFF2-40B4-BE49-F238E27FC236}">
              <a16:creationId xmlns:a16="http://schemas.microsoft.com/office/drawing/2014/main" id="{9CB60943-0A33-4DE8-9D57-FC3422940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8800" y="310515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6"/>
    <xdr:pic>
      <xdr:nvPicPr>
        <xdr:cNvPr id="25" name="Picture 11" descr="Basetech merač spotreby COST CONTROL 3000">
          <a:extLst>
            <a:ext uri="{FF2B5EF4-FFF2-40B4-BE49-F238E27FC236}">
              <a16:creationId xmlns:a16="http://schemas.microsoft.com/office/drawing/2014/main" id="{2A1C8D03-B689-4F01-A585-B0E34672C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8800" y="310515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8"/>
    <xdr:pic>
      <xdr:nvPicPr>
        <xdr:cNvPr id="26" name="Picture 11" descr="Basetech merač spotreby COST CONTROL 3000">
          <a:extLst>
            <a:ext uri="{FF2B5EF4-FFF2-40B4-BE49-F238E27FC236}">
              <a16:creationId xmlns:a16="http://schemas.microsoft.com/office/drawing/2014/main" id="{A057DB1B-F9DB-4ADA-8A00-505826AE9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8800" y="310515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6"/>
    <xdr:pic>
      <xdr:nvPicPr>
        <xdr:cNvPr id="27" name="Picture 11" descr="Basetech merač spotreby COST CONTROL 3000">
          <a:extLst>
            <a:ext uri="{FF2B5EF4-FFF2-40B4-BE49-F238E27FC236}">
              <a16:creationId xmlns:a16="http://schemas.microsoft.com/office/drawing/2014/main" id="{DF42C19F-9985-4A12-9B39-E0BEE94B3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8800" y="310515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8"/>
    <xdr:pic>
      <xdr:nvPicPr>
        <xdr:cNvPr id="28" name="Picture 11" descr="Basetech merač spotreby COST CONTROL 3000">
          <a:extLst>
            <a:ext uri="{FF2B5EF4-FFF2-40B4-BE49-F238E27FC236}">
              <a16:creationId xmlns:a16="http://schemas.microsoft.com/office/drawing/2014/main" id="{64F76D0F-37E5-4083-A237-1EC4E58CE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8800" y="310515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29</xdr:row>
      <xdr:rowOff>0</xdr:rowOff>
    </xdr:from>
    <xdr:ext cx="0" cy="192416"/>
    <xdr:pic>
      <xdr:nvPicPr>
        <xdr:cNvPr id="29" name="Picture 11" descr="Basetech merač spotreby COST CONTROL 3000">
          <a:extLst>
            <a:ext uri="{FF2B5EF4-FFF2-40B4-BE49-F238E27FC236}">
              <a16:creationId xmlns:a16="http://schemas.microsoft.com/office/drawing/2014/main" id="{922A441C-7743-49C4-B820-0F658701A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8800" y="31051500"/>
          <a:ext cx="0" cy="192416"/>
        </a:xfrm>
        <a:prstGeom prst="rect">
          <a:avLst/>
        </a:prstGeom>
        <a:noFill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54</xdr:row>
      <xdr:rowOff>0</xdr:rowOff>
    </xdr:from>
    <xdr:ext cx="2278303" cy="5813"/>
    <xdr:pic>
      <xdr:nvPicPr>
        <xdr:cNvPr id="2" name="hlavny_obrazok_img" descr="Digitálny Systém Optimas pre 16 študentov + 1 ucit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FB5F26-CD65-4AFB-8836-FB8F31AC0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9772650"/>
          <a:ext cx="2278303" cy="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84</xdr:row>
      <xdr:rowOff>0</xdr:rowOff>
    </xdr:from>
    <xdr:ext cx="0" cy="192418"/>
    <xdr:pic>
      <xdr:nvPicPr>
        <xdr:cNvPr id="9" name="Picture 11" descr="Basetech merač spotreby COST CONTROL 3000">
          <a:extLst>
            <a:ext uri="{FF2B5EF4-FFF2-40B4-BE49-F238E27FC236}">
              <a16:creationId xmlns:a16="http://schemas.microsoft.com/office/drawing/2014/main" id="{65978582-C357-4DB7-812A-75ADBCC87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95625" y="412718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84</xdr:row>
      <xdr:rowOff>0</xdr:rowOff>
    </xdr:from>
    <xdr:ext cx="0" cy="192416"/>
    <xdr:pic>
      <xdr:nvPicPr>
        <xdr:cNvPr id="10" name="Picture 11" descr="Basetech merač spotreby COST CONTROL 3000">
          <a:extLst>
            <a:ext uri="{FF2B5EF4-FFF2-40B4-BE49-F238E27FC236}">
              <a16:creationId xmlns:a16="http://schemas.microsoft.com/office/drawing/2014/main" id="{C076F411-AEA6-4EC6-96AC-024EC963A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95625" y="41271825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18</xdr:row>
      <xdr:rowOff>0</xdr:rowOff>
    </xdr:from>
    <xdr:ext cx="0" cy="192418"/>
    <xdr:pic>
      <xdr:nvPicPr>
        <xdr:cNvPr id="5" name="Picture 11" descr="Basetech merač spotreby COST CONTROL 3000">
          <a:extLst>
            <a:ext uri="{FF2B5EF4-FFF2-40B4-BE49-F238E27FC236}">
              <a16:creationId xmlns:a16="http://schemas.microsoft.com/office/drawing/2014/main" id="{4F539711-E40D-4AA2-B02C-0B9272612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362331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18</xdr:row>
      <xdr:rowOff>0</xdr:rowOff>
    </xdr:from>
    <xdr:ext cx="0" cy="192416"/>
    <xdr:pic>
      <xdr:nvPicPr>
        <xdr:cNvPr id="6" name="Picture 11" descr="Basetech merač spotreby COST CONTROL 3000">
          <a:extLst>
            <a:ext uri="{FF2B5EF4-FFF2-40B4-BE49-F238E27FC236}">
              <a16:creationId xmlns:a16="http://schemas.microsoft.com/office/drawing/2014/main" id="{11880611-7C70-41D3-B84F-77E7C596E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362331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18</xdr:row>
      <xdr:rowOff>0</xdr:rowOff>
    </xdr:from>
    <xdr:ext cx="0" cy="192418"/>
    <xdr:pic>
      <xdr:nvPicPr>
        <xdr:cNvPr id="7" name="Picture 11" descr="Basetech merač spotreby COST CONTROL 3000">
          <a:extLst>
            <a:ext uri="{FF2B5EF4-FFF2-40B4-BE49-F238E27FC236}">
              <a16:creationId xmlns:a16="http://schemas.microsoft.com/office/drawing/2014/main" id="{4BC9F2A0-61C8-4880-BB15-05DFB18C7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362331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18</xdr:row>
      <xdr:rowOff>0</xdr:rowOff>
    </xdr:from>
    <xdr:ext cx="0" cy="192416"/>
    <xdr:pic>
      <xdr:nvPicPr>
        <xdr:cNvPr id="8" name="Picture 11" descr="Basetech merač spotreby COST CONTROL 3000">
          <a:extLst>
            <a:ext uri="{FF2B5EF4-FFF2-40B4-BE49-F238E27FC236}">
              <a16:creationId xmlns:a16="http://schemas.microsoft.com/office/drawing/2014/main" id="{C1475E4E-177A-45CB-AFB3-62C80B16D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362331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18</xdr:row>
      <xdr:rowOff>0</xdr:rowOff>
    </xdr:from>
    <xdr:ext cx="0" cy="192418"/>
    <xdr:pic>
      <xdr:nvPicPr>
        <xdr:cNvPr id="11" name="Picture 11" descr="Basetech merač spotreby COST CONTROL 3000">
          <a:extLst>
            <a:ext uri="{FF2B5EF4-FFF2-40B4-BE49-F238E27FC236}">
              <a16:creationId xmlns:a16="http://schemas.microsoft.com/office/drawing/2014/main" id="{6B267DDB-548A-4E05-9409-6077C5A2B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362331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18</xdr:row>
      <xdr:rowOff>0</xdr:rowOff>
    </xdr:from>
    <xdr:ext cx="0" cy="192416"/>
    <xdr:pic>
      <xdr:nvPicPr>
        <xdr:cNvPr id="12" name="Picture 11" descr="Basetech merač spotreby COST CONTROL 3000">
          <a:extLst>
            <a:ext uri="{FF2B5EF4-FFF2-40B4-BE49-F238E27FC236}">
              <a16:creationId xmlns:a16="http://schemas.microsoft.com/office/drawing/2014/main" id="{BEC881F8-96CA-44C0-9A05-D1DB186BB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362331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18</xdr:row>
      <xdr:rowOff>0</xdr:rowOff>
    </xdr:from>
    <xdr:ext cx="0" cy="192418"/>
    <xdr:pic>
      <xdr:nvPicPr>
        <xdr:cNvPr id="13" name="Picture 11" descr="Basetech merač spotreby COST CONTROL 3000">
          <a:extLst>
            <a:ext uri="{FF2B5EF4-FFF2-40B4-BE49-F238E27FC236}">
              <a16:creationId xmlns:a16="http://schemas.microsoft.com/office/drawing/2014/main" id="{6C8CC755-85D7-4BD4-81EF-E380B4648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362331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18</xdr:row>
      <xdr:rowOff>0</xdr:rowOff>
    </xdr:from>
    <xdr:ext cx="0" cy="192416"/>
    <xdr:pic>
      <xdr:nvPicPr>
        <xdr:cNvPr id="14" name="Picture 11" descr="Basetech merač spotreby COST CONTROL 3000">
          <a:extLst>
            <a:ext uri="{FF2B5EF4-FFF2-40B4-BE49-F238E27FC236}">
              <a16:creationId xmlns:a16="http://schemas.microsoft.com/office/drawing/2014/main" id="{2112B9BF-8DF1-4E76-976A-3B326F02F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362331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33</xdr:row>
      <xdr:rowOff>0</xdr:rowOff>
    </xdr:from>
    <xdr:ext cx="0" cy="192418"/>
    <xdr:pic>
      <xdr:nvPicPr>
        <xdr:cNvPr id="15" name="Picture 11" descr="Basetech merač spotreby COST CONTROL 3000">
          <a:extLst>
            <a:ext uri="{FF2B5EF4-FFF2-40B4-BE49-F238E27FC236}">
              <a16:creationId xmlns:a16="http://schemas.microsoft.com/office/drawing/2014/main" id="{8509183B-239E-48EB-BF7D-C767B1342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197943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33</xdr:row>
      <xdr:rowOff>0</xdr:rowOff>
    </xdr:from>
    <xdr:ext cx="0" cy="192416"/>
    <xdr:pic>
      <xdr:nvPicPr>
        <xdr:cNvPr id="16" name="Picture 11" descr="Basetech merač spotreby COST CONTROL 3000">
          <a:extLst>
            <a:ext uri="{FF2B5EF4-FFF2-40B4-BE49-F238E27FC236}">
              <a16:creationId xmlns:a16="http://schemas.microsoft.com/office/drawing/2014/main" id="{D820EBAA-8F6B-4560-B212-6F8784C41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197943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33</xdr:row>
      <xdr:rowOff>0</xdr:rowOff>
    </xdr:from>
    <xdr:ext cx="0" cy="192418"/>
    <xdr:pic>
      <xdr:nvPicPr>
        <xdr:cNvPr id="17" name="Picture 11" descr="Basetech merač spotreby COST CONTROL 3000">
          <a:extLst>
            <a:ext uri="{FF2B5EF4-FFF2-40B4-BE49-F238E27FC236}">
              <a16:creationId xmlns:a16="http://schemas.microsoft.com/office/drawing/2014/main" id="{0C7BD59A-1B7B-4412-99E1-07B78A662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197943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33</xdr:row>
      <xdr:rowOff>0</xdr:rowOff>
    </xdr:from>
    <xdr:ext cx="0" cy="192416"/>
    <xdr:pic>
      <xdr:nvPicPr>
        <xdr:cNvPr id="18" name="Picture 11" descr="Basetech merač spotreby COST CONTROL 3000">
          <a:extLst>
            <a:ext uri="{FF2B5EF4-FFF2-40B4-BE49-F238E27FC236}">
              <a16:creationId xmlns:a16="http://schemas.microsoft.com/office/drawing/2014/main" id="{7D4B9975-80F8-46C8-B953-3D834FCA2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197943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33</xdr:row>
      <xdr:rowOff>0</xdr:rowOff>
    </xdr:from>
    <xdr:ext cx="0" cy="192418"/>
    <xdr:pic>
      <xdr:nvPicPr>
        <xdr:cNvPr id="19" name="Picture 11" descr="Basetech merač spotreby COST CONTROL 3000">
          <a:extLst>
            <a:ext uri="{FF2B5EF4-FFF2-40B4-BE49-F238E27FC236}">
              <a16:creationId xmlns:a16="http://schemas.microsoft.com/office/drawing/2014/main" id="{0DEC1F80-1AF9-46B2-9680-378703E31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197943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33</xdr:row>
      <xdr:rowOff>0</xdr:rowOff>
    </xdr:from>
    <xdr:ext cx="0" cy="192416"/>
    <xdr:pic>
      <xdr:nvPicPr>
        <xdr:cNvPr id="20" name="Picture 11" descr="Basetech merač spotreby COST CONTROL 3000">
          <a:extLst>
            <a:ext uri="{FF2B5EF4-FFF2-40B4-BE49-F238E27FC236}">
              <a16:creationId xmlns:a16="http://schemas.microsoft.com/office/drawing/2014/main" id="{C107FA79-8815-4C18-9E6C-696617A71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197943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33</xdr:row>
      <xdr:rowOff>0</xdr:rowOff>
    </xdr:from>
    <xdr:ext cx="0" cy="192418"/>
    <xdr:pic>
      <xdr:nvPicPr>
        <xdr:cNvPr id="21" name="Picture 11" descr="Basetech merač spotreby COST CONTROL 3000">
          <a:extLst>
            <a:ext uri="{FF2B5EF4-FFF2-40B4-BE49-F238E27FC236}">
              <a16:creationId xmlns:a16="http://schemas.microsoft.com/office/drawing/2014/main" id="{99B607E0-697C-474B-A91C-ED7E00950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197943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33</xdr:row>
      <xdr:rowOff>0</xdr:rowOff>
    </xdr:from>
    <xdr:ext cx="0" cy="192416"/>
    <xdr:pic>
      <xdr:nvPicPr>
        <xdr:cNvPr id="22" name="Picture 11" descr="Basetech merač spotreby COST CONTROL 3000">
          <a:extLst>
            <a:ext uri="{FF2B5EF4-FFF2-40B4-BE49-F238E27FC236}">
              <a16:creationId xmlns:a16="http://schemas.microsoft.com/office/drawing/2014/main" id="{878169FC-542F-4B5E-BFDC-7681EA684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197943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44</xdr:row>
      <xdr:rowOff>0</xdr:rowOff>
    </xdr:from>
    <xdr:ext cx="0" cy="192418"/>
    <xdr:pic>
      <xdr:nvPicPr>
        <xdr:cNvPr id="23" name="Picture 11" descr="Basetech merač spotreby COST CONTROL 3000">
          <a:extLst>
            <a:ext uri="{FF2B5EF4-FFF2-40B4-BE49-F238E27FC236}">
              <a16:creationId xmlns:a16="http://schemas.microsoft.com/office/drawing/2014/main" id="{D1F2A5B0-711A-454B-AED8-B60926835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44</xdr:row>
      <xdr:rowOff>0</xdr:rowOff>
    </xdr:from>
    <xdr:ext cx="0" cy="192416"/>
    <xdr:pic>
      <xdr:nvPicPr>
        <xdr:cNvPr id="24" name="Picture 11" descr="Basetech merač spotreby COST CONTROL 3000">
          <a:extLst>
            <a:ext uri="{FF2B5EF4-FFF2-40B4-BE49-F238E27FC236}">
              <a16:creationId xmlns:a16="http://schemas.microsoft.com/office/drawing/2014/main" id="{F1EFEE19-D66E-4D7E-B2D4-8E7B9CC6C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44</xdr:row>
      <xdr:rowOff>0</xdr:rowOff>
    </xdr:from>
    <xdr:ext cx="0" cy="192418"/>
    <xdr:pic>
      <xdr:nvPicPr>
        <xdr:cNvPr id="25" name="Picture 11" descr="Basetech merač spotreby COST CONTROL 3000">
          <a:extLst>
            <a:ext uri="{FF2B5EF4-FFF2-40B4-BE49-F238E27FC236}">
              <a16:creationId xmlns:a16="http://schemas.microsoft.com/office/drawing/2014/main" id="{4EA38396-BBD4-48FE-8374-23A32E715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44</xdr:row>
      <xdr:rowOff>0</xdr:rowOff>
    </xdr:from>
    <xdr:ext cx="0" cy="192416"/>
    <xdr:pic>
      <xdr:nvPicPr>
        <xdr:cNvPr id="26" name="Picture 11" descr="Basetech merač spotreby COST CONTROL 3000">
          <a:extLst>
            <a:ext uri="{FF2B5EF4-FFF2-40B4-BE49-F238E27FC236}">
              <a16:creationId xmlns:a16="http://schemas.microsoft.com/office/drawing/2014/main" id="{DC0AB1C6-77ED-4A51-BD9A-0AF9A179C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44</xdr:row>
      <xdr:rowOff>0</xdr:rowOff>
    </xdr:from>
    <xdr:ext cx="0" cy="192418"/>
    <xdr:pic>
      <xdr:nvPicPr>
        <xdr:cNvPr id="27" name="Picture 11" descr="Basetech merač spotreby COST CONTROL 3000">
          <a:extLst>
            <a:ext uri="{FF2B5EF4-FFF2-40B4-BE49-F238E27FC236}">
              <a16:creationId xmlns:a16="http://schemas.microsoft.com/office/drawing/2014/main" id="{63F91B0C-049C-4B63-9D1C-CD717C0FF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44</xdr:row>
      <xdr:rowOff>0</xdr:rowOff>
    </xdr:from>
    <xdr:ext cx="0" cy="192416"/>
    <xdr:pic>
      <xdr:nvPicPr>
        <xdr:cNvPr id="28" name="Picture 11" descr="Basetech merač spotreby COST CONTROL 3000">
          <a:extLst>
            <a:ext uri="{FF2B5EF4-FFF2-40B4-BE49-F238E27FC236}">
              <a16:creationId xmlns:a16="http://schemas.microsoft.com/office/drawing/2014/main" id="{7AF1253E-57CE-4A35-A36B-055B05177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44</xdr:row>
      <xdr:rowOff>0</xdr:rowOff>
    </xdr:from>
    <xdr:ext cx="0" cy="192418"/>
    <xdr:pic>
      <xdr:nvPicPr>
        <xdr:cNvPr id="29" name="Picture 11" descr="Basetech merač spotreby COST CONTROL 3000">
          <a:extLst>
            <a:ext uri="{FF2B5EF4-FFF2-40B4-BE49-F238E27FC236}">
              <a16:creationId xmlns:a16="http://schemas.microsoft.com/office/drawing/2014/main" id="{A48E17F8-0A80-45A9-9D96-C1D6D509A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44</xdr:row>
      <xdr:rowOff>0</xdr:rowOff>
    </xdr:from>
    <xdr:ext cx="0" cy="192416"/>
    <xdr:pic>
      <xdr:nvPicPr>
        <xdr:cNvPr id="30" name="Picture 11" descr="Basetech merač spotreby COST CONTROL 3000">
          <a:extLst>
            <a:ext uri="{FF2B5EF4-FFF2-40B4-BE49-F238E27FC236}">
              <a16:creationId xmlns:a16="http://schemas.microsoft.com/office/drawing/2014/main" id="{14A2196F-23EF-4358-8592-BB8CA0CD9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55</xdr:row>
      <xdr:rowOff>0</xdr:rowOff>
    </xdr:from>
    <xdr:ext cx="0" cy="192418"/>
    <xdr:pic>
      <xdr:nvPicPr>
        <xdr:cNvPr id="31" name="Picture 11" descr="Basetech merač spotreby COST CONTROL 3000">
          <a:extLst>
            <a:ext uri="{FF2B5EF4-FFF2-40B4-BE49-F238E27FC236}">
              <a16:creationId xmlns:a16="http://schemas.microsoft.com/office/drawing/2014/main" id="{54163345-CDC6-41AA-A5DA-444E9AC70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55</xdr:row>
      <xdr:rowOff>0</xdr:rowOff>
    </xdr:from>
    <xdr:ext cx="0" cy="192416"/>
    <xdr:pic>
      <xdr:nvPicPr>
        <xdr:cNvPr id="32" name="Picture 11" descr="Basetech merač spotreby COST CONTROL 3000">
          <a:extLst>
            <a:ext uri="{FF2B5EF4-FFF2-40B4-BE49-F238E27FC236}">
              <a16:creationId xmlns:a16="http://schemas.microsoft.com/office/drawing/2014/main" id="{D6831E38-19B9-4565-9E55-7DF801404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55</xdr:row>
      <xdr:rowOff>0</xdr:rowOff>
    </xdr:from>
    <xdr:ext cx="0" cy="192418"/>
    <xdr:pic>
      <xdr:nvPicPr>
        <xdr:cNvPr id="33" name="Picture 11" descr="Basetech merač spotreby COST CONTROL 3000">
          <a:extLst>
            <a:ext uri="{FF2B5EF4-FFF2-40B4-BE49-F238E27FC236}">
              <a16:creationId xmlns:a16="http://schemas.microsoft.com/office/drawing/2014/main" id="{85D12053-5B9A-4739-8ED3-FF4C214BB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55</xdr:row>
      <xdr:rowOff>0</xdr:rowOff>
    </xdr:from>
    <xdr:ext cx="0" cy="192416"/>
    <xdr:pic>
      <xdr:nvPicPr>
        <xdr:cNvPr id="34" name="Picture 11" descr="Basetech merač spotreby COST CONTROL 3000">
          <a:extLst>
            <a:ext uri="{FF2B5EF4-FFF2-40B4-BE49-F238E27FC236}">
              <a16:creationId xmlns:a16="http://schemas.microsoft.com/office/drawing/2014/main" id="{8E175242-2D74-4DE2-BE29-CBE24928D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55</xdr:row>
      <xdr:rowOff>0</xdr:rowOff>
    </xdr:from>
    <xdr:ext cx="0" cy="192418"/>
    <xdr:pic>
      <xdr:nvPicPr>
        <xdr:cNvPr id="35" name="Picture 11" descr="Basetech merač spotreby COST CONTROL 3000">
          <a:extLst>
            <a:ext uri="{FF2B5EF4-FFF2-40B4-BE49-F238E27FC236}">
              <a16:creationId xmlns:a16="http://schemas.microsoft.com/office/drawing/2014/main" id="{5D61FD5C-C2D1-4AE4-9CD3-4B1A9C16F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55</xdr:row>
      <xdr:rowOff>0</xdr:rowOff>
    </xdr:from>
    <xdr:ext cx="0" cy="192416"/>
    <xdr:pic>
      <xdr:nvPicPr>
        <xdr:cNvPr id="36" name="Picture 11" descr="Basetech merač spotreby COST CONTROL 3000">
          <a:extLst>
            <a:ext uri="{FF2B5EF4-FFF2-40B4-BE49-F238E27FC236}">
              <a16:creationId xmlns:a16="http://schemas.microsoft.com/office/drawing/2014/main" id="{C4A33020-A4AF-464A-98A5-8400F45F9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55</xdr:row>
      <xdr:rowOff>0</xdr:rowOff>
    </xdr:from>
    <xdr:ext cx="0" cy="192418"/>
    <xdr:pic>
      <xdr:nvPicPr>
        <xdr:cNvPr id="37" name="Picture 11" descr="Basetech merač spotreby COST CONTROL 3000">
          <a:extLst>
            <a:ext uri="{FF2B5EF4-FFF2-40B4-BE49-F238E27FC236}">
              <a16:creationId xmlns:a16="http://schemas.microsoft.com/office/drawing/2014/main" id="{1AA8EEBB-015C-42CC-BE30-79FFF848E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55</xdr:row>
      <xdr:rowOff>0</xdr:rowOff>
    </xdr:from>
    <xdr:ext cx="0" cy="192416"/>
    <xdr:pic>
      <xdr:nvPicPr>
        <xdr:cNvPr id="38" name="Picture 11" descr="Basetech merač spotreby COST CONTROL 3000">
          <a:extLst>
            <a:ext uri="{FF2B5EF4-FFF2-40B4-BE49-F238E27FC236}">
              <a16:creationId xmlns:a16="http://schemas.microsoft.com/office/drawing/2014/main" id="{192CA5ED-4503-461F-B701-D805AA6B0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67</xdr:row>
      <xdr:rowOff>0</xdr:rowOff>
    </xdr:from>
    <xdr:ext cx="0" cy="192418"/>
    <xdr:pic>
      <xdr:nvPicPr>
        <xdr:cNvPr id="39" name="Picture 11" descr="Basetech merač spotreby COST CONTROL 3000">
          <a:extLst>
            <a:ext uri="{FF2B5EF4-FFF2-40B4-BE49-F238E27FC236}">
              <a16:creationId xmlns:a16="http://schemas.microsoft.com/office/drawing/2014/main" id="{00C4EA6C-C02A-4BD8-80A4-0A5048E78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67</xdr:row>
      <xdr:rowOff>0</xdr:rowOff>
    </xdr:from>
    <xdr:ext cx="0" cy="192416"/>
    <xdr:pic>
      <xdr:nvPicPr>
        <xdr:cNvPr id="40" name="Picture 11" descr="Basetech merač spotreby COST CONTROL 3000">
          <a:extLst>
            <a:ext uri="{FF2B5EF4-FFF2-40B4-BE49-F238E27FC236}">
              <a16:creationId xmlns:a16="http://schemas.microsoft.com/office/drawing/2014/main" id="{5477CAD0-CC5A-48F4-86C4-22B702DF8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67</xdr:row>
      <xdr:rowOff>0</xdr:rowOff>
    </xdr:from>
    <xdr:ext cx="0" cy="192418"/>
    <xdr:pic>
      <xdr:nvPicPr>
        <xdr:cNvPr id="41" name="Picture 11" descr="Basetech merač spotreby COST CONTROL 3000">
          <a:extLst>
            <a:ext uri="{FF2B5EF4-FFF2-40B4-BE49-F238E27FC236}">
              <a16:creationId xmlns:a16="http://schemas.microsoft.com/office/drawing/2014/main" id="{3AE0E47D-7111-49F9-A9C9-0BE3BEA89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67</xdr:row>
      <xdr:rowOff>0</xdr:rowOff>
    </xdr:from>
    <xdr:ext cx="0" cy="192416"/>
    <xdr:pic>
      <xdr:nvPicPr>
        <xdr:cNvPr id="42" name="Picture 11" descr="Basetech merač spotreby COST CONTROL 3000">
          <a:extLst>
            <a:ext uri="{FF2B5EF4-FFF2-40B4-BE49-F238E27FC236}">
              <a16:creationId xmlns:a16="http://schemas.microsoft.com/office/drawing/2014/main" id="{07CB2381-E8AA-4543-9F85-AD91E4602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67</xdr:row>
      <xdr:rowOff>0</xdr:rowOff>
    </xdr:from>
    <xdr:ext cx="0" cy="192418"/>
    <xdr:pic>
      <xdr:nvPicPr>
        <xdr:cNvPr id="43" name="Picture 11" descr="Basetech merač spotreby COST CONTROL 3000">
          <a:extLst>
            <a:ext uri="{FF2B5EF4-FFF2-40B4-BE49-F238E27FC236}">
              <a16:creationId xmlns:a16="http://schemas.microsoft.com/office/drawing/2014/main" id="{5D816BA7-FB76-4157-BC99-E08B5DA45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67</xdr:row>
      <xdr:rowOff>0</xdr:rowOff>
    </xdr:from>
    <xdr:ext cx="0" cy="192416"/>
    <xdr:pic>
      <xdr:nvPicPr>
        <xdr:cNvPr id="44" name="Picture 11" descr="Basetech merač spotreby COST CONTROL 3000">
          <a:extLst>
            <a:ext uri="{FF2B5EF4-FFF2-40B4-BE49-F238E27FC236}">
              <a16:creationId xmlns:a16="http://schemas.microsoft.com/office/drawing/2014/main" id="{EF6A72D5-21D5-4F86-B18B-044CD060C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67</xdr:row>
      <xdr:rowOff>0</xdr:rowOff>
    </xdr:from>
    <xdr:ext cx="0" cy="192418"/>
    <xdr:pic>
      <xdr:nvPicPr>
        <xdr:cNvPr id="45" name="Picture 11" descr="Basetech merač spotreby COST CONTROL 3000">
          <a:extLst>
            <a:ext uri="{FF2B5EF4-FFF2-40B4-BE49-F238E27FC236}">
              <a16:creationId xmlns:a16="http://schemas.microsoft.com/office/drawing/2014/main" id="{9D4C0F22-A766-4A8A-950C-2FCBAD7D3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67</xdr:row>
      <xdr:rowOff>0</xdr:rowOff>
    </xdr:from>
    <xdr:ext cx="0" cy="192416"/>
    <xdr:pic>
      <xdr:nvPicPr>
        <xdr:cNvPr id="46" name="Picture 11" descr="Basetech merač spotreby COST CONTROL 3000">
          <a:extLst>
            <a:ext uri="{FF2B5EF4-FFF2-40B4-BE49-F238E27FC236}">
              <a16:creationId xmlns:a16="http://schemas.microsoft.com/office/drawing/2014/main" id="{395CCD90-7248-4E5B-8DA0-D01E40F5E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84</xdr:row>
      <xdr:rowOff>0</xdr:rowOff>
    </xdr:from>
    <xdr:ext cx="0" cy="192418"/>
    <xdr:pic>
      <xdr:nvPicPr>
        <xdr:cNvPr id="47" name="Picture 11" descr="Basetech merač spotreby COST CONTROL 3000">
          <a:extLst>
            <a:ext uri="{FF2B5EF4-FFF2-40B4-BE49-F238E27FC236}">
              <a16:creationId xmlns:a16="http://schemas.microsoft.com/office/drawing/2014/main" id="{27668CAC-151D-4436-BF49-B82738330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84</xdr:row>
      <xdr:rowOff>0</xdr:rowOff>
    </xdr:from>
    <xdr:ext cx="0" cy="192416"/>
    <xdr:pic>
      <xdr:nvPicPr>
        <xdr:cNvPr id="48" name="Picture 11" descr="Basetech merač spotreby COST CONTROL 3000">
          <a:extLst>
            <a:ext uri="{FF2B5EF4-FFF2-40B4-BE49-F238E27FC236}">
              <a16:creationId xmlns:a16="http://schemas.microsoft.com/office/drawing/2014/main" id="{DCAFCFB9-E610-452B-B90A-2994013DD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84</xdr:row>
      <xdr:rowOff>0</xdr:rowOff>
    </xdr:from>
    <xdr:ext cx="0" cy="192418"/>
    <xdr:pic>
      <xdr:nvPicPr>
        <xdr:cNvPr id="49" name="Picture 11" descr="Basetech merač spotreby COST CONTROL 3000">
          <a:extLst>
            <a:ext uri="{FF2B5EF4-FFF2-40B4-BE49-F238E27FC236}">
              <a16:creationId xmlns:a16="http://schemas.microsoft.com/office/drawing/2014/main" id="{B0525FB6-94C4-4659-B728-F2243A670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84</xdr:row>
      <xdr:rowOff>0</xdr:rowOff>
    </xdr:from>
    <xdr:ext cx="0" cy="192416"/>
    <xdr:pic>
      <xdr:nvPicPr>
        <xdr:cNvPr id="50" name="Picture 11" descr="Basetech merač spotreby COST CONTROL 3000">
          <a:extLst>
            <a:ext uri="{FF2B5EF4-FFF2-40B4-BE49-F238E27FC236}">
              <a16:creationId xmlns:a16="http://schemas.microsoft.com/office/drawing/2014/main" id="{CF653E53-4A9A-437A-A215-EFB36551B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84</xdr:row>
      <xdr:rowOff>0</xdr:rowOff>
    </xdr:from>
    <xdr:ext cx="0" cy="192418"/>
    <xdr:pic>
      <xdr:nvPicPr>
        <xdr:cNvPr id="51" name="Picture 11" descr="Basetech merač spotreby COST CONTROL 3000">
          <a:extLst>
            <a:ext uri="{FF2B5EF4-FFF2-40B4-BE49-F238E27FC236}">
              <a16:creationId xmlns:a16="http://schemas.microsoft.com/office/drawing/2014/main" id="{4CE8F1F8-DF27-43C8-8C61-9E6E7EA97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84</xdr:row>
      <xdr:rowOff>0</xdr:rowOff>
    </xdr:from>
    <xdr:ext cx="0" cy="192416"/>
    <xdr:pic>
      <xdr:nvPicPr>
        <xdr:cNvPr id="52" name="Picture 11" descr="Basetech merač spotreby COST CONTROL 3000">
          <a:extLst>
            <a:ext uri="{FF2B5EF4-FFF2-40B4-BE49-F238E27FC236}">
              <a16:creationId xmlns:a16="http://schemas.microsoft.com/office/drawing/2014/main" id="{136C951A-0E7E-41EF-AC07-3E29153EA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84</xdr:row>
      <xdr:rowOff>0</xdr:rowOff>
    </xdr:from>
    <xdr:ext cx="0" cy="192418"/>
    <xdr:pic>
      <xdr:nvPicPr>
        <xdr:cNvPr id="53" name="Picture 11" descr="Basetech merač spotreby COST CONTROL 3000">
          <a:extLst>
            <a:ext uri="{FF2B5EF4-FFF2-40B4-BE49-F238E27FC236}">
              <a16:creationId xmlns:a16="http://schemas.microsoft.com/office/drawing/2014/main" id="{3FA7D329-E994-4DCF-BCAE-C33160FA2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84</xdr:row>
      <xdr:rowOff>0</xdr:rowOff>
    </xdr:from>
    <xdr:ext cx="0" cy="192416"/>
    <xdr:pic>
      <xdr:nvPicPr>
        <xdr:cNvPr id="54" name="Picture 11" descr="Basetech merač spotreby COST CONTROL 3000">
          <a:extLst>
            <a:ext uri="{FF2B5EF4-FFF2-40B4-BE49-F238E27FC236}">
              <a16:creationId xmlns:a16="http://schemas.microsoft.com/office/drawing/2014/main" id="{C5F76AAB-3993-465B-A07E-8A4E49082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1800" y="16205200"/>
          <a:ext cx="0" cy="192416"/>
        </a:xfrm>
        <a:prstGeom prst="rect">
          <a:avLst/>
        </a:prstGeom>
        <a:noFill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24</xdr:row>
      <xdr:rowOff>0</xdr:rowOff>
    </xdr:from>
    <xdr:ext cx="0" cy="192418"/>
    <xdr:pic>
      <xdr:nvPicPr>
        <xdr:cNvPr id="4" name="Picture 11" descr="Basetech merač spotreby COST CONTROL 3000">
          <a:extLst>
            <a:ext uri="{FF2B5EF4-FFF2-40B4-BE49-F238E27FC236}">
              <a16:creationId xmlns:a16="http://schemas.microsoft.com/office/drawing/2014/main" id="{FE5A5196-1ACA-4E9C-B2F4-A2744C71D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5" y="412718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24</xdr:row>
      <xdr:rowOff>0</xdr:rowOff>
    </xdr:from>
    <xdr:ext cx="0" cy="192416"/>
    <xdr:pic>
      <xdr:nvPicPr>
        <xdr:cNvPr id="5" name="Picture 11" descr="Basetech merač spotreby COST CONTROL 3000">
          <a:extLst>
            <a:ext uri="{FF2B5EF4-FFF2-40B4-BE49-F238E27FC236}">
              <a16:creationId xmlns:a16="http://schemas.microsoft.com/office/drawing/2014/main" id="{D96FABDD-4EF6-401B-8569-BCF272264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25" y="41271825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</xdr:row>
      <xdr:rowOff>0</xdr:rowOff>
    </xdr:from>
    <xdr:ext cx="0" cy="192418"/>
    <xdr:pic>
      <xdr:nvPicPr>
        <xdr:cNvPr id="6" name="Picture 11" descr="Basetech merač spotreby COST CONTROL 3000">
          <a:extLst>
            <a:ext uri="{FF2B5EF4-FFF2-40B4-BE49-F238E27FC236}">
              <a16:creationId xmlns:a16="http://schemas.microsoft.com/office/drawing/2014/main" id="{A08A0DD8-82FF-4EA3-A436-D2501AAE6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4180" y="726719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</xdr:row>
      <xdr:rowOff>0</xdr:rowOff>
    </xdr:from>
    <xdr:ext cx="0" cy="192416"/>
    <xdr:pic>
      <xdr:nvPicPr>
        <xdr:cNvPr id="7" name="Picture 11" descr="Basetech merač spotreby COST CONTROL 3000">
          <a:extLst>
            <a:ext uri="{FF2B5EF4-FFF2-40B4-BE49-F238E27FC236}">
              <a16:creationId xmlns:a16="http://schemas.microsoft.com/office/drawing/2014/main" id="{3BEAF9DB-3845-4AB7-BAC0-E44C1018B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4180" y="726719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</xdr:row>
      <xdr:rowOff>0</xdr:rowOff>
    </xdr:from>
    <xdr:ext cx="0" cy="192418"/>
    <xdr:pic>
      <xdr:nvPicPr>
        <xdr:cNvPr id="8" name="Picture 11" descr="Basetech merač spotreby COST CONTROL 3000">
          <a:extLst>
            <a:ext uri="{FF2B5EF4-FFF2-40B4-BE49-F238E27FC236}">
              <a16:creationId xmlns:a16="http://schemas.microsoft.com/office/drawing/2014/main" id="{B6815483-7823-42AB-AB5E-DB9A8D210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4180" y="726719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</xdr:row>
      <xdr:rowOff>0</xdr:rowOff>
    </xdr:from>
    <xdr:ext cx="0" cy="192416"/>
    <xdr:pic>
      <xdr:nvPicPr>
        <xdr:cNvPr id="9" name="Picture 11" descr="Basetech merač spotreby COST CONTROL 3000">
          <a:extLst>
            <a:ext uri="{FF2B5EF4-FFF2-40B4-BE49-F238E27FC236}">
              <a16:creationId xmlns:a16="http://schemas.microsoft.com/office/drawing/2014/main" id="{4B88C1C5-8E88-49D1-AE61-7ED257349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4180" y="726719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</xdr:row>
      <xdr:rowOff>0</xdr:rowOff>
    </xdr:from>
    <xdr:ext cx="0" cy="192418"/>
    <xdr:pic>
      <xdr:nvPicPr>
        <xdr:cNvPr id="10" name="Picture 11" descr="Basetech merač spotreby COST CONTROL 3000">
          <a:extLst>
            <a:ext uri="{FF2B5EF4-FFF2-40B4-BE49-F238E27FC236}">
              <a16:creationId xmlns:a16="http://schemas.microsoft.com/office/drawing/2014/main" id="{3900955E-D5D6-4FC8-A20A-DF8280CDF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4180" y="726719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</xdr:row>
      <xdr:rowOff>0</xdr:rowOff>
    </xdr:from>
    <xdr:ext cx="0" cy="192416"/>
    <xdr:pic>
      <xdr:nvPicPr>
        <xdr:cNvPr id="11" name="Picture 11" descr="Basetech merač spotreby COST CONTROL 3000">
          <a:extLst>
            <a:ext uri="{FF2B5EF4-FFF2-40B4-BE49-F238E27FC236}">
              <a16:creationId xmlns:a16="http://schemas.microsoft.com/office/drawing/2014/main" id="{5E6FF353-646E-4347-AD11-F8C979D04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4180" y="726719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</xdr:row>
      <xdr:rowOff>0</xdr:rowOff>
    </xdr:from>
    <xdr:ext cx="0" cy="192418"/>
    <xdr:pic>
      <xdr:nvPicPr>
        <xdr:cNvPr id="12" name="Picture 11" descr="Basetech merač spotreby COST CONTROL 3000">
          <a:extLst>
            <a:ext uri="{FF2B5EF4-FFF2-40B4-BE49-F238E27FC236}">
              <a16:creationId xmlns:a16="http://schemas.microsoft.com/office/drawing/2014/main" id="{8713D575-B6F1-48EB-9D03-51E04BB18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4180" y="726719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</xdr:row>
      <xdr:rowOff>0</xdr:rowOff>
    </xdr:from>
    <xdr:ext cx="0" cy="192416"/>
    <xdr:pic>
      <xdr:nvPicPr>
        <xdr:cNvPr id="13" name="Picture 11" descr="Basetech merač spotreby COST CONTROL 3000">
          <a:extLst>
            <a:ext uri="{FF2B5EF4-FFF2-40B4-BE49-F238E27FC236}">
              <a16:creationId xmlns:a16="http://schemas.microsoft.com/office/drawing/2014/main" id="{95994AD5-EB0B-407C-B4E5-DD5AF4167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4180" y="7267194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</xdr:row>
      <xdr:rowOff>0</xdr:rowOff>
    </xdr:from>
    <xdr:ext cx="0" cy="192418"/>
    <xdr:pic>
      <xdr:nvPicPr>
        <xdr:cNvPr id="14" name="Picture 11" descr="Basetech merač spotreby COST CONTROL 3000">
          <a:extLst>
            <a:ext uri="{FF2B5EF4-FFF2-40B4-BE49-F238E27FC236}">
              <a16:creationId xmlns:a16="http://schemas.microsoft.com/office/drawing/2014/main" id="{326514A2-FB52-4386-B3FB-FD08C6B35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4180" y="7267194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14</xdr:row>
      <xdr:rowOff>0</xdr:rowOff>
    </xdr:from>
    <xdr:ext cx="0" cy="192416"/>
    <xdr:pic>
      <xdr:nvPicPr>
        <xdr:cNvPr id="15" name="Picture 11" descr="Basetech merač spotreby COST CONTROL 3000">
          <a:extLst>
            <a:ext uri="{FF2B5EF4-FFF2-40B4-BE49-F238E27FC236}">
              <a16:creationId xmlns:a16="http://schemas.microsoft.com/office/drawing/2014/main" id="{6EAD3E1D-90EB-411D-864D-FADF67587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4180" y="72671940"/>
          <a:ext cx="0" cy="192416"/>
        </a:xfrm>
        <a:prstGeom prst="rect">
          <a:avLst/>
        </a:prstGeom>
        <a:noFill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29</xdr:row>
      <xdr:rowOff>0</xdr:rowOff>
    </xdr:from>
    <xdr:ext cx="2281805" cy="5813"/>
    <xdr:pic>
      <xdr:nvPicPr>
        <xdr:cNvPr id="2" name="hlavny_obrazok_img" descr="Digitálny Systém Optimas pre 16 študentov + 1 ucit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EE0BAE-B560-4B97-A9F7-CAE5486EA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248275"/>
          <a:ext cx="2281805" cy="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53</xdr:row>
      <xdr:rowOff>0</xdr:rowOff>
    </xdr:from>
    <xdr:ext cx="0" cy="192418"/>
    <xdr:pic>
      <xdr:nvPicPr>
        <xdr:cNvPr id="5" name="Picture 11" descr="Basetech merač spotreby COST CONTROL 3000">
          <a:extLst>
            <a:ext uri="{FF2B5EF4-FFF2-40B4-BE49-F238E27FC236}">
              <a16:creationId xmlns:a16="http://schemas.microsoft.com/office/drawing/2014/main" id="{05B61C6A-084E-44B9-9D93-E3F5113A3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95625" y="412718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53</xdr:row>
      <xdr:rowOff>0</xdr:rowOff>
    </xdr:from>
    <xdr:ext cx="0" cy="192416"/>
    <xdr:pic>
      <xdr:nvPicPr>
        <xdr:cNvPr id="6" name="Picture 11" descr="Basetech merač spotreby COST CONTROL 3000">
          <a:extLst>
            <a:ext uri="{FF2B5EF4-FFF2-40B4-BE49-F238E27FC236}">
              <a16:creationId xmlns:a16="http://schemas.microsoft.com/office/drawing/2014/main" id="{D94AC0FC-8142-4FE8-AE66-88732F966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95625" y="41271825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16</xdr:row>
      <xdr:rowOff>0</xdr:rowOff>
    </xdr:from>
    <xdr:ext cx="0" cy="192418"/>
    <xdr:pic>
      <xdr:nvPicPr>
        <xdr:cNvPr id="9" name="Picture 11" descr="Basetech merač spotreby COST CONTROL 3000">
          <a:extLst>
            <a:ext uri="{FF2B5EF4-FFF2-40B4-BE49-F238E27FC236}">
              <a16:creationId xmlns:a16="http://schemas.microsoft.com/office/drawing/2014/main" id="{D2B53218-A6D8-4A8F-A5FF-D846C2226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1808226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16</xdr:row>
      <xdr:rowOff>0</xdr:rowOff>
    </xdr:from>
    <xdr:ext cx="0" cy="192416"/>
    <xdr:pic>
      <xdr:nvPicPr>
        <xdr:cNvPr id="10" name="Picture 11" descr="Basetech merač spotreby COST CONTROL 3000">
          <a:extLst>
            <a:ext uri="{FF2B5EF4-FFF2-40B4-BE49-F238E27FC236}">
              <a16:creationId xmlns:a16="http://schemas.microsoft.com/office/drawing/2014/main" id="{86502D32-0F9E-4D48-877B-E90750F42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1808226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26</xdr:row>
      <xdr:rowOff>0</xdr:rowOff>
    </xdr:from>
    <xdr:ext cx="0" cy="192418"/>
    <xdr:pic>
      <xdr:nvPicPr>
        <xdr:cNvPr id="11" name="Picture 11" descr="Basetech merač spotreby COST CONTROL 3000">
          <a:extLst>
            <a:ext uri="{FF2B5EF4-FFF2-40B4-BE49-F238E27FC236}">
              <a16:creationId xmlns:a16="http://schemas.microsoft.com/office/drawing/2014/main" id="{5B0F32D0-B259-47E4-8F5C-1E56C19F9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1808226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26</xdr:row>
      <xdr:rowOff>0</xdr:rowOff>
    </xdr:from>
    <xdr:ext cx="0" cy="192416"/>
    <xdr:pic>
      <xdr:nvPicPr>
        <xdr:cNvPr id="12" name="Picture 11" descr="Basetech merač spotreby COST CONTROL 3000">
          <a:extLst>
            <a:ext uri="{FF2B5EF4-FFF2-40B4-BE49-F238E27FC236}">
              <a16:creationId xmlns:a16="http://schemas.microsoft.com/office/drawing/2014/main" id="{F3466553-E6F7-45D3-9EE2-D31471769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1808226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36</xdr:row>
      <xdr:rowOff>0</xdr:rowOff>
    </xdr:from>
    <xdr:ext cx="0" cy="192418"/>
    <xdr:pic>
      <xdr:nvPicPr>
        <xdr:cNvPr id="13" name="Picture 11" descr="Basetech merač spotreby COST CONTROL 3000">
          <a:extLst>
            <a:ext uri="{FF2B5EF4-FFF2-40B4-BE49-F238E27FC236}">
              <a16:creationId xmlns:a16="http://schemas.microsoft.com/office/drawing/2014/main" id="{B9D56423-E371-4EF7-AE99-EA379A8A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1808226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36</xdr:row>
      <xdr:rowOff>0</xdr:rowOff>
    </xdr:from>
    <xdr:ext cx="0" cy="192416"/>
    <xdr:pic>
      <xdr:nvPicPr>
        <xdr:cNvPr id="14" name="Picture 11" descr="Basetech merač spotreby COST CONTROL 3000">
          <a:extLst>
            <a:ext uri="{FF2B5EF4-FFF2-40B4-BE49-F238E27FC236}">
              <a16:creationId xmlns:a16="http://schemas.microsoft.com/office/drawing/2014/main" id="{F27943C3-A2DF-4110-B735-CA72E8899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18082260"/>
          <a:ext cx="0" cy="192416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53</xdr:row>
      <xdr:rowOff>0</xdr:rowOff>
    </xdr:from>
    <xdr:ext cx="0" cy="192418"/>
    <xdr:pic>
      <xdr:nvPicPr>
        <xdr:cNvPr id="15" name="Picture 11" descr="Basetech merač spotreby COST CONTROL 3000">
          <a:extLst>
            <a:ext uri="{FF2B5EF4-FFF2-40B4-BE49-F238E27FC236}">
              <a16:creationId xmlns:a16="http://schemas.microsoft.com/office/drawing/2014/main" id="{91ABF28F-D800-471C-A535-EDBF2824E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18082260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53</xdr:row>
      <xdr:rowOff>0</xdr:rowOff>
    </xdr:from>
    <xdr:ext cx="0" cy="192416"/>
    <xdr:pic>
      <xdr:nvPicPr>
        <xdr:cNvPr id="16" name="Picture 11" descr="Basetech merač spotreby COST CONTROL 3000">
          <a:extLst>
            <a:ext uri="{FF2B5EF4-FFF2-40B4-BE49-F238E27FC236}">
              <a16:creationId xmlns:a16="http://schemas.microsoft.com/office/drawing/2014/main" id="{4824F58D-0B26-459F-9A76-282A03E68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01340" y="18082260"/>
          <a:ext cx="0" cy="192416"/>
        </a:xfrm>
        <a:prstGeom prst="rect">
          <a:avLst/>
        </a:prstGeom>
        <a:noFill/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7</xdr:row>
      <xdr:rowOff>0</xdr:rowOff>
    </xdr:from>
    <xdr:ext cx="2279424" cy="5813"/>
    <xdr:pic>
      <xdr:nvPicPr>
        <xdr:cNvPr id="2" name="hlavny_obrazok_img" descr="Digitálny Systém Optimas pre 16 študentov + 1 ucit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1AB16A-4060-47BE-B812-750B782A7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1266825"/>
          <a:ext cx="2279424" cy="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26</xdr:row>
      <xdr:rowOff>0</xdr:rowOff>
    </xdr:from>
    <xdr:ext cx="2279424" cy="5813"/>
    <xdr:pic>
      <xdr:nvPicPr>
        <xdr:cNvPr id="3" name="hlavny_obrazok_img" descr="Digitálny Systém Optimas pre 16 študentov + 1 ucit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4A83A0-0E7B-4003-93B0-69B60C171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4705350"/>
          <a:ext cx="2279424" cy="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2279424" cy="5813"/>
    <xdr:pic>
      <xdr:nvPicPr>
        <xdr:cNvPr id="4" name="hlavny_obrazok_img" descr="Digitálny Systém Optimas pre 16 študentov + 1 ucit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0ECB48-0E1F-4DDB-AC2C-B30FD2888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723900"/>
          <a:ext cx="2279424" cy="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26</xdr:row>
      <xdr:rowOff>0</xdr:rowOff>
    </xdr:from>
    <xdr:ext cx="2279424" cy="5813"/>
    <xdr:pic>
      <xdr:nvPicPr>
        <xdr:cNvPr id="5" name="hlavny_obrazok_img" descr="Digitálny Systém Optimas pre 16 študentov + 1 ucit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E0DE1F-4BCC-4BE4-B373-DD8F6B08D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4705350"/>
          <a:ext cx="2279424" cy="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26</xdr:row>
      <xdr:rowOff>0</xdr:rowOff>
    </xdr:from>
    <xdr:ext cx="2279424" cy="5813"/>
    <xdr:pic>
      <xdr:nvPicPr>
        <xdr:cNvPr id="6" name="hlavny_obrazok_img" descr="Digitálny Systém Optimas pre 16 študentov + 1 ucit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E7F6F8-DECE-4A8C-BD4C-6D16911D3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4705350"/>
          <a:ext cx="2279424" cy="5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37</xdr:row>
      <xdr:rowOff>0</xdr:rowOff>
    </xdr:from>
    <xdr:ext cx="0" cy="192418"/>
    <xdr:pic>
      <xdr:nvPicPr>
        <xdr:cNvPr id="7" name="Picture 11" descr="Basetech merač spotreby COST CONTROL 3000">
          <a:extLst>
            <a:ext uri="{FF2B5EF4-FFF2-40B4-BE49-F238E27FC236}">
              <a16:creationId xmlns:a16="http://schemas.microsoft.com/office/drawing/2014/main" id="{C9EE41B9-7AB0-43FC-8F95-0AC941E6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95625" y="41271825"/>
          <a:ext cx="0" cy="192418"/>
        </a:xfrm>
        <a:prstGeom prst="rect">
          <a:avLst/>
        </a:prstGeom>
        <a:noFill/>
      </xdr:spPr>
    </xdr:pic>
    <xdr:clientData/>
  </xdr:oneCellAnchor>
  <xdr:oneCellAnchor>
    <xdr:from>
      <xdr:col>3</xdr:col>
      <xdr:colOff>0</xdr:colOff>
      <xdr:row>37</xdr:row>
      <xdr:rowOff>0</xdr:rowOff>
    </xdr:from>
    <xdr:ext cx="0" cy="192416"/>
    <xdr:pic>
      <xdr:nvPicPr>
        <xdr:cNvPr id="8" name="Picture 11" descr="Basetech merač spotreby COST CONTROL 3000">
          <a:extLst>
            <a:ext uri="{FF2B5EF4-FFF2-40B4-BE49-F238E27FC236}">
              <a16:creationId xmlns:a16="http://schemas.microsoft.com/office/drawing/2014/main" id="{D15524A0-4F25-4C05-BC6B-92BD3C597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95625" y="41271825"/>
          <a:ext cx="0" cy="192416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E20"/>
  <sheetViews>
    <sheetView topLeftCell="A10" zoomScale="115" zoomScaleNormal="115" workbookViewId="0">
      <selection activeCell="B22" sqref="B22"/>
    </sheetView>
  </sheetViews>
  <sheetFormatPr defaultColWidth="8.85546875" defaultRowHeight="15" x14ac:dyDescent="0.25"/>
  <cols>
    <col min="2" max="2" width="20" customWidth="1"/>
    <col min="3" max="3" width="16.7109375" customWidth="1"/>
    <col min="4" max="4" width="15.28515625" customWidth="1"/>
    <col min="5" max="5" width="18.42578125" customWidth="1"/>
  </cols>
  <sheetData>
    <row r="5" spans="2:5" x14ac:dyDescent="0.25">
      <c r="B5" s="150" t="s">
        <v>109</v>
      </c>
      <c r="C5" s="150"/>
      <c r="D5" s="150"/>
      <c r="E5" s="150"/>
    </row>
    <row r="6" spans="2:5" ht="30" x14ac:dyDescent="0.25">
      <c r="B6" s="135" t="s">
        <v>110</v>
      </c>
      <c r="C6" s="129" t="s">
        <v>111</v>
      </c>
      <c r="D6" s="135" t="s">
        <v>94</v>
      </c>
      <c r="E6" s="129" t="s">
        <v>112</v>
      </c>
    </row>
    <row r="7" spans="2:5" x14ac:dyDescent="0.25">
      <c r="B7" s="136" t="s">
        <v>113</v>
      </c>
      <c r="C7" s="137">
        <f>'ZŠ Bruselská'!G49</f>
        <v>0</v>
      </c>
      <c r="D7" s="137">
        <f>'ZŠ Bruselská'!G50</f>
        <v>0</v>
      </c>
      <c r="E7" s="137">
        <f>'ZŠ Bruselská'!G51</f>
        <v>0</v>
      </c>
    </row>
    <row r="8" spans="2:5" x14ac:dyDescent="0.25">
      <c r="B8" s="136" t="s">
        <v>114</v>
      </c>
      <c r="C8" s="137">
        <f>'ZŠ Družicová'!G30</f>
        <v>0</v>
      </c>
      <c r="D8" s="137">
        <f>'ZŠ Družicová'!G31</f>
        <v>0</v>
      </c>
      <c r="E8" s="137">
        <f>'ZŠ Družicová'!G32</f>
        <v>0</v>
      </c>
    </row>
    <row r="9" spans="2:5" x14ac:dyDescent="0.25">
      <c r="B9" s="136" t="s">
        <v>115</v>
      </c>
      <c r="C9" s="137">
        <f>'ZŠ Jenisejská'!G57</f>
        <v>0</v>
      </c>
      <c r="D9" s="137">
        <f>'ZŠ Jenisejská'!G58</f>
        <v>0</v>
      </c>
      <c r="E9" s="137">
        <f>'ZŠ Jenisejská'!G59</f>
        <v>0</v>
      </c>
    </row>
    <row r="10" spans="2:5" x14ac:dyDescent="0.25">
      <c r="B10" s="136" t="s">
        <v>116</v>
      </c>
      <c r="C10" s="137">
        <f>'ZŠ Krosnianska'!G54</f>
        <v>0</v>
      </c>
      <c r="D10" s="137">
        <f>'ZŠ Krosnianska'!G55</f>
        <v>0</v>
      </c>
      <c r="E10" s="137">
        <f>'ZŠ Krosnianska'!G56</f>
        <v>0</v>
      </c>
    </row>
    <row r="11" spans="2:5" x14ac:dyDescent="0.25">
      <c r="B11" s="136" t="s">
        <v>117</v>
      </c>
      <c r="C11" s="137">
        <f>'ZŠ L. Novomeského'!G89</f>
        <v>0</v>
      </c>
      <c r="D11" s="137">
        <f>'ZŠ L. Novomeského'!G90</f>
        <v>0</v>
      </c>
      <c r="E11" s="137">
        <f>'ZŠ L. Novomeského'!G91</f>
        <v>0</v>
      </c>
    </row>
    <row r="12" spans="2:5" x14ac:dyDescent="0.25">
      <c r="B12" s="136" t="s">
        <v>118</v>
      </c>
      <c r="C12" s="137">
        <f>'ZŠ Polianska'!G29</f>
        <v>0</v>
      </c>
      <c r="D12" s="137">
        <f>'ZŠ Polianska'!G30</f>
        <v>0</v>
      </c>
      <c r="E12" s="137">
        <f>'ZŠ Polianska'!G31</f>
        <v>0</v>
      </c>
    </row>
    <row r="13" spans="2:5" x14ac:dyDescent="0.25">
      <c r="B13" s="136" t="s">
        <v>119</v>
      </c>
      <c r="C13" s="137">
        <f>'ZŠ Staničná'!G42</f>
        <v>0</v>
      </c>
      <c r="D13" s="137">
        <f>'ZŠ Staničná'!G43</f>
        <v>0</v>
      </c>
      <c r="E13" s="137">
        <f>'ZŠ Staničná'!G44</f>
        <v>0</v>
      </c>
    </row>
    <row r="14" spans="2:5" ht="15.75" thickBot="1" x14ac:dyDescent="0.3">
      <c r="B14" s="138" t="s">
        <v>120</v>
      </c>
      <c r="C14" s="139">
        <f>'ZŠ Požiarnická'!G58</f>
        <v>0</v>
      </c>
      <c r="D14" s="139">
        <f>'ZŠ Požiarnická'!G59</f>
        <v>0</v>
      </c>
      <c r="E14" s="139">
        <f>'ZŠ Požiarnická'!G60</f>
        <v>0</v>
      </c>
    </row>
    <row r="15" spans="2:5" ht="30.75" thickBot="1" x14ac:dyDescent="0.3">
      <c r="B15" s="140" t="s">
        <v>121</v>
      </c>
      <c r="C15" s="141">
        <f>SUM(C7:C14)</f>
        <v>0</v>
      </c>
      <c r="D15" s="141">
        <f>SUM(D7:D14)</f>
        <v>0</v>
      </c>
      <c r="E15" s="142">
        <f>SUM(E7:E14)</f>
        <v>0</v>
      </c>
    </row>
    <row r="16" spans="2:5" ht="15.75" thickBot="1" x14ac:dyDescent="0.3"/>
    <row r="17" spans="2:5" ht="17.25" thickBot="1" x14ac:dyDescent="0.3">
      <c r="B17" s="145" t="s">
        <v>122</v>
      </c>
      <c r="C17" s="151"/>
      <c r="D17" s="152"/>
      <c r="E17" s="153"/>
    </row>
    <row r="18" spans="2:5" ht="17.25" thickBot="1" x14ac:dyDescent="0.3">
      <c r="B18" s="145" t="s">
        <v>123</v>
      </c>
      <c r="C18" s="151"/>
      <c r="D18" s="152"/>
      <c r="E18" s="153"/>
    </row>
    <row r="19" spans="2:5" ht="57.75" thickBot="1" x14ac:dyDescent="0.3">
      <c r="B19" s="145" t="s">
        <v>124</v>
      </c>
      <c r="C19" s="151"/>
      <c r="D19" s="152"/>
      <c r="E19" s="153"/>
    </row>
    <row r="20" spans="2:5" ht="17.25" thickBot="1" x14ac:dyDescent="0.3">
      <c r="B20" s="145" t="s">
        <v>125</v>
      </c>
      <c r="C20" s="151"/>
      <c r="D20" s="152"/>
      <c r="E20" s="153"/>
    </row>
  </sheetData>
  <mergeCells count="5">
    <mergeCell ref="B5:E5"/>
    <mergeCell ref="C17:E17"/>
    <mergeCell ref="C18:E18"/>
    <mergeCell ref="C19:E19"/>
    <mergeCell ref="C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1"/>
  <sheetViews>
    <sheetView topLeftCell="A18" zoomScaleNormal="100" zoomScaleSheetLayoutView="70" workbookViewId="0">
      <selection activeCell="R18" sqref="R18"/>
    </sheetView>
  </sheetViews>
  <sheetFormatPr defaultColWidth="9.140625" defaultRowHeight="15" x14ac:dyDescent="0.25"/>
  <cols>
    <col min="1" max="1" width="5.42578125" style="2" customWidth="1"/>
    <col min="2" max="2" width="19.42578125" style="3" customWidth="1"/>
    <col min="3" max="3" width="20.28515625" style="2" customWidth="1"/>
    <col min="4" max="5" width="9.140625" style="2"/>
    <col min="6" max="6" width="17.42578125" style="1" customWidth="1"/>
    <col min="7" max="7" width="18.140625" style="1" customWidth="1"/>
    <col min="8" max="8" width="18.7109375" style="1" customWidth="1"/>
    <col min="9" max="9" width="17.42578125" style="1" customWidth="1"/>
    <col min="10" max="16384" width="9.140625" style="1"/>
  </cols>
  <sheetData>
    <row r="1" spans="1:9" ht="24.95" customHeight="1" x14ac:dyDescent="0.25">
      <c r="A1" s="187" t="s">
        <v>43</v>
      </c>
      <c r="B1" s="188"/>
      <c r="C1" s="174" t="s">
        <v>42</v>
      </c>
      <c r="D1" s="174"/>
      <c r="E1" s="174"/>
      <c r="F1" s="174"/>
      <c r="G1" s="174"/>
      <c r="H1" s="174"/>
      <c r="I1" s="175"/>
    </row>
    <row r="2" spans="1:9" ht="24.95" customHeight="1" x14ac:dyDescent="0.25">
      <c r="A2" s="189"/>
      <c r="B2" s="190"/>
      <c r="C2" s="176" t="s">
        <v>11</v>
      </c>
      <c r="D2" s="176"/>
      <c r="E2" s="176"/>
      <c r="F2" s="176"/>
      <c r="G2" s="176"/>
      <c r="H2" s="176"/>
      <c r="I2" s="177"/>
    </row>
    <row r="3" spans="1:9" hidden="1" x14ac:dyDescent="0.25">
      <c r="A3" s="193" t="s">
        <v>41</v>
      </c>
      <c r="B3" s="180"/>
      <c r="C3" s="180"/>
      <c r="D3" s="180"/>
      <c r="E3" s="180"/>
      <c r="F3" s="4"/>
      <c r="G3" s="4"/>
      <c r="H3" s="4"/>
      <c r="I3" s="119"/>
    </row>
    <row r="4" spans="1:9" ht="24.95" customHeight="1" x14ac:dyDescent="0.25">
      <c r="A4" s="191" t="s">
        <v>40</v>
      </c>
      <c r="B4" s="178"/>
      <c r="C4" s="178" t="s">
        <v>39</v>
      </c>
      <c r="D4" s="178"/>
      <c r="E4" s="178"/>
      <c r="F4" s="178"/>
      <c r="G4" s="178"/>
      <c r="H4" s="178"/>
      <c r="I4" s="179"/>
    </row>
    <row r="5" spans="1:9" ht="45.75" customHeight="1" x14ac:dyDescent="0.25">
      <c r="A5" s="191" t="s">
        <v>38</v>
      </c>
      <c r="B5" s="178"/>
      <c r="C5" s="182" t="s">
        <v>37</v>
      </c>
      <c r="D5" s="182"/>
      <c r="E5" s="182"/>
      <c r="F5" s="182"/>
      <c r="G5" s="182"/>
      <c r="H5" s="182"/>
      <c r="I5" s="183"/>
    </row>
    <row r="6" spans="1:9" ht="24.95" hidden="1" customHeight="1" thickBot="1" x14ac:dyDescent="0.3">
      <c r="A6" s="191"/>
      <c r="B6" s="178"/>
      <c r="C6" s="181"/>
      <c r="D6" s="181"/>
      <c r="E6" s="181"/>
      <c r="F6" s="4"/>
      <c r="G6" s="4"/>
      <c r="H6" s="4"/>
      <c r="I6" s="119"/>
    </row>
    <row r="7" spans="1:9" s="20" customFormat="1" ht="24.95" customHeight="1" x14ac:dyDescent="0.25">
      <c r="A7" s="194" t="s">
        <v>15</v>
      </c>
      <c r="B7" s="163"/>
      <c r="C7" s="163" t="s">
        <v>36</v>
      </c>
      <c r="D7" s="163"/>
      <c r="E7" s="163"/>
      <c r="F7" s="163"/>
      <c r="G7" s="163"/>
      <c r="H7" s="163"/>
      <c r="I7" s="171"/>
    </row>
    <row r="8" spans="1:9" s="20" customFormat="1" ht="24.95" customHeight="1" x14ac:dyDescent="0.25">
      <c r="A8" s="194" t="s">
        <v>13</v>
      </c>
      <c r="B8" s="163"/>
      <c r="C8" s="163" t="s">
        <v>12</v>
      </c>
      <c r="D8" s="163"/>
      <c r="E8" s="163"/>
      <c r="F8" s="163"/>
      <c r="G8" s="163"/>
      <c r="H8" s="163"/>
      <c r="I8" s="171"/>
    </row>
    <row r="9" spans="1:9" ht="33.75" customHeight="1" thickBot="1" x14ac:dyDescent="0.3">
      <c r="A9" s="192"/>
      <c r="B9" s="172"/>
      <c r="C9" s="172" t="s">
        <v>11</v>
      </c>
      <c r="D9" s="172"/>
      <c r="E9" s="172"/>
      <c r="F9" s="172"/>
      <c r="G9" s="172"/>
      <c r="H9" s="172"/>
      <c r="I9" s="173"/>
    </row>
    <row r="10" spans="1:9" ht="64.7" customHeight="1" thickBot="1" x14ac:dyDescent="0.3">
      <c r="A10" s="19" t="s">
        <v>10</v>
      </c>
      <c r="B10" s="18" t="s">
        <v>9</v>
      </c>
      <c r="C10" s="17" t="s">
        <v>8</v>
      </c>
      <c r="D10" s="17" t="s">
        <v>7</v>
      </c>
      <c r="E10" s="17" t="s">
        <v>6</v>
      </c>
      <c r="F10" s="122" t="s">
        <v>92</v>
      </c>
      <c r="G10" s="122" t="s">
        <v>93</v>
      </c>
      <c r="H10" s="123" t="s">
        <v>94</v>
      </c>
      <c r="I10" s="124" t="s">
        <v>95</v>
      </c>
    </row>
    <row r="11" spans="1:9" ht="70.150000000000006" customHeight="1" x14ac:dyDescent="0.25">
      <c r="A11" s="16" t="s">
        <v>35</v>
      </c>
      <c r="B11" s="15" t="s">
        <v>2</v>
      </c>
      <c r="C11" s="14" t="s">
        <v>5</v>
      </c>
      <c r="D11" s="14" t="s">
        <v>0</v>
      </c>
      <c r="E11" s="14">
        <v>1</v>
      </c>
      <c r="F11" s="120"/>
      <c r="G11" s="121">
        <f t="shared" ref="G11:G18" si="0">ROUND((E11*F11),2)</f>
        <v>0</v>
      </c>
      <c r="H11" s="121">
        <f>ROUND((G11*0.2),2)</f>
        <v>0</v>
      </c>
      <c r="I11" s="146">
        <f>ROUND(H11+G11,2)</f>
        <v>0</v>
      </c>
    </row>
    <row r="12" spans="1:9" ht="70.150000000000006" customHeight="1" x14ac:dyDescent="0.25">
      <c r="A12" s="7" t="s">
        <v>34</v>
      </c>
      <c r="B12" s="9" t="s">
        <v>2</v>
      </c>
      <c r="C12" s="8" t="s">
        <v>33</v>
      </c>
      <c r="D12" s="8" t="s">
        <v>0</v>
      </c>
      <c r="E12" s="8">
        <v>1</v>
      </c>
      <c r="F12" s="115"/>
      <c r="G12" s="121">
        <f t="shared" si="0"/>
        <v>0</v>
      </c>
      <c r="H12" s="121">
        <f t="shared" ref="H12:H18" si="1">ROUND((G12*0.2),2)</f>
        <v>0</v>
      </c>
      <c r="I12" s="146">
        <f t="shared" ref="I12:I18" si="2">ROUND(H12+G12,2)</f>
        <v>0</v>
      </c>
    </row>
    <row r="13" spans="1:9" ht="70.150000000000006" customHeight="1" x14ac:dyDescent="0.25">
      <c r="A13" s="7" t="s">
        <v>32</v>
      </c>
      <c r="B13" s="9" t="s">
        <v>2</v>
      </c>
      <c r="C13" s="8" t="s">
        <v>31</v>
      </c>
      <c r="D13" s="8" t="s">
        <v>0</v>
      </c>
      <c r="E13" s="13">
        <v>16</v>
      </c>
      <c r="F13" s="115"/>
      <c r="G13" s="121">
        <f t="shared" si="0"/>
        <v>0</v>
      </c>
      <c r="H13" s="121">
        <f t="shared" si="1"/>
        <v>0</v>
      </c>
      <c r="I13" s="146">
        <f t="shared" si="2"/>
        <v>0</v>
      </c>
    </row>
    <row r="14" spans="1:9" ht="70.150000000000006" customHeight="1" x14ac:dyDescent="0.25">
      <c r="A14" s="7" t="s">
        <v>30</v>
      </c>
      <c r="B14" s="9" t="s">
        <v>2</v>
      </c>
      <c r="C14" s="8" t="s">
        <v>29</v>
      </c>
      <c r="D14" s="8" t="s">
        <v>0</v>
      </c>
      <c r="E14" s="13">
        <v>2</v>
      </c>
      <c r="F14" s="115"/>
      <c r="G14" s="121">
        <f t="shared" si="0"/>
        <v>0</v>
      </c>
      <c r="H14" s="121">
        <f t="shared" si="1"/>
        <v>0</v>
      </c>
      <c r="I14" s="146">
        <f t="shared" si="2"/>
        <v>0</v>
      </c>
    </row>
    <row r="15" spans="1:9" ht="70.150000000000006" customHeight="1" x14ac:dyDescent="0.25">
      <c r="A15" s="7" t="s">
        <v>28</v>
      </c>
      <c r="B15" s="9" t="s">
        <v>2</v>
      </c>
      <c r="C15" s="10" t="s">
        <v>21</v>
      </c>
      <c r="D15" s="8" t="s">
        <v>0</v>
      </c>
      <c r="E15" s="8">
        <v>1</v>
      </c>
      <c r="F15" s="115"/>
      <c r="G15" s="121">
        <f t="shared" si="0"/>
        <v>0</v>
      </c>
      <c r="H15" s="121">
        <f t="shared" si="1"/>
        <v>0</v>
      </c>
      <c r="I15" s="146">
        <f t="shared" si="2"/>
        <v>0</v>
      </c>
    </row>
    <row r="16" spans="1:9" ht="70.150000000000006" customHeight="1" x14ac:dyDescent="0.25">
      <c r="A16" s="7" t="s">
        <v>27</v>
      </c>
      <c r="B16" s="9" t="s">
        <v>2</v>
      </c>
      <c r="C16" s="8" t="s">
        <v>19</v>
      </c>
      <c r="D16" s="8" t="s">
        <v>0</v>
      </c>
      <c r="E16" s="8">
        <v>1</v>
      </c>
      <c r="F16" s="115"/>
      <c r="G16" s="121">
        <f t="shared" si="0"/>
        <v>0</v>
      </c>
      <c r="H16" s="121">
        <f t="shared" si="1"/>
        <v>0</v>
      </c>
      <c r="I16" s="146">
        <f t="shared" si="2"/>
        <v>0</v>
      </c>
    </row>
    <row r="17" spans="1:9" ht="70.150000000000006" customHeight="1" x14ac:dyDescent="0.25">
      <c r="A17" s="100">
        <v>8</v>
      </c>
      <c r="B17" s="6" t="s">
        <v>2</v>
      </c>
      <c r="C17" s="101" t="s">
        <v>26</v>
      </c>
      <c r="D17" s="5" t="s">
        <v>0</v>
      </c>
      <c r="E17" s="102">
        <v>1</v>
      </c>
      <c r="F17" s="115"/>
      <c r="G17" s="121">
        <f t="shared" si="0"/>
        <v>0</v>
      </c>
      <c r="H17" s="121">
        <f t="shared" si="1"/>
        <v>0</v>
      </c>
      <c r="I17" s="146">
        <f t="shared" si="2"/>
        <v>0</v>
      </c>
    </row>
    <row r="18" spans="1:9" ht="85.9" customHeight="1" thickBot="1" x14ac:dyDescent="0.3">
      <c r="A18" s="117" t="s">
        <v>25</v>
      </c>
      <c r="B18" s="6" t="s">
        <v>17</v>
      </c>
      <c r="C18" s="5" t="s">
        <v>16</v>
      </c>
      <c r="D18" s="5" t="s">
        <v>0</v>
      </c>
      <c r="E18" s="5">
        <v>1</v>
      </c>
      <c r="F18" s="115"/>
      <c r="G18" s="121">
        <f t="shared" si="0"/>
        <v>0</v>
      </c>
      <c r="H18" s="121">
        <f t="shared" si="1"/>
        <v>0</v>
      </c>
      <c r="I18" s="146">
        <f t="shared" si="2"/>
        <v>0</v>
      </c>
    </row>
    <row r="19" spans="1:9" ht="24.75" customHeight="1" thickBot="1" x14ac:dyDescent="0.3">
      <c r="A19" s="165" t="s">
        <v>97</v>
      </c>
      <c r="B19" s="166"/>
      <c r="C19" s="166"/>
      <c r="D19" s="166"/>
      <c r="E19" s="167"/>
      <c r="F19" s="114"/>
      <c r="G19" s="116">
        <f>ROUND(SUM(G15:G18),2)</f>
        <v>0</v>
      </c>
      <c r="H19" s="116">
        <f t="shared" ref="H19:I19" si="3">ROUND(SUM(H15:H18),2)</f>
        <v>0</v>
      </c>
      <c r="I19" s="118">
        <f t="shared" si="3"/>
        <v>0</v>
      </c>
    </row>
    <row r="20" spans="1:9" x14ac:dyDescent="0.25">
      <c r="A20" s="103"/>
      <c r="B20" s="104"/>
      <c r="C20" s="12"/>
      <c r="D20" s="12"/>
      <c r="E20" s="12"/>
    </row>
    <row r="21" spans="1:9" ht="24.75" customHeight="1" x14ac:dyDescent="0.25">
      <c r="A21" s="103"/>
      <c r="B21" s="104"/>
      <c r="C21" s="12"/>
      <c r="D21" s="12"/>
      <c r="E21" s="12"/>
    </row>
    <row r="22" spans="1:9" ht="24.75" customHeight="1" x14ac:dyDescent="0.25">
      <c r="A22" s="186" t="s">
        <v>15</v>
      </c>
      <c r="B22" s="186"/>
      <c r="C22" s="163" t="s">
        <v>24</v>
      </c>
      <c r="D22" s="163"/>
      <c r="E22" s="163"/>
      <c r="F22" s="163"/>
      <c r="G22" s="163"/>
      <c r="H22" s="163"/>
      <c r="I22" s="163"/>
    </row>
    <row r="23" spans="1:9" ht="24.75" customHeight="1" x14ac:dyDescent="0.25">
      <c r="A23" s="184" t="s">
        <v>13</v>
      </c>
      <c r="B23" s="185"/>
      <c r="C23" s="163" t="s">
        <v>12</v>
      </c>
      <c r="D23" s="163"/>
      <c r="E23" s="163"/>
      <c r="F23" s="163"/>
      <c r="G23" s="163"/>
      <c r="H23" s="163"/>
      <c r="I23" s="163"/>
    </row>
    <row r="24" spans="1:9" ht="24.95" customHeight="1" thickBot="1" x14ac:dyDescent="0.3">
      <c r="A24" s="169"/>
      <c r="B24" s="170"/>
      <c r="C24" s="164" t="s">
        <v>11</v>
      </c>
      <c r="D24" s="164"/>
      <c r="E24" s="164"/>
      <c r="F24" s="164"/>
      <c r="G24" s="164"/>
      <c r="H24" s="164"/>
      <c r="I24" s="164"/>
    </row>
    <row r="25" spans="1:9" ht="50.25" customHeight="1" thickBot="1" x14ac:dyDescent="0.3">
      <c r="A25" s="19" t="s">
        <v>10</v>
      </c>
      <c r="B25" s="18" t="s">
        <v>9</v>
      </c>
      <c r="C25" s="17" t="s">
        <v>8</v>
      </c>
      <c r="D25" s="17" t="s">
        <v>7</v>
      </c>
      <c r="E25" s="17" t="s">
        <v>6</v>
      </c>
      <c r="F25" s="122" t="s">
        <v>92</v>
      </c>
      <c r="G25" s="122" t="s">
        <v>93</v>
      </c>
      <c r="H25" s="123" t="s">
        <v>94</v>
      </c>
      <c r="I25" s="124" t="s">
        <v>95</v>
      </c>
    </row>
    <row r="26" spans="1:9" ht="70.150000000000006" customHeight="1" x14ac:dyDescent="0.25">
      <c r="A26" s="75">
        <v>1</v>
      </c>
      <c r="B26" s="15" t="s">
        <v>2</v>
      </c>
      <c r="C26" s="14" t="s">
        <v>5</v>
      </c>
      <c r="D26" s="14" t="s">
        <v>0</v>
      </c>
      <c r="E26" s="14">
        <v>1</v>
      </c>
      <c r="F26" s="120"/>
      <c r="G26" s="121">
        <f t="shared" ref="G26:G33" si="4">ROUND((E26*F26),2)</f>
        <v>0</v>
      </c>
      <c r="H26" s="121">
        <f>ROUND((G26*0.2),2)</f>
        <v>0</v>
      </c>
      <c r="I26" s="121">
        <f>ROUND(G26+H26,2)</f>
        <v>0</v>
      </c>
    </row>
    <row r="27" spans="1:9" ht="70.150000000000006" customHeight="1" x14ac:dyDescent="0.25">
      <c r="A27" s="11">
        <v>3</v>
      </c>
      <c r="B27" s="9" t="s">
        <v>2</v>
      </c>
      <c r="C27" s="8" t="s">
        <v>23</v>
      </c>
      <c r="D27" s="8" t="s">
        <v>0</v>
      </c>
      <c r="E27" s="8">
        <v>1</v>
      </c>
      <c r="F27" s="115"/>
      <c r="G27" s="121">
        <f t="shared" si="4"/>
        <v>0</v>
      </c>
      <c r="H27" s="121">
        <f t="shared" ref="H27:H33" si="5">ROUND((G27*0.2),2)</f>
        <v>0</v>
      </c>
      <c r="I27" s="121">
        <f t="shared" ref="I27:I33" si="6">ROUND(G27+H27,2)</f>
        <v>0</v>
      </c>
    </row>
    <row r="28" spans="1:9" ht="70.150000000000006" customHeight="1" x14ac:dyDescent="0.25">
      <c r="A28" s="7">
        <v>4</v>
      </c>
      <c r="B28" s="9" t="s">
        <v>2</v>
      </c>
      <c r="C28" s="8" t="s">
        <v>22</v>
      </c>
      <c r="D28" s="8" t="s">
        <v>0</v>
      </c>
      <c r="E28" s="8">
        <v>16</v>
      </c>
      <c r="F28" s="115"/>
      <c r="G28" s="121">
        <f t="shared" si="4"/>
        <v>0</v>
      </c>
      <c r="H28" s="121">
        <f t="shared" si="5"/>
        <v>0</v>
      </c>
      <c r="I28" s="121">
        <f t="shared" si="6"/>
        <v>0</v>
      </c>
    </row>
    <row r="29" spans="1:9" ht="70.150000000000006" customHeight="1" x14ac:dyDescent="0.25">
      <c r="A29" s="7">
        <v>4</v>
      </c>
      <c r="B29" s="9" t="s">
        <v>2</v>
      </c>
      <c r="C29" s="10" t="s">
        <v>21</v>
      </c>
      <c r="D29" s="8" t="s">
        <v>0</v>
      </c>
      <c r="E29" s="8">
        <v>1</v>
      </c>
      <c r="F29" s="115"/>
      <c r="G29" s="121">
        <f t="shared" si="4"/>
        <v>0</v>
      </c>
      <c r="H29" s="121">
        <f t="shared" si="5"/>
        <v>0</v>
      </c>
      <c r="I29" s="121">
        <f t="shared" si="6"/>
        <v>0</v>
      </c>
    </row>
    <row r="30" spans="1:9" ht="70.150000000000006" customHeight="1" x14ac:dyDescent="0.25">
      <c r="A30" s="7">
        <v>5</v>
      </c>
      <c r="B30" s="9" t="s">
        <v>2</v>
      </c>
      <c r="C30" s="8" t="s">
        <v>20</v>
      </c>
      <c r="D30" s="8" t="s">
        <v>0</v>
      </c>
      <c r="E30" s="8">
        <v>2</v>
      </c>
      <c r="F30" s="115"/>
      <c r="G30" s="121">
        <f t="shared" si="4"/>
        <v>0</v>
      </c>
      <c r="H30" s="121">
        <f t="shared" si="5"/>
        <v>0</v>
      </c>
      <c r="I30" s="121">
        <f t="shared" si="6"/>
        <v>0</v>
      </c>
    </row>
    <row r="31" spans="1:9" ht="70.150000000000006" customHeight="1" x14ac:dyDescent="0.25">
      <c r="A31" s="7">
        <v>6</v>
      </c>
      <c r="B31" s="9" t="s">
        <v>2</v>
      </c>
      <c r="C31" s="8" t="s">
        <v>19</v>
      </c>
      <c r="D31" s="8" t="s">
        <v>0</v>
      </c>
      <c r="E31" s="8">
        <v>1</v>
      </c>
      <c r="F31" s="115"/>
      <c r="G31" s="121">
        <f t="shared" si="4"/>
        <v>0</v>
      </c>
      <c r="H31" s="121">
        <f t="shared" si="5"/>
        <v>0</v>
      </c>
      <c r="I31" s="121">
        <f t="shared" si="6"/>
        <v>0</v>
      </c>
    </row>
    <row r="32" spans="1:9" ht="70.150000000000006" customHeight="1" x14ac:dyDescent="0.25">
      <c r="A32" s="100">
        <v>7</v>
      </c>
      <c r="B32" s="6" t="s">
        <v>17</v>
      </c>
      <c r="C32" s="5" t="s">
        <v>18</v>
      </c>
      <c r="D32" s="5" t="s">
        <v>0</v>
      </c>
      <c r="E32" s="5">
        <v>1</v>
      </c>
      <c r="F32" s="115"/>
      <c r="G32" s="121">
        <f t="shared" si="4"/>
        <v>0</v>
      </c>
      <c r="H32" s="121">
        <f t="shared" si="5"/>
        <v>0</v>
      </c>
      <c r="I32" s="121">
        <f t="shared" si="6"/>
        <v>0</v>
      </c>
    </row>
    <row r="33" spans="1:9" ht="84" customHeight="1" thickBot="1" x14ac:dyDescent="0.3">
      <c r="A33" s="8">
        <v>8</v>
      </c>
      <c r="B33" s="9" t="s">
        <v>17</v>
      </c>
      <c r="C33" s="8" t="s">
        <v>16</v>
      </c>
      <c r="D33" s="8" t="s">
        <v>0</v>
      </c>
      <c r="E33" s="8">
        <v>1</v>
      </c>
      <c r="F33" s="115"/>
      <c r="G33" s="121">
        <f t="shared" si="4"/>
        <v>0</v>
      </c>
      <c r="H33" s="121">
        <f t="shared" si="5"/>
        <v>0</v>
      </c>
      <c r="I33" s="121">
        <f t="shared" si="6"/>
        <v>0</v>
      </c>
    </row>
    <row r="34" spans="1:9" ht="24.95" customHeight="1" thickBot="1" x14ac:dyDescent="0.3">
      <c r="A34" s="165" t="s">
        <v>97</v>
      </c>
      <c r="B34" s="166"/>
      <c r="C34" s="166"/>
      <c r="D34" s="166"/>
      <c r="E34" s="167"/>
      <c r="F34" s="114"/>
      <c r="G34" s="116">
        <f>ROUND(SUM(G30:G33),2)</f>
        <v>0</v>
      </c>
      <c r="H34" s="116">
        <f t="shared" ref="H34:I34" si="7">ROUND(SUM(H30:H33),2)</f>
        <v>0</v>
      </c>
      <c r="I34" s="118">
        <f t="shared" si="7"/>
        <v>0</v>
      </c>
    </row>
    <row r="37" spans="1:9" ht="24.95" customHeight="1" x14ac:dyDescent="0.25">
      <c r="A37" s="186" t="s">
        <v>15</v>
      </c>
      <c r="B37" s="186"/>
      <c r="C37" s="163" t="s">
        <v>14</v>
      </c>
      <c r="D37" s="163"/>
      <c r="E37" s="163"/>
      <c r="F37" s="163"/>
      <c r="G37" s="163"/>
      <c r="H37" s="163"/>
      <c r="I37" s="163"/>
    </row>
    <row r="38" spans="1:9" ht="24.95" customHeight="1" x14ac:dyDescent="0.25">
      <c r="A38" s="184" t="s">
        <v>13</v>
      </c>
      <c r="B38" s="185"/>
      <c r="C38" s="163" t="s">
        <v>12</v>
      </c>
      <c r="D38" s="163"/>
      <c r="E38" s="163"/>
      <c r="F38" s="163"/>
      <c r="G38" s="163"/>
      <c r="H38" s="163"/>
      <c r="I38" s="163"/>
    </row>
    <row r="39" spans="1:9" ht="24.95" customHeight="1" thickBot="1" x14ac:dyDescent="0.3">
      <c r="A39" s="169"/>
      <c r="B39" s="170"/>
      <c r="C39" s="164" t="s">
        <v>11</v>
      </c>
      <c r="D39" s="164"/>
      <c r="E39" s="164"/>
      <c r="F39" s="164"/>
      <c r="G39" s="164"/>
      <c r="H39" s="164"/>
      <c r="I39" s="164"/>
    </row>
    <row r="40" spans="1:9" ht="39" thickBot="1" x14ac:dyDescent="0.3">
      <c r="A40" s="19" t="s">
        <v>10</v>
      </c>
      <c r="B40" s="18" t="s">
        <v>9</v>
      </c>
      <c r="C40" s="17" t="s">
        <v>8</v>
      </c>
      <c r="D40" s="17" t="s">
        <v>7</v>
      </c>
      <c r="E40" s="17" t="s">
        <v>6</v>
      </c>
      <c r="F40" s="122" t="s">
        <v>92</v>
      </c>
      <c r="G40" s="122" t="s">
        <v>93</v>
      </c>
      <c r="H40" s="123" t="s">
        <v>94</v>
      </c>
      <c r="I40" s="124" t="s">
        <v>95</v>
      </c>
    </row>
    <row r="41" spans="1:9" ht="70.150000000000006" customHeight="1" x14ac:dyDescent="0.25">
      <c r="A41" s="16">
        <v>1</v>
      </c>
      <c r="B41" s="15" t="s">
        <v>2</v>
      </c>
      <c r="C41" s="14" t="s">
        <v>5</v>
      </c>
      <c r="D41" s="14" t="s">
        <v>0</v>
      </c>
      <c r="E41" s="14">
        <v>1</v>
      </c>
      <c r="F41" s="120"/>
      <c r="G41" s="121">
        <f>ROUND((E41*F41),2)</f>
        <v>0</v>
      </c>
      <c r="H41" s="121">
        <f>ROUND((G41*0.2),2)</f>
        <v>0</v>
      </c>
      <c r="I41" s="121">
        <f>ROUND(H41+G41,2)</f>
        <v>0</v>
      </c>
    </row>
    <row r="42" spans="1:9" ht="70.150000000000006" customHeight="1" x14ac:dyDescent="0.25">
      <c r="A42" s="7">
        <v>3</v>
      </c>
      <c r="B42" s="9" t="s">
        <v>2</v>
      </c>
      <c r="C42" s="8" t="s">
        <v>4</v>
      </c>
      <c r="D42" s="8" t="s">
        <v>0</v>
      </c>
      <c r="E42" s="8">
        <v>1</v>
      </c>
      <c r="F42" s="115"/>
      <c r="G42" s="121">
        <f>ROUND((E42*F42),2)</f>
        <v>0</v>
      </c>
      <c r="H42" s="121">
        <f t="shared" ref="H42:H44" si="8">ROUND((G42*0.2),2)</f>
        <v>0</v>
      </c>
      <c r="I42" s="121">
        <f t="shared" ref="I42:I44" si="9">ROUND(H42+G42,2)</f>
        <v>0</v>
      </c>
    </row>
    <row r="43" spans="1:9" ht="70.150000000000006" customHeight="1" x14ac:dyDescent="0.25">
      <c r="A43" s="100"/>
      <c r="B43" s="6" t="s">
        <v>2</v>
      </c>
      <c r="C43" s="5" t="s">
        <v>3</v>
      </c>
      <c r="D43" s="5" t="s">
        <v>0</v>
      </c>
      <c r="E43" s="5">
        <v>16</v>
      </c>
      <c r="F43" s="115"/>
      <c r="G43" s="121">
        <f>ROUND((E43*F43),2)</f>
        <v>0</v>
      </c>
      <c r="H43" s="121">
        <f t="shared" si="8"/>
        <v>0</v>
      </c>
      <c r="I43" s="121">
        <f t="shared" si="9"/>
        <v>0</v>
      </c>
    </row>
    <row r="44" spans="1:9" ht="70.150000000000006" customHeight="1" thickBot="1" x14ac:dyDescent="0.3">
      <c r="A44" s="8">
        <v>4</v>
      </c>
      <c r="B44" s="9" t="s">
        <v>2</v>
      </c>
      <c r="C44" s="8" t="s">
        <v>1</v>
      </c>
      <c r="D44" s="8" t="s">
        <v>0</v>
      </c>
      <c r="E44" s="8">
        <v>1</v>
      </c>
      <c r="F44" s="115"/>
      <c r="G44" s="121">
        <f>ROUND((E44*F44),2)</f>
        <v>0</v>
      </c>
      <c r="H44" s="121">
        <f t="shared" si="8"/>
        <v>0</v>
      </c>
      <c r="I44" s="121">
        <f t="shared" si="9"/>
        <v>0</v>
      </c>
    </row>
    <row r="45" spans="1:9" ht="15" customHeight="1" thickBot="1" x14ac:dyDescent="0.3">
      <c r="A45" s="165" t="s">
        <v>97</v>
      </c>
      <c r="B45" s="166"/>
      <c r="C45" s="166"/>
      <c r="D45" s="166"/>
      <c r="E45" s="167"/>
      <c r="F45" s="114" t="s">
        <v>96</v>
      </c>
      <c r="G45" s="116">
        <f>ROUND(SUM(G41:G44),2)</f>
        <v>0</v>
      </c>
      <c r="H45" s="116">
        <f t="shared" ref="H45:I45" si="10">ROUND(SUM(H41:H44),2)</f>
        <v>0</v>
      </c>
      <c r="I45" s="118">
        <f t="shared" si="10"/>
        <v>0</v>
      </c>
    </row>
    <row r="46" spans="1:9" ht="16.5" x14ac:dyDescent="0.25">
      <c r="B46" s="125"/>
      <c r="C46" s="168"/>
      <c r="D46" s="168"/>
      <c r="E46" s="168"/>
    </row>
    <row r="47" spans="1:9" ht="15.6" customHeight="1" x14ac:dyDescent="0.25">
      <c r="B47" s="125"/>
      <c r="C47" s="168"/>
      <c r="D47" s="168"/>
      <c r="E47" s="168"/>
    </row>
    <row r="48" spans="1:9" ht="17.25" thickBot="1" x14ac:dyDescent="0.3">
      <c r="B48" s="125"/>
      <c r="C48" s="168"/>
      <c r="D48" s="168"/>
      <c r="E48" s="168"/>
    </row>
    <row r="49" spans="1:7" ht="31.5" x14ac:dyDescent="0.25">
      <c r="A49" s="154" t="s">
        <v>98</v>
      </c>
      <c r="B49" s="155"/>
      <c r="C49" s="155"/>
      <c r="D49" s="155"/>
      <c r="E49" s="156"/>
      <c r="F49" s="147" t="s">
        <v>99</v>
      </c>
      <c r="G49" s="126">
        <f>G19+G34+G45</f>
        <v>0</v>
      </c>
    </row>
    <row r="50" spans="1:7" ht="15.75" x14ac:dyDescent="0.25">
      <c r="A50" s="157"/>
      <c r="B50" s="158"/>
      <c r="C50" s="158"/>
      <c r="D50" s="158"/>
      <c r="E50" s="159"/>
      <c r="F50" s="148" t="s">
        <v>100</v>
      </c>
      <c r="G50" s="127">
        <f>H19+H34+H45</f>
        <v>0</v>
      </c>
    </row>
    <row r="51" spans="1:7" ht="32.25" thickBot="1" x14ac:dyDescent="0.3">
      <c r="A51" s="160"/>
      <c r="B51" s="161"/>
      <c r="C51" s="161"/>
      <c r="D51" s="161"/>
      <c r="E51" s="162"/>
      <c r="F51" s="149" t="s">
        <v>101</v>
      </c>
      <c r="G51" s="128">
        <f>I19+I34+I45</f>
        <v>0</v>
      </c>
    </row>
  </sheetData>
  <protectedRanges>
    <protectedRange sqref="B46:E49" name="Rozsah3"/>
    <protectedRange sqref="F1:H10 F45:H1048576 G11:H18 G26:H33 G41:H44 F34:H40 F19:H25" name="Rozsah1"/>
    <protectedRange sqref="B46:E49" name="Rozsah2"/>
    <protectedRange sqref="F11:F18" name="Rozsah1_1"/>
    <protectedRange sqref="F26:F33" name="Rozsah1_2"/>
    <protectedRange sqref="F41:F44" name="Rozsah1_3"/>
  </protectedRanges>
  <mergeCells count="37">
    <mergeCell ref="A37:B37"/>
    <mergeCell ref="A1:B1"/>
    <mergeCell ref="A2:B2"/>
    <mergeCell ref="A5:B5"/>
    <mergeCell ref="A22:B22"/>
    <mergeCell ref="A9:B9"/>
    <mergeCell ref="A4:B4"/>
    <mergeCell ref="A3:B3"/>
    <mergeCell ref="A6:B6"/>
    <mergeCell ref="A7:B7"/>
    <mergeCell ref="A8:B8"/>
    <mergeCell ref="A19:E19"/>
    <mergeCell ref="C7:I7"/>
    <mergeCell ref="C8:I8"/>
    <mergeCell ref="C9:I9"/>
    <mergeCell ref="C1:I1"/>
    <mergeCell ref="C2:I2"/>
    <mergeCell ref="C4:I4"/>
    <mergeCell ref="C3:E3"/>
    <mergeCell ref="C6:E6"/>
    <mergeCell ref="C5:I5"/>
    <mergeCell ref="A49:E51"/>
    <mergeCell ref="C22:I22"/>
    <mergeCell ref="C23:I23"/>
    <mergeCell ref="C24:I24"/>
    <mergeCell ref="A34:E34"/>
    <mergeCell ref="A45:E45"/>
    <mergeCell ref="C37:I37"/>
    <mergeCell ref="C38:I38"/>
    <mergeCell ref="C39:I39"/>
    <mergeCell ref="C46:E46"/>
    <mergeCell ref="C47:E47"/>
    <mergeCell ref="C48:E48"/>
    <mergeCell ref="A39:B39"/>
    <mergeCell ref="A38:B38"/>
    <mergeCell ref="A23:B23"/>
    <mergeCell ref="A24:B24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2"/>
  <sheetViews>
    <sheetView topLeftCell="A4" zoomScaleNormal="100" zoomScaleSheetLayoutView="75" workbookViewId="0">
      <selection activeCell="L17" sqref="L17"/>
    </sheetView>
  </sheetViews>
  <sheetFormatPr defaultColWidth="8.85546875" defaultRowHeight="15" x14ac:dyDescent="0.25"/>
  <cols>
    <col min="1" max="1" width="5.42578125" customWidth="1"/>
    <col min="2" max="2" width="22.28515625" style="21" customWidth="1"/>
    <col min="3" max="3" width="33.85546875" customWidth="1"/>
    <col min="4" max="4" width="11.42578125" customWidth="1"/>
    <col min="5" max="5" width="11.7109375" customWidth="1"/>
    <col min="6" max="6" width="13" customWidth="1"/>
    <col min="7" max="7" width="15.28515625" customWidth="1"/>
    <col min="8" max="8" width="13.42578125" customWidth="1"/>
    <col min="9" max="9" width="14.28515625" customWidth="1"/>
  </cols>
  <sheetData>
    <row r="1" spans="1:9" ht="24.95" customHeight="1" x14ac:dyDescent="0.25">
      <c r="A1" s="204" t="s">
        <v>43</v>
      </c>
      <c r="B1" s="204"/>
      <c r="C1" s="199" t="s">
        <v>49</v>
      </c>
      <c r="D1" s="199"/>
      <c r="E1" s="199"/>
      <c r="F1" s="199"/>
      <c r="G1" s="199"/>
      <c r="H1" s="199"/>
      <c r="I1" s="199"/>
    </row>
    <row r="2" spans="1:9" ht="24.95" customHeight="1" x14ac:dyDescent="0.25">
      <c r="A2" s="205"/>
      <c r="B2" s="205"/>
      <c r="C2" s="200" t="s">
        <v>11</v>
      </c>
      <c r="D2" s="200"/>
      <c r="E2" s="200"/>
      <c r="F2" s="200"/>
      <c r="G2" s="200"/>
      <c r="H2" s="200"/>
      <c r="I2" s="200"/>
    </row>
    <row r="3" spans="1:9" ht="9" customHeight="1" x14ac:dyDescent="0.3">
      <c r="A3" s="92" t="s">
        <v>41</v>
      </c>
      <c r="B3" s="92"/>
      <c r="C3" s="201"/>
      <c r="D3" s="201"/>
      <c r="E3" s="201"/>
      <c r="F3" s="201"/>
      <c r="G3" s="201"/>
      <c r="H3" s="201"/>
      <c r="I3" s="201"/>
    </row>
    <row r="4" spans="1:9" ht="24.95" customHeight="1" x14ac:dyDescent="0.25">
      <c r="A4" s="93" t="s">
        <v>40</v>
      </c>
      <c r="B4" s="93"/>
      <c r="C4" s="202" t="s">
        <v>39</v>
      </c>
      <c r="D4" s="202"/>
      <c r="E4" s="202"/>
      <c r="F4" s="202"/>
      <c r="G4" s="202"/>
      <c r="H4" s="202"/>
      <c r="I4" s="202"/>
    </row>
    <row r="5" spans="1:9" ht="24.95" customHeight="1" x14ac:dyDescent="0.3">
      <c r="A5" s="208" t="s">
        <v>38</v>
      </c>
      <c r="B5" s="208"/>
      <c r="C5" s="203" t="s">
        <v>48</v>
      </c>
      <c r="D5" s="203"/>
      <c r="E5" s="203"/>
      <c r="F5" s="203"/>
      <c r="G5" s="203"/>
      <c r="H5" s="203"/>
      <c r="I5" s="203"/>
    </row>
    <row r="6" spans="1:9" ht="9" customHeight="1" x14ac:dyDescent="0.3">
      <c r="A6" s="207"/>
      <c r="B6" s="207"/>
      <c r="C6" s="203"/>
      <c r="D6" s="203"/>
      <c r="E6" s="203"/>
      <c r="F6" s="203"/>
      <c r="G6" s="203"/>
      <c r="H6" s="203"/>
      <c r="I6" s="203"/>
    </row>
    <row r="7" spans="1:9" ht="24.95" customHeight="1" x14ac:dyDescent="0.25">
      <c r="A7" s="211" t="s">
        <v>15</v>
      </c>
      <c r="B7" s="212"/>
      <c r="C7" s="197" t="s">
        <v>47</v>
      </c>
      <c r="D7" s="197"/>
      <c r="E7" s="197"/>
      <c r="F7" s="197"/>
      <c r="G7" s="197"/>
      <c r="H7" s="197"/>
      <c r="I7" s="197"/>
    </row>
    <row r="8" spans="1:9" ht="24.95" customHeight="1" x14ac:dyDescent="0.25">
      <c r="A8" s="209" t="s">
        <v>45</v>
      </c>
      <c r="B8" s="210"/>
      <c r="C8" s="197" t="s">
        <v>44</v>
      </c>
      <c r="D8" s="197"/>
      <c r="E8" s="197"/>
      <c r="F8" s="197"/>
      <c r="G8" s="197"/>
      <c r="H8" s="197"/>
      <c r="I8" s="197"/>
    </row>
    <row r="9" spans="1:9" ht="24.95" customHeight="1" thickBot="1" x14ac:dyDescent="0.3">
      <c r="A9" s="206"/>
      <c r="B9" s="198"/>
      <c r="C9" s="198" t="s">
        <v>11</v>
      </c>
      <c r="D9" s="198"/>
      <c r="E9" s="198"/>
      <c r="F9" s="198"/>
      <c r="G9" s="198"/>
      <c r="H9" s="198"/>
      <c r="I9" s="198"/>
    </row>
    <row r="10" spans="1:9" s="22" customFormat="1" ht="56.45" customHeight="1" thickBot="1" x14ac:dyDescent="0.3">
      <c r="A10" s="97" t="s">
        <v>10</v>
      </c>
      <c r="B10" s="98" t="s">
        <v>9</v>
      </c>
      <c r="C10" s="99" t="s">
        <v>8</v>
      </c>
      <c r="D10" s="99" t="s">
        <v>7</v>
      </c>
      <c r="E10" s="99" t="s">
        <v>6</v>
      </c>
      <c r="F10" s="122" t="s">
        <v>92</v>
      </c>
      <c r="G10" s="122" t="s">
        <v>93</v>
      </c>
      <c r="H10" s="123" t="s">
        <v>94</v>
      </c>
      <c r="I10" s="124" t="s">
        <v>95</v>
      </c>
    </row>
    <row r="11" spans="1:9" s="22" customFormat="1" ht="70.150000000000006" customHeight="1" x14ac:dyDescent="0.25">
      <c r="A11" s="94">
        <v>1</v>
      </c>
      <c r="B11" s="95" t="s">
        <v>2</v>
      </c>
      <c r="C11" s="96" t="s">
        <v>5</v>
      </c>
      <c r="D11" s="96" t="s">
        <v>0</v>
      </c>
      <c r="E11" s="96">
        <v>1</v>
      </c>
      <c r="F11" s="120"/>
      <c r="G11" s="121">
        <f>ROUND((E11*F11),2)</f>
        <v>0</v>
      </c>
      <c r="H11" s="121">
        <f>ROUND((G11*0.2),2)</f>
        <v>0</v>
      </c>
      <c r="I11" s="146">
        <f>ROUND(H11+G11,2)</f>
        <v>0</v>
      </c>
    </row>
    <row r="12" spans="1:9" s="22" customFormat="1" ht="70.150000000000006" customHeight="1" x14ac:dyDescent="0.25">
      <c r="A12" s="25">
        <v>3</v>
      </c>
      <c r="B12" s="26" t="s">
        <v>2</v>
      </c>
      <c r="C12" s="23" t="s">
        <v>4</v>
      </c>
      <c r="D12" s="23" t="s">
        <v>0</v>
      </c>
      <c r="E12" s="23">
        <v>1</v>
      </c>
      <c r="F12" s="115"/>
      <c r="G12" s="121">
        <f>ROUND((E12*F12),2)</f>
        <v>0</v>
      </c>
      <c r="H12" s="121">
        <f t="shared" ref="H12:H14" si="0">ROUND((G12*0.2),2)</f>
        <v>0</v>
      </c>
      <c r="I12" s="146">
        <f t="shared" ref="I12:I14" si="1">ROUND(H12+G12,2)</f>
        <v>0</v>
      </c>
    </row>
    <row r="13" spans="1:9" s="22" customFormat="1" ht="70.150000000000006" customHeight="1" x14ac:dyDescent="0.25">
      <c r="A13" s="25">
        <v>4</v>
      </c>
      <c r="B13" s="24" t="s">
        <v>2</v>
      </c>
      <c r="C13" s="23" t="s">
        <v>3</v>
      </c>
      <c r="D13" s="23" t="s">
        <v>0</v>
      </c>
      <c r="E13" s="23">
        <v>16</v>
      </c>
      <c r="F13" s="115"/>
      <c r="G13" s="121">
        <f>ROUND((E13*F13),2)</f>
        <v>0</v>
      </c>
      <c r="H13" s="121">
        <f t="shared" si="0"/>
        <v>0</v>
      </c>
      <c r="I13" s="146">
        <f t="shared" si="1"/>
        <v>0</v>
      </c>
    </row>
    <row r="14" spans="1:9" s="22" customFormat="1" ht="70.150000000000006" customHeight="1" thickBot="1" x14ac:dyDescent="0.3">
      <c r="A14" s="25">
        <v>10</v>
      </c>
      <c r="B14" s="24" t="s">
        <v>2</v>
      </c>
      <c r="C14" s="23" t="s">
        <v>1</v>
      </c>
      <c r="D14" s="23" t="s">
        <v>0</v>
      </c>
      <c r="E14" s="23">
        <v>1</v>
      </c>
      <c r="F14" s="115"/>
      <c r="G14" s="121">
        <f>ROUND((E14*F14),2)</f>
        <v>0</v>
      </c>
      <c r="H14" s="121">
        <f t="shared" si="0"/>
        <v>0</v>
      </c>
      <c r="I14" s="146">
        <f t="shared" si="1"/>
        <v>0</v>
      </c>
    </row>
    <row r="15" spans="1:9" s="22" customFormat="1" ht="24.75" customHeight="1" thickBot="1" x14ac:dyDescent="0.3">
      <c r="A15" s="165" t="s">
        <v>97</v>
      </c>
      <c r="B15" s="166"/>
      <c r="C15" s="166"/>
      <c r="D15" s="166"/>
      <c r="E15" s="167"/>
      <c r="F15" s="114"/>
      <c r="G15" s="116">
        <f>ROUND(SUM(G11:G14),2)</f>
        <v>0</v>
      </c>
      <c r="H15" s="116">
        <f t="shared" ref="H15:I15" si="2">ROUND(SUM(H11:H14),2)</f>
        <v>0</v>
      </c>
      <c r="I15" s="118">
        <f t="shared" si="2"/>
        <v>0</v>
      </c>
    </row>
    <row r="16" spans="1:9" s="22" customFormat="1" x14ac:dyDescent="0.25">
      <c r="B16" s="27"/>
    </row>
    <row r="17" spans="1:9" s="22" customFormat="1" x14ac:dyDescent="0.25">
      <c r="B17" s="27"/>
    </row>
    <row r="18" spans="1:9" s="22" customFormat="1" ht="24.95" customHeight="1" x14ac:dyDescent="0.25">
      <c r="A18" s="213" t="s">
        <v>15</v>
      </c>
      <c r="B18" s="213"/>
      <c r="C18" s="195" t="s">
        <v>46</v>
      </c>
      <c r="D18" s="195"/>
      <c r="E18" s="195"/>
      <c r="F18" s="195"/>
      <c r="G18" s="195"/>
      <c r="H18" s="195"/>
      <c r="I18" s="195"/>
    </row>
    <row r="19" spans="1:9" s="22" customFormat="1" ht="24.95" customHeight="1" x14ac:dyDescent="0.25">
      <c r="A19" s="214" t="s">
        <v>45</v>
      </c>
      <c r="B19" s="213"/>
      <c r="C19" s="195" t="s">
        <v>44</v>
      </c>
      <c r="D19" s="195"/>
      <c r="E19" s="195"/>
      <c r="F19" s="195"/>
      <c r="G19" s="195"/>
      <c r="H19" s="195"/>
      <c r="I19" s="195"/>
    </row>
    <row r="20" spans="1:9" s="22" customFormat="1" ht="24.95" customHeight="1" thickBot="1" x14ac:dyDescent="0.3">
      <c r="A20" s="215"/>
      <c r="B20" s="196"/>
      <c r="C20" s="196" t="s">
        <v>11</v>
      </c>
      <c r="D20" s="196"/>
      <c r="E20" s="196"/>
      <c r="F20" s="196"/>
      <c r="G20" s="196"/>
      <c r="H20" s="196"/>
      <c r="I20" s="196"/>
    </row>
    <row r="21" spans="1:9" s="22" customFormat="1" ht="58.35" customHeight="1" thickBot="1" x14ac:dyDescent="0.3">
      <c r="A21" s="97" t="s">
        <v>10</v>
      </c>
      <c r="B21" s="98" t="s">
        <v>9</v>
      </c>
      <c r="C21" s="99" t="s">
        <v>8</v>
      </c>
      <c r="D21" s="99" t="s">
        <v>7</v>
      </c>
      <c r="E21" s="99" t="s">
        <v>6</v>
      </c>
      <c r="F21" s="122" t="s">
        <v>92</v>
      </c>
      <c r="G21" s="122" t="s">
        <v>93</v>
      </c>
      <c r="H21" s="123" t="s">
        <v>94</v>
      </c>
      <c r="I21" s="124" t="s">
        <v>95</v>
      </c>
    </row>
    <row r="22" spans="1:9" s="22" customFormat="1" ht="70.150000000000006" customHeight="1" x14ac:dyDescent="0.25">
      <c r="A22" s="94">
        <v>1</v>
      </c>
      <c r="B22" s="95" t="s">
        <v>2</v>
      </c>
      <c r="C22" s="96" t="s">
        <v>5</v>
      </c>
      <c r="D22" s="96" t="s">
        <v>0</v>
      </c>
      <c r="E22" s="96">
        <v>1</v>
      </c>
      <c r="F22" s="120"/>
      <c r="G22" s="121">
        <f>ROUND((E22*F22),2)</f>
        <v>0</v>
      </c>
      <c r="H22" s="121">
        <f>ROUND((G22*0.2),2)</f>
        <v>0</v>
      </c>
      <c r="I22" s="146">
        <f>ROUND(H22+G22,2)</f>
        <v>0</v>
      </c>
    </row>
    <row r="23" spans="1:9" s="22" customFormat="1" ht="70.150000000000006" customHeight="1" x14ac:dyDescent="0.25">
      <c r="A23" s="25">
        <v>3</v>
      </c>
      <c r="B23" s="26" t="s">
        <v>2</v>
      </c>
      <c r="C23" s="23" t="s">
        <v>4</v>
      </c>
      <c r="D23" s="23" t="s">
        <v>0</v>
      </c>
      <c r="E23" s="23">
        <v>1</v>
      </c>
      <c r="F23" s="115"/>
      <c r="G23" s="121">
        <f>ROUND((E23*F23),2)</f>
        <v>0</v>
      </c>
      <c r="H23" s="121">
        <f t="shared" ref="H23:H25" si="3">ROUND((G23*0.2),2)</f>
        <v>0</v>
      </c>
      <c r="I23" s="146">
        <f t="shared" ref="I23:I25" si="4">ROUND(H23+G23,2)</f>
        <v>0</v>
      </c>
    </row>
    <row r="24" spans="1:9" s="22" customFormat="1" ht="70.150000000000006" customHeight="1" x14ac:dyDescent="0.25">
      <c r="A24" s="25">
        <v>4</v>
      </c>
      <c r="B24" s="24" t="s">
        <v>2</v>
      </c>
      <c r="C24" s="23" t="s">
        <v>3</v>
      </c>
      <c r="D24" s="23" t="s">
        <v>0</v>
      </c>
      <c r="E24" s="23">
        <v>16</v>
      </c>
      <c r="F24" s="115"/>
      <c r="G24" s="121">
        <f>ROUND((E24*F24),2)</f>
        <v>0</v>
      </c>
      <c r="H24" s="121">
        <f t="shared" si="3"/>
        <v>0</v>
      </c>
      <c r="I24" s="146">
        <f t="shared" si="4"/>
        <v>0</v>
      </c>
    </row>
    <row r="25" spans="1:9" s="22" customFormat="1" ht="70.150000000000006" customHeight="1" thickBot="1" x14ac:dyDescent="0.3">
      <c r="A25" s="25">
        <v>10</v>
      </c>
      <c r="B25" s="24" t="s">
        <v>2</v>
      </c>
      <c r="C25" s="23" t="s">
        <v>1</v>
      </c>
      <c r="D25" s="23" t="s">
        <v>0</v>
      </c>
      <c r="E25" s="23">
        <v>1</v>
      </c>
      <c r="F25" s="115"/>
      <c r="G25" s="121">
        <f>ROUND((E25*F25),2)</f>
        <v>0</v>
      </c>
      <c r="H25" s="121">
        <f t="shared" si="3"/>
        <v>0</v>
      </c>
      <c r="I25" s="146">
        <f t="shared" si="4"/>
        <v>0</v>
      </c>
    </row>
    <row r="26" spans="1:9" s="22" customFormat="1" ht="24.95" customHeight="1" thickBot="1" x14ac:dyDescent="0.3">
      <c r="A26" s="165" t="s">
        <v>97</v>
      </c>
      <c r="B26" s="166"/>
      <c r="C26" s="166"/>
      <c r="D26" s="166"/>
      <c r="E26" s="167"/>
      <c r="F26" s="114"/>
      <c r="G26" s="116">
        <f>ROUND(SUM(G22:G25),2)</f>
        <v>0</v>
      </c>
      <c r="H26" s="116">
        <f t="shared" ref="H26:I26" si="5">ROUND(SUM(H22:H25),2)</f>
        <v>0</v>
      </c>
      <c r="I26" s="118">
        <f t="shared" si="5"/>
        <v>0</v>
      </c>
    </row>
    <row r="27" spans="1:9" ht="16.5" x14ac:dyDescent="0.25">
      <c r="B27" s="125"/>
      <c r="C27" s="168"/>
      <c r="D27" s="168"/>
      <c r="E27" s="168"/>
    </row>
    <row r="28" spans="1:9" ht="16.5" x14ac:dyDescent="0.25">
      <c r="B28" s="125"/>
      <c r="C28" s="168"/>
      <c r="D28" s="168"/>
      <c r="E28" s="168"/>
    </row>
    <row r="29" spans="1:9" ht="17.25" thickBot="1" x14ac:dyDescent="0.3">
      <c r="B29" s="125"/>
      <c r="C29" s="168"/>
      <c r="D29" s="168"/>
      <c r="E29" s="168"/>
    </row>
    <row r="30" spans="1:9" ht="47.25" x14ac:dyDescent="0.25">
      <c r="A30" s="154" t="s">
        <v>102</v>
      </c>
      <c r="B30" s="155"/>
      <c r="C30" s="155"/>
      <c r="D30" s="155"/>
      <c r="E30" s="156"/>
      <c r="F30" s="147" t="s">
        <v>99</v>
      </c>
      <c r="G30" s="126">
        <f>G15+G26</f>
        <v>0</v>
      </c>
    </row>
    <row r="31" spans="1:9" ht="15.75" x14ac:dyDescent="0.25">
      <c r="A31" s="157"/>
      <c r="B31" s="158"/>
      <c r="C31" s="158"/>
      <c r="D31" s="158"/>
      <c r="E31" s="159"/>
      <c r="F31" s="148" t="s">
        <v>100</v>
      </c>
      <c r="G31" s="127">
        <f>H15+H26</f>
        <v>0</v>
      </c>
    </row>
    <row r="32" spans="1:9" ht="32.25" thickBot="1" x14ac:dyDescent="0.3">
      <c r="A32" s="160"/>
      <c r="B32" s="161"/>
      <c r="C32" s="161"/>
      <c r="D32" s="161"/>
      <c r="E32" s="162"/>
      <c r="F32" s="149" t="s">
        <v>101</v>
      </c>
      <c r="G32" s="128">
        <f>I15+I26</f>
        <v>0</v>
      </c>
    </row>
  </sheetData>
  <protectedRanges>
    <protectedRange sqref="B27:E30" name="Rozsah2"/>
    <protectedRange sqref="F1:H10 F16:H21 F27:H1048576 F15:I15 F26:I26" name="Rozsah1"/>
    <protectedRange sqref="F11:F14" name="Rozsah1_1"/>
    <protectedRange sqref="F22:F25" name="Rozsah1_2"/>
    <protectedRange sqref="G11:H14 G22:H25" name="Rozsah1_3"/>
  </protectedRanges>
  <mergeCells count="28">
    <mergeCell ref="A30:E32"/>
    <mergeCell ref="A1:B1"/>
    <mergeCell ref="A2:B2"/>
    <mergeCell ref="A9:B9"/>
    <mergeCell ref="A6:B6"/>
    <mergeCell ref="A5:B5"/>
    <mergeCell ref="A8:B8"/>
    <mergeCell ref="A7:B7"/>
    <mergeCell ref="A18:B18"/>
    <mergeCell ref="A19:B19"/>
    <mergeCell ref="A20:B20"/>
    <mergeCell ref="A15:E15"/>
    <mergeCell ref="C6:I6"/>
    <mergeCell ref="C7:I7"/>
    <mergeCell ref="C8:I8"/>
    <mergeCell ref="C9:I9"/>
    <mergeCell ref="A26:E26"/>
    <mergeCell ref="C1:I1"/>
    <mergeCell ref="C2:I2"/>
    <mergeCell ref="C3:I3"/>
    <mergeCell ref="C4:I4"/>
    <mergeCell ref="C5:I5"/>
    <mergeCell ref="C27:E27"/>
    <mergeCell ref="C28:E28"/>
    <mergeCell ref="C29:E29"/>
    <mergeCell ref="C18:I18"/>
    <mergeCell ref="C19:I19"/>
    <mergeCell ref="C20:I2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59"/>
  <sheetViews>
    <sheetView topLeftCell="A25" zoomScaleNormal="100" workbookViewId="0">
      <selection activeCell="N25" sqref="N25"/>
    </sheetView>
  </sheetViews>
  <sheetFormatPr defaultColWidth="8.85546875" defaultRowHeight="15" x14ac:dyDescent="0.25"/>
  <cols>
    <col min="1" max="1" width="5.42578125" customWidth="1"/>
    <col min="2" max="2" width="22.28515625" style="21" customWidth="1"/>
    <col min="3" max="3" width="24.42578125" customWidth="1"/>
    <col min="4" max="4" width="11.42578125" customWidth="1"/>
    <col min="5" max="5" width="11.7109375" customWidth="1"/>
    <col min="6" max="6" width="14.28515625" customWidth="1"/>
    <col min="7" max="7" width="16.42578125" customWidth="1"/>
    <col min="8" max="8" width="12.28515625" customWidth="1"/>
    <col min="9" max="9" width="16.42578125" customWidth="1"/>
  </cols>
  <sheetData>
    <row r="1" spans="1:9" ht="24.95" customHeight="1" x14ac:dyDescent="0.25">
      <c r="A1" s="218" t="s">
        <v>43</v>
      </c>
      <c r="B1" s="219"/>
      <c r="C1" s="223" t="s">
        <v>49</v>
      </c>
      <c r="D1" s="223"/>
      <c r="E1" s="223"/>
      <c r="F1" s="223"/>
      <c r="G1" s="223"/>
      <c r="H1" s="223"/>
      <c r="I1" s="224"/>
    </row>
    <row r="2" spans="1:9" ht="24.95" customHeight="1" x14ac:dyDescent="0.25">
      <c r="A2" s="220"/>
      <c r="B2" s="205"/>
      <c r="C2" s="200" t="s">
        <v>11</v>
      </c>
      <c r="D2" s="200"/>
      <c r="E2" s="200"/>
      <c r="F2" s="200"/>
      <c r="G2" s="200"/>
      <c r="H2" s="200"/>
      <c r="I2" s="225"/>
    </row>
    <row r="3" spans="1:9" ht="24.95" customHeight="1" x14ac:dyDescent="0.25">
      <c r="A3" s="221" t="s">
        <v>40</v>
      </c>
      <c r="B3" s="208"/>
      <c r="C3" s="202" t="s">
        <v>39</v>
      </c>
      <c r="D3" s="202"/>
      <c r="E3" s="202"/>
      <c r="F3" s="202"/>
      <c r="G3" s="202"/>
      <c r="H3" s="202"/>
      <c r="I3" s="226"/>
    </row>
    <row r="4" spans="1:9" ht="24.95" customHeight="1" x14ac:dyDescent="0.3">
      <c r="A4" s="221" t="s">
        <v>38</v>
      </c>
      <c r="B4" s="208"/>
      <c r="C4" s="203" t="s">
        <v>56</v>
      </c>
      <c r="D4" s="203"/>
      <c r="E4" s="203"/>
      <c r="F4" s="203"/>
      <c r="G4" s="203"/>
      <c r="H4" s="203"/>
      <c r="I4" s="227"/>
    </row>
    <row r="5" spans="1:9" s="59" customFormat="1" ht="24.95" customHeight="1" x14ac:dyDescent="0.25">
      <c r="A5" s="211" t="s">
        <v>15</v>
      </c>
      <c r="B5" s="212"/>
      <c r="C5" s="197" t="s">
        <v>36</v>
      </c>
      <c r="D5" s="197"/>
      <c r="E5" s="197"/>
      <c r="F5" s="197"/>
      <c r="G5" s="197"/>
      <c r="H5" s="197"/>
      <c r="I5" s="228"/>
    </row>
    <row r="6" spans="1:9" s="59" customFormat="1" ht="24.95" customHeight="1" x14ac:dyDescent="0.25">
      <c r="A6" s="209" t="s">
        <v>13</v>
      </c>
      <c r="B6" s="210"/>
      <c r="C6" s="197" t="s">
        <v>12</v>
      </c>
      <c r="D6" s="197"/>
      <c r="E6" s="197"/>
      <c r="F6" s="197"/>
      <c r="G6" s="197"/>
      <c r="H6" s="197"/>
      <c r="I6" s="228"/>
    </row>
    <row r="7" spans="1:9" ht="24.95" customHeight="1" thickBot="1" x14ac:dyDescent="0.3">
      <c r="A7" s="222"/>
      <c r="B7" s="216"/>
      <c r="C7" s="216" t="s">
        <v>11</v>
      </c>
      <c r="D7" s="216"/>
      <c r="E7" s="216"/>
      <c r="F7" s="216"/>
      <c r="G7" s="216"/>
      <c r="H7" s="216"/>
      <c r="I7" s="217"/>
    </row>
    <row r="8" spans="1:9" ht="81.75" customHeight="1" thickBot="1" x14ac:dyDescent="0.3">
      <c r="A8" s="58" t="s">
        <v>10</v>
      </c>
      <c r="B8" s="57" t="s">
        <v>9</v>
      </c>
      <c r="C8" s="56" t="s">
        <v>8</v>
      </c>
      <c r="D8" s="56" t="s">
        <v>7</v>
      </c>
      <c r="E8" s="56" t="s">
        <v>6</v>
      </c>
      <c r="F8" s="122" t="s">
        <v>92</v>
      </c>
      <c r="G8" s="122" t="s">
        <v>93</v>
      </c>
      <c r="H8" s="123" t="s">
        <v>94</v>
      </c>
      <c r="I8" s="124" t="s">
        <v>95</v>
      </c>
    </row>
    <row r="9" spans="1:9" ht="70.150000000000006" customHeight="1" x14ac:dyDescent="0.25">
      <c r="A9" s="55" t="s">
        <v>35</v>
      </c>
      <c r="B9" s="54" t="s">
        <v>2</v>
      </c>
      <c r="C9" s="53" t="s">
        <v>5</v>
      </c>
      <c r="D9" s="53" t="s">
        <v>0</v>
      </c>
      <c r="E9" s="53">
        <v>1</v>
      </c>
      <c r="F9" s="120"/>
      <c r="G9" s="121">
        <f t="shared" ref="G9:G16" si="0">ROUND((E9*F9),2)</f>
        <v>0</v>
      </c>
      <c r="H9" s="121">
        <f>ROUND((G9*0.2),2)</f>
        <v>0</v>
      </c>
      <c r="I9" s="146">
        <f>ROUND(H9+G9,2)</f>
        <v>0</v>
      </c>
    </row>
    <row r="10" spans="1:9" ht="70.150000000000006" customHeight="1" x14ac:dyDescent="0.25">
      <c r="A10" s="40" t="s">
        <v>34</v>
      </c>
      <c r="B10" s="30" t="s">
        <v>2</v>
      </c>
      <c r="C10" s="29" t="s">
        <v>33</v>
      </c>
      <c r="D10" s="29" t="s">
        <v>0</v>
      </c>
      <c r="E10" s="29">
        <v>1</v>
      </c>
      <c r="F10" s="115"/>
      <c r="G10" s="121">
        <f t="shared" si="0"/>
        <v>0</v>
      </c>
      <c r="H10" s="121">
        <f t="shared" ref="H10:H16" si="1">ROUND((G10*0.2),2)</f>
        <v>0</v>
      </c>
      <c r="I10" s="146">
        <f t="shared" ref="I10:I16" si="2">ROUND(H10+G10,2)</f>
        <v>0</v>
      </c>
    </row>
    <row r="11" spans="1:9" ht="70.150000000000006" customHeight="1" x14ac:dyDescent="0.25">
      <c r="A11" s="40" t="s">
        <v>32</v>
      </c>
      <c r="B11" s="30" t="s">
        <v>2</v>
      </c>
      <c r="C11" s="29" t="s">
        <v>31</v>
      </c>
      <c r="D11" s="29" t="s">
        <v>0</v>
      </c>
      <c r="E11" s="52">
        <v>16</v>
      </c>
      <c r="F11" s="115"/>
      <c r="G11" s="121">
        <f t="shared" si="0"/>
        <v>0</v>
      </c>
      <c r="H11" s="121">
        <f t="shared" si="1"/>
        <v>0</v>
      </c>
      <c r="I11" s="146">
        <f t="shared" si="2"/>
        <v>0</v>
      </c>
    </row>
    <row r="12" spans="1:9" ht="70.150000000000006" customHeight="1" x14ac:dyDescent="0.25">
      <c r="A12" s="40" t="s">
        <v>30</v>
      </c>
      <c r="B12" s="30" t="s">
        <v>2</v>
      </c>
      <c r="C12" s="29" t="s">
        <v>29</v>
      </c>
      <c r="D12" s="29" t="s">
        <v>0</v>
      </c>
      <c r="E12" s="52">
        <v>2</v>
      </c>
      <c r="F12" s="115"/>
      <c r="G12" s="121">
        <f t="shared" si="0"/>
        <v>0</v>
      </c>
      <c r="H12" s="121">
        <f t="shared" si="1"/>
        <v>0</v>
      </c>
      <c r="I12" s="146">
        <f t="shared" si="2"/>
        <v>0</v>
      </c>
    </row>
    <row r="13" spans="1:9" ht="70.150000000000006" customHeight="1" x14ac:dyDescent="0.25">
      <c r="A13" s="40" t="s">
        <v>28</v>
      </c>
      <c r="B13" s="30" t="s">
        <v>2</v>
      </c>
      <c r="C13" s="41" t="s">
        <v>21</v>
      </c>
      <c r="D13" s="29" t="s">
        <v>0</v>
      </c>
      <c r="E13" s="29">
        <v>1</v>
      </c>
      <c r="F13" s="115"/>
      <c r="G13" s="121">
        <f t="shared" si="0"/>
        <v>0</v>
      </c>
      <c r="H13" s="121">
        <f t="shared" si="1"/>
        <v>0</v>
      </c>
      <c r="I13" s="146">
        <f t="shared" si="2"/>
        <v>0</v>
      </c>
    </row>
    <row r="14" spans="1:9" ht="70.150000000000006" customHeight="1" x14ac:dyDescent="0.25">
      <c r="A14" s="40" t="s">
        <v>27</v>
      </c>
      <c r="B14" s="30" t="s">
        <v>2</v>
      </c>
      <c r="C14" s="29" t="s">
        <v>19</v>
      </c>
      <c r="D14" s="29" t="s">
        <v>0</v>
      </c>
      <c r="E14" s="29">
        <v>1</v>
      </c>
      <c r="F14" s="115"/>
      <c r="G14" s="121">
        <f t="shared" si="0"/>
        <v>0</v>
      </c>
      <c r="H14" s="121">
        <f t="shared" si="1"/>
        <v>0</v>
      </c>
      <c r="I14" s="146">
        <f t="shared" si="2"/>
        <v>0</v>
      </c>
    </row>
    <row r="15" spans="1:9" ht="70.150000000000006" customHeight="1" x14ac:dyDescent="0.25">
      <c r="A15" s="40">
        <v>8</v>
      </c>
      <c r="B15" s="30" t="s">
        <v>2</v>
      </c>
      <c r="C15" s="51" t="s">
        <v>26</v>
      </c>
      <c r="D15" s="29" t="s">
        <v>0</v>
      </c>
      <c r="E15" s="32">
        <v>1</v>
      </c>
      <c r="F15" s="115"/>
      <c r="G15" s="121">
        <f t="shared" si="0"/>
        <v>0</v>
      </c>
      <c r="H15" s="121">
        <f t="shared" si="1"/>
        <v>0</v>
      </c>
      <c r="I15" s="146">
        <f t="shared" si="2"/>
        <v>0</v>
      </c>
    </row>
    <row r="16" spans="1:9" ht="88.15" customHeight="1" thickBot="1" x14ac:dyDescent="0.3">
      <c r="A16" s="50" t="s">
        <v>25</v>
      </c>
      <c r="B16" s="49" t="s">
        <v>17</v>
      </c>
      <c r="C16" s="48" t="s">
        <v>16</v>
      </c>
      <c r="D16" s="48" t="s">
        <v>0</v>
      </c>
      <c r="E16" s="48">
        <v>1</v>
      </c>
      <c r="F16" s="115"/>
      <c r="G16" s="121">
        <f t="shared" si="0"/>
        <v>0</v>
      </c>
      <c r="H16" s="121">
        <f t="shared" si="1"/>
        <v>0</v>
      </c>
      <c r="I16" s="146">
        <f t="shared" si="2"/>
        <v>0</v>
      </c>
    </row>
    <row r="17" spans="1:9" ht="24.75" customHeight="1" thickBot="1" x14ac:dyDescent="0.3">
      <c r="A17" s="165" t="s">
        <v>97</v>
      </c>
      <c r="B17" s="166"/>
      <c r="C17" s="166"/>
      <c r="D17" s="166"/>
      <c r="E17" s="167"/>
      <c r="F17" s="114"/>
      <c r="G17" s="116">
        <f>ROUND(SUM(G13:G16),2)</f>
        <v>0</v>
      </c>
      <c r="H17" s="116">
        <f t="shared" ref="H17:I17" si="3">ROUND(SUM(H13:H16),2)</f>
        <v>0</v>
      </c>
      <c r="I17" s="118">
        <f t="shared" si="3"/>
        <v>0</v>
      </c>
    </row>
    <row r="18" spans="1:9" ht="24.75" customHeight="1" x14ac:dyDescent="0.25">
      <c r="A18" s="47"/>
      <c r="B18" s="45"/>
      <c r="C18" s="44"/>
      <c r="D18" s="44"/>
      <c r="E18" s="44"/>
    </row>
    <row r="19" spans="1:9" ht="24.75" customHeight="1" x14ac:dyDescent="0.25">
      <c r="A19" s="46"/>
      <c r="B19" s="45"/>
      <c r="C19" s="44"/>
      <c r="D19" s="44"/>
      <c r="E19" s="44"/>
    </row>
    <row r="20" spans="1:9" ht="24.75" customHeight="1" x14ac:dyDescent="0.25">
      <c r="A20" s="210" t="s">
        <v>15</v>
      </c>
      <c r="B20" s="210"/>
      <c r="C20" s="197" t="s">
        <v>24</v>
      </c>
      <c r="D20" s="197"/>
      <c r="E20" s="197"/>
      <c r="F20" s="197"/>
      <c r="G20" s="197"/>
      <c r="H20" s="197"/>
      <c r="I20" s="197"/>
    </row>
    <row r="21" spans="1:9" ht="24.75" customHeight="1" x14ac:dyDescent="0.25">
      <c r="A21" s="210" t="s">
        <v>13</v>
      </c>
      <c r="B21" s="210"/>
      <c r="C21" s="197" t="s">
        <v>12</v>
      </c>
      <c r="D21" s="197"/>
      <c r="E21" s="197"/>
      <c r="F21" s="197"/>
      <c r="G21" s="197"/>
      <c r="H21" s="197"/>
      <c r="I21" s="197"/>
    </row>
    <row r="22" spans="1:9" ht="24.95" customHeight="1" thickBot="1" x14ac:dyDescent="0.3">
      <c r="A22" s="198"/>
      <c r="B22" s="198"/>
      <c r="C22" s="198" t="s">
        <v>11</v>
      </c>
      <c r="D22" s="198"/>
      <c r="E22" s="198"/>
      <c r="F22" s="198"/>
      <c r="G22" s="198"/>
      <c r="H22" s="198"/>
      <c r="I22" s="198"/>
    </row>
    <row r="23" spans="1:9" ht="85.5" customHeight="1" thickBot="1" x14ac:dyDescent="0.3">
      <c r="A23" s="58" t="s">
        <v>10</v>
      </c>
      <c r="B23" s="57" t="s">
        <v>9</v>
      </c>
      <c r="C23" s="56" t="s">
        <v>8</v>
      </c>
      <c r="D23" s="56" t="s">
        <v>7</v>
      </c>
      <c r="E23" s="56" t="s">
        <v>6</v>
      </c>
      <c r="F23" s="122" t="s">
        <v>92</v>
      </c>
      <c r="G23" s="122" t="s">
        <v>93</v>
      </c>
      <c r="H23" s="123" t="s">
        <v>94</v>
      </c>
      <c r="I23" s="124" t="s">
        <v>95</v>
      </c>
    </row>
    <row r="24" spans="1:9" ht="70.150000000000006" customHeight="1" x14ac:dyDescent="0.25">
      <c r="A24" s="86">
        <v>1</v>
      </c>
      <c r="B24" s="54" t="s">
        <v>2</v>
      </c>
      <c r="C24" s="53" t="s">
        <v>5</v>
      </c>
      <c r="D24" s="53" t="s">
        <v>0</v>
      </c>
      <c r="E24" s="53">
        <v>1</v>
      </c>
      <c r="F24" s="120"/>
      <c r="G24" s="121">
        <f t="shared" ref="G24:G31" si="4">ROUND((E24*F24),2)</f>
        <v>0</v>
      </c>
      <c r="H24" s="121">
        <f>ROUND((G24*0.2),2)</f>
        <v>0</v>
      </c>
      <c r="I24" s="146">
        <f>ROUND(H24+G24,2)</f>
        <v>0</v>
      </c>
    </row>
    <row r="25" spans="1:9" ht="70.150000000000006" customHeight="1" x14ac:dyDescent="0.25">
      <c r="A25" s="42">
        <v>3</v>
      </c>
      <c r="B25" s="38" t="s">
        <v>2</v>
      </c>
      <c r="C25" s="37" t="s">
        <v>23</v>
      </c>
      <c r="D25" s="37" t="s">
        <v>0</v>
      </c>
      <c r="E25" s="37">
        <v>1</v>
      </c>
      <c r="F25" s="115"/>
      <c r="G25" s="121">
        <f t="shared" si="4"/>
        <v>0</v>
      </c>
      <c r="H25" s="121">
        <f t="shared" ref="H25:H31" si="5">ROUND((G25*0.2),2)</f>
        <v>0</v>
      </c>
      <c r="I25" s="146">
        <f t="shared" ref="I25:I31" si="6">ROUND(H25+G25,2)</f>
        <v>0</v>
      </c>
    </row>
    <row r="26" spans="1:9" ht="70.150000000000006" customHeight="1" x14ac:dyDescent="0.25">
      <c r="A26" s="36">
        <v>4</v>
      </c>
      <c r="B26" s="38" t="s">
        <v>2</v>
      </c>
      <c r="C26" s="37" t="s">
        <v>22</v>
      </c>
      <c r="D26" s="37" t="s">
        <v>0</v>
      </c>
      <c r="E26" s="37">
        <v>16</v>
      </c>
      <c r="F26" s="115"/>
      <c r="G26" s="121">
        <f t="shared" si="4"/>
        <v>0</v>
      </c>
      <c r="H26" s="121">
        <f t="shared" si="5"/>
        <v>0</v>
      </c>
      <c r="I26" s="146">
        <f t="shared" si="6"/>
        <v>0</v>
      </c>
    </row>
    <row r="27" spans="1:9" ht="70.150000000000006" customHeight="1" x14ac:dyDescent="0.25">
      <c r="A27" s="40">
        <v>4</v>
      </c>
      <c r="B27" s="30" t="s">
        <v>2</v>
      </c>
      <c r="C27" s="41" t="s">
        <v>21</v>
      </c>
      <c r="D27" s="29" t="s">
        <v>0</v>
      </c>
      <c r="E27" s="29">
        <v>1</v>
      </c>
      <c r="F27" s="115"/>
      <c r="G27" s="121">
        <f t="shared" si="4"/>
        <v>0</v>
      </c>
      <c r="H27" s="121">
        <f t="shared" si="5"/>
        <v>0</v>
      </c>
      <c r="I27" s="146">
        <f t="shared" si="6"/>
        <v>0</v>
      </c>
    </row>
    <row r="28" spans="1:9" ht="70.150000000000006" customHeight="1" x14ac:dyDescent="0.25">
      <c r="A28" s="40">
        <v>5</v>
      </c>
      <c r="B28" s="30" t="s">
        <v>2</v>
      </c>
      <c r="C28" s="29" t="s">
        <v>20</v>
      </c>
      <c r="D28" s="29" t="s">
        <v>0</v>
      </c>
      <c r="E28" s="29">
        <v>2</v>
      </c>
      <c r="F28" s="115"/>
      <c r="G28" s="121">
        <f t="shared" si="4"/>
        <v>0</v>
      </c>
      <c r="H28" s="121">
        <f t="shared" si="5"/>
        <v>0</v>
      </c>
      <c r="I28" s="146">
        <f t="shared" si="6"/>
        <v>0</v>
      </c>
    </row>
    <row r="29" spans="1:9" ht="70.150000000000006" customHeight="1" x14ac:dyDescent="0.25">
      <c r="A29" s="40">
        <v>6</v>
      </c>
      <c r="B29" s="30" t="s">
        <v>2</v>
      </c>
      <c r="C29" s="29" t="s">
        <v>19</v>
      </c>
      <c r="D29" s="29"/>
      <c r="E29" s="29">
        <v>1</v>
      </c>
      <c r="F29" s="115"/>
      <c r="G29" s="121">
        <f t="shared" si="4"/>
        <v>0</v>
      </c>
      <c r="H29" s="121">
        <f t="shared" si="5"/>
        <v>0</v>
      </c>
      <c r="I29" s="146">
        <f t="shared" si="6"/>
        <v>0</v>
      </c>
    </row>
    <row r="30" spans="1:9" ht="70.150000000000006" customHeight="1" x14ac:dyDescent="0.25">
      <c r="A30" s="80">
        <v>7</v>
      </c>
      <c r="B30" s="49" t="s">
        <v>17</v>
      </c>
      <c r="C30" s="48" t="s">
        <v>18</v>
      </c>
      <c r="D30" s="48" t="s">
        <v>0</v>
      </c>
      <c r="E30" s="48">
        <v>1</v>
      </c>
      <c r="F30" s="115"/>
      <c r="G30" s="121">
        <f t="shared" si="4"/>
        <v>0</v>
      </c>
      <c r="H30" s="121">
        <f t="shared" si="5"/>
        <v>0</v>
      </c>
      <c r="I30" s="146">
        <f t="shared" si="6"/>
        <v>0</v>
      </c>
    </row>
    <row r="31" spans="1:9" ht="81.599999999999994" customHeight="1" thickBot="1" x14ac:dyDescent="0.3">
      <c r="A31" s="29">
        <v>8</v>
      </c>
      <c r="B31" s="30" t="s">
        <v>17</v>
      </c>
      <c r="C31" s="29" t="s">
        <v>16</v>
      </c>
      <c r="D31" s="29" t="s">
        <v>0</v>
      </c>
      <c r="E31" s="29">
        <v>1</v>
      </c>
      <c r="F31" s="115"/>
      <c r="G31" s="121">
        <f t="shared" si="4"/>
        <v>0</v>
      </c>
      <c r="H31" s="121">
        <f t="shared" si="5"/>
        <v>0</v>
      </c>
      <c r="I31" s="146">
        <f t="shared" si="6"/>
        <v>0</v>
      </c>
    </row>
    <row r="32" spans="1:9" ht="24.95" customHeight="1" thickBot="1" x14ac:dyDescent="0.3">
      <c r="A32" s="165" t="s">
        <v>97</v>
      </c>
      <c r="B32" s="166"/>
      <c r="C32" s="166"/>
      <c r="D32" s="166"/>
      <c r="E32" s="167"/>
      <c r="F32" s="114"/>
      <c r="G32" s="116">
        <f>ROUND(SUM(G28:G31),2)</f>
        <v>0</v>
      </c>
      <c r="H32" s="116">
        <f t="shared" ref="H32:I32" si="7">ROUND(SUM(H28:H31),2)</f>
        <v>0</v>
      </c>
      <c r="I32" s="118">
        <f t="shared" si="7"/>
        <v>0</v>
      </c>
    </row>
    <row r="33" spans="1:9" ht="24.95" customHeight="1" x14ac:dyDescent="0.25"/>
    <row r="34" spans="1:9" ht="24.95" customHeight="1" x14ac:dyDescent="0.25"/>
    <row r="35" spans="1:9" ht="24.95" customHeight="1" x14ac:dyDescent="0.25">
      <c r="A35" s="210" t="s">
        <v>15</v>
      </c>
      <c r="B35" s="210"/>
      <c r="C35" s="197" t="s">
        <v>14</v>
      </c>
      <c r="D35" s="197"/>
      <c r="E35" s="197"/>
      <c r="F35" s="197"/>
      <c r="G35" s="197"/>
      <c r="H35" s="197"/>
      <c r="I35" s="197"/>
    </row>
    <row r="36" spans="1:9" ht="24.95" customHeight="1" x14ac:dyDescent="0.25">
      <c r="A36" s="210" t="s">
        <v>13</v>
      </c>
      <c r="B36" s="210"/>
      <c r="C36" s="197" t="s">
        <v>12</v>
      </c>
      <c r="D36" s="197"/>
      <c r="E36" s="197"/>
      <c r="F36" s="197"/>
      <c r="G36" s="197"/>
      <c r="H36" s="197"/>
      <c r="I36" s="197"/>
    </row>
    <row r="37" spans="1:9" ht="24.95" customHeight="1" thickBot="1" x14ac:dyDescent="0.3">
      <c r="A37" s="198"/>
      <c r="B37" s="198"/>
      <c r="C37" s="198" t="s">
        <v>11</v>
      </c>
      <c r="D37" s="198"/>
      <c r="E37" s="198"/>
      <c r="F37" s="198"/>
      <c r="G37" s="198"/>
      <c r="H37" s="198"/>
      <c r="I37" s="198"/>
    </row>
    <row r="38" spans="1:9" ht="84.75" customHeight="1" thickBot="1" x14ac:dyDescent="0.3">
      <c r="A38" s="88" t="s">
        <v>10</v>
      </c>
      <c r="B38" s="57" t="s">
        <v>9</v>
      </c>
      <c r="C38" s="56" t="s">
        <v>8</v>
      </c>
      <c r="D38" s="56" t="s">
        <v>7</v>
      </c>
      <c r="E38" s="56" t="s">
        <v>6</v>
      </c>
      <c r="F38" s="122" t="s">
        <v>92</v>
      </c>
      <c r="G38" s="122" t="s">
        <v>93</v>
      </c>
      <c r="H38" s="123" t="s">
        <v>94</v>
      </c>
      <c r="I38" s="124" t="s">
        <v>95</v>
      </c>
    </row>
    <row r="39" spans="1:9" ht="70.150000000000006" customHeight="1" x14ac:dyDescent="0.25">
      <c r="A39" s="87">
        <v>1</v>
      </c>
      <c r="B39" s="54" t="s">
        <v>2</v>
      </c>
      <c r="C39" s="53" t="s">
        <v>5</v>
      </c>
      <c r="D39" s="53" t="s">
        <v>0</v>
      </c>
      <c r="E39" s="53">
        <v>1</v>
      </c>
      <c r="F39" s="120"/>
      <c r="G39" s="121">
        <f>ROUND((E39*F39),2)</f>
        <v>0</v>
      </c>
      <c r="H39" s="121">
        <f>ROUND((G39*0.2),2)</f>
        <v>0</v>
      </c>
      <c r="I39" s="146">
        <f>ROUND(H39+G39,2)</f>
        <v>0</v>
      </c>
    </row>
    <row r="40" spans="1:9" ht="70.150000000000006" customHeight="1" x14ac:dyDescent="0.25">
      <c r="A40" s="36">
        <v>3</v>
      </c>
      <c r="B40" s="30" t="s">
        <v>2</v>
      </c>
      <c r="C40" s="37" t="s">
        <v>4</v>
      </c>
      <c r="D40" s="37" t="s">
        <v>0</v>
      </c>
      <c r="E40" s="37">
        <v>1</v>
      </c>
      <c r="F40" s="115"/>
      <c r="G40" s="121">
        <f>ROUND((E40*F40),2)</f>
        <v>0</v>
      </c>
      <c r="H40" s="121">
        <f t="shared" ref="H40:H42" si="8">ROUND((G40*0.2),2)</f>
        <v>0</v>
      </c>
      <c r="I40" s="146">
        <f t="shared" ref="I40:I42" si="9">ROUND(H40+G40,2)</f>
        <v>0</v>
      </c>
    </row>
    <row r="41" spans="1:9" ht="70.150000000000006" customHeight="1" x14ac:dyDescent="0.25">
      <c r="A41" s="82"/>
      <c r="B41" s="35" t="s">
        <v>2</v>
      </c>
      <c r="C41" s="34" t="s">
        <v>3</v>
      </c>
      <c r="D41" s="34" t="s">
        <v>0</v>
      </c>
      <c r="E41" s="34">
        <v>16</v>
      </c>
      <c r="F41" s="115"/>
      <c r="G41" s="121">
        <f>ROUND((E41*F41),2)</f>
        <v>0</v>
      </c>
      <c r="H41" s="121">
        <f t="shared" si="8"/>
        <v>0</v>
      </c>
      <c r="I41" s="146">
        <f t="shared" si="9"/>
        <v>0</v>
      </c>
    </row>
    <row r="42" spans="1:9" ht="70.150000000000006" customHeight="1" thickBot="1" x14ac:dyDescent="0.3">
      <c r="A42" s="37">
        <v>4</v>
      </c>
      <c r="B42" s="38" t="s">
        <v>2</v>
      </c>
      <c r="C42" s="37" t="s">
        <v>1</v>
      </c>
      <c r="D42" s="37" t="s">
        <v>0</v>
      </c>
      <c r="E42" s="37">
        <v>1</v>
      </c>
      <c r="F42" s="115"/>
      <c r="G42" s="121">
        <f>ROUND((E42*F42),2)</f>
        <v>0</v>
      </c>
      <c r="H42" s="121">
        <f t="shared" si="8"/>
        <v>0</v>
      </c>
      <c r="I42" s="146">
        <f t="shared" si="9"/>
        <v>0</v>
      </c>
    </row>
    <row r="43" spans="1:9" ht="24.95" customHeight="1" thickBot="1" x14ac:dyDescent="0.3">
      <c r="A43" s="165" t="s">
        <v>97</v>
      </c>
      <c r="B43" s="166"/>
      <c r="C43" s="166"/>
      <c r="D43" s="166"/>
      <c r="E43" s="167"/>
      <c r="F43" s="114"/>
      <c r="G43" s="116">
        <f>ROUND(SUM(G39:G42),2)</f>
        <v>0</v>
      </c>
      <c r="H43" s="116">
        <f t="shared" ref="H43:I43" si="10">ROUND(SUM(H39:H42),2)</f>
        <v>0</v>
      </c>
      <c r="I43" s="118">
        <f t="shared" si="10"/>
        <v>0</v>
      </c>
    </row>
    <row r="44" spans="1:9" ht="24.95" customHeight="1" x14ac:dyDescent="0.25"/>
    <row r="45" spans="1:9" ht="24.95" customHeight="1" x14ac:dyDescent="0.25"/>
    <row r="46" spans="1:9" ht="24.95" customHeight="1" x14ac:dyDescent="0.25">
      <c r="A46" s="210" t="s">
        <v>15</v>
      </c>
      <c r="B46" s="210"/>
      <c r="C46" s="197" t="s">
        <v>55</v>
      </c>
      <c r="D46" s="197"/>
      <c r="E46" s="197"/>
      <c r="F46" s="197"/>
      <c r="G46" s="197"/>
      <c r="H46" s="197"/>
      <c r="I46" s="197"/>
    </row>
    <row r="47" spans="1:9" ht="24.95" customHeight="1" x14ac:dyDescent="0.25">
      <c r="A47" s="210" t="s">
        <v>13</v>
      </c>
      <c r="B47" s="210"/>
      <c r="C47" s="197" t="s">
        <v>54</v>
      </c>
      <c r="D47" s="197"/>
      <c r="E47" s="197"/>
      <c r="F47" s="197"/>
      <c r="G47" s="197"/>
      <c r="H47" s="197"/>
      <c r="I47" s="197"/>
    </row>
    <row r="48" spans="1:9" ht="24.95" customHeight="1" thickBot="1" x14ac:dyDescent="0.3">
      <c r="A48" s="229"/>
      <c r="B48" s="230"/>
      <c r="C48" s="198" t="s">
        <v>11</v>
      </c>
      <c r="D48" s="198"/>
      <c r="E48" s="198"/>
      <c r="F48" s="198"/>
      <c r="G48" s="198"/>
      <c r="H48" s="198"/>
      <c r="I48" s="198"/>
    </row>
    <row r="49" spans="1:9" ht="81" customHeight="1" thickBot="1" x14ac:dyDescent="0.3">
      <c r="A49" s="58" t="s">
        <v>10</v>
      </c>
      <c r="B49" s="91" t="s">
        <v>53</v>
      </c>
      <c r="C49" s="56" t="s">
        <v>8</v>
      </c>
      <c r="D49" s="56" t="s">
        <v>7</v>
      </c>
      <c r="E49" s="56" t="s">
        <v>6</v>
      </c>
      <c r="F49" s="122" t="s">
        <v>92</v>
      </c>
      <c r="G49" s="122" t="s">
        <v>93</v>
      </c>
      <c r="H49" s="123" t="s">
        <v>94</v>
      </c>
      <c r="I49" s="124" t="s">
        <v>95</v>
      </c>
    </row>
    <row r="50" spans="1:9" ht="70.150000000000006" customHeight="1" x14ac:dyDescent="0.25">
      <c r="A50" s="33">
        <v>26</v>
      </c>
      <c r="B50" s="54" t="s">
        <v>2</v>
      </c>
      <c r="C50" s="53" t="s">
        <v>52</v>
      </c>
      <c r="D50" s="89" t="s">
        <v>0</v>
      </c>
      <c r="E50" s="90">
        <v>1</v>
      </c>
      <c r="F50" s="120"/>
      <c r="G50" s="121">
        <f>ROUND((E50*F50),2)</f>
        <v>0</v>
      </c>
      <c r="H50" s="121">
        <f>ROUND((G50*0.2),2)</f>
        <v>0</v>
      </c>
      <c r="I50" s="146">
        <f>ROUND(H50+G50,2)</f>
        <v>0</v>
      </c>
    </row>
    <row r="51" spans="1:9" ht="70.150000000000006" customHeight="1" x14ac:dyDescent="0.25">
      <c r="A51" s="31">
        <v>27</v>
      </c>
      <c r="B51" s="30" t="s">
        <v>2</v>
      </c>
      <c r="C51" s="29" t="s">
        <v>51</v>
      </c>
      <c r="D51" s="29" t="s">
        <v>0</v>
      </c>
      <c r="E51" s="29">
        <v>1</v>
      </c>
      <c r="F51" s="115"/>
      <c r="G51" s="121">
        <f>ROUND((E51*F51),2)</f>
        <v>0</v>
      </c>
      <c r="H51" s="121">
        <f t="shared" ref="H51:H52" si="11">ROUND((G51*0.2),2)</f>
        <v>0</v>
      </c>
      <c r="I51" s="146">
        <f t="shared" ref="I51:I52" si="12">ROUND(H51+G51,2)</f>
        <v>0</v>
      </c>
    </row>
    <row r="52" spans="1:9" ht="70.150000000000006" customHeight="1" thickBot="1" x14ac:dyDescent="0.3">
      <c r="A52" s="28">
        <v>28</v>
      </c>
      <c r="B52" s="30" t="s">
        <v>2</v>
      </c>
      <c r="C52" s="52" t="s">
        <v>50</v>
      </c>
      <c r="D52" s="29" t="s">
        <v>0</v>
      </c>
      <c r="E52" s="29">
        <v>1</v>
      </c>
      <c r="F52" s="115"/>
      <c r="G52" s="121">
        <f>ROUND((E52*F52),2)</f>
        <v>0</v>
      </c>
      <c r="H52" s="121">
        <f t="shared" si="11"/>
        <v>0</v>
      </c>
      <c r="I52" s="146">
        <f t="shared" si="12"/>
        <v>0</v>
      </c>
    </row>
    <row r="53" spans="1:9" ht="24.95" customHeight="1" thickBot="1" x14ac:dyDescent="0.3">
      <c r="A53" s="165" t="s">
        <v>97</v>
      </c>
      <c r="B53" s="166"/>
      <c r="C53" s="166"/>
      <c r="D53" s="166"/>
      <c r="E53" s="167"/>
      <c r="F53" s="114"/>
      <c r="G53" s="116">
        <f>ROUND(SUM(G49:G52),2)</f>
        <v>0</v>
      </c>
      <c r="H53" s="116">
        <f t="shared" ref="H53:I53" si="13">ROUND(SUM(H49:H52),2)</f>
        <v>0</v>
      </c>
      <c r="I53" s="118">
        <f t="shared" si="13"/>
        <v>0</v>
      </c>
    </row>
    <row r="54" spans="1:9" ht="16.5" x14ac:dyDescent="0.25">
      <c r="B54" s="125"/>
      <c r="C54" s="168"/>
      <c r="D54" s="168"/>
      <c r="E54" s="168"/>
    </row>
    <row r="55" spans="1:9" ht="16.5" x14ac:dyDescent="0.25">
      <c r="B55" s="125"/>
      <c r="C55" s="168"/>
      <c r="D55" s="168"/>
      <c r="E55" s="168"/>
    </row>
    <row r="56" spans="1:9" ht="17.25" thickBot="1" x14ac:dyDescent="0.3">
      <c r="B56" s="125"/>
      <c r="C56" s="168"/>
      <c r="D56" s="168"/>
      <c r="E56" s="168"/>
    </row>
    <row r="57" spans="1:9" ht="31.5" x14ac:dyDescent="0.25">
      <c r="A57" s="154" t="s">
        <v>103</v>
      </c>
      <c r="B57" s="155"/>
      <c r="C57" s="155"/>
      <c r="D57" s="155"/>
      <c r="E57" s="156"/>
      <c r="F57" s="147" t="s">
        <v>99</v>
      </c>
      <c r="G57" s="126">
        <f>G17+G32+G43+G53</f>
        <v>0</v>
      </c>
    </row>
    <row r="58" spans="1:9" ht="15.75" x14ac:dyDescent="0.25">
      <c r="A58" s="157"/>
      <c r="B58" s="158"/>
      <c r="C58" s="158"/>
      <c r="D58" s="158"/>
      <c r="E58" s="159"/>
      <c r="F58" s="148" t="s">
        <v>100</v>
      </c>
      <c r="G58" s="127">
        <f>H17+H32+H43+H53</f>
        <v>0</v>
      </c>
    </row>
    <row r="59" spans="1:9" ht="32.25" thickBot="1" x14ac:dyDescent="0.3">
      <c r="A59" s="160"/>
      <c r="B59" s="161"/>
      <c r="C59" s="161"/>
      <c r="D59" s="161"/>
      <c r="E59" s="162"/>
      <c r="F59" s="149" t="s">
        <v>101</v>
      </c>
      <c r="G59" s="128">
        <f>I17+I32+I43+I53</f>
        <v>0</v>
      </c>
    </row>
  </sheetData>
  <protectedRanges>
    <protectedRange sqref="B54:E57" name="Rozsah2"/>
    <protectedRange sqref="F1:H8 F18:H23 F33:H38 F44:H49 F54:H1048576 F17 F32 F43 F53" name="Rozsah1"/>
    <protectedRange sqref="F9:F16" name="Rozsah1_1"/>
    <protectedRange sqref="F24:F31" name="Rozsah1_2"/>
    <protectedRange sqref="F39:F41" name="Rozsah1_3"/>
    <protectedRange sqref="F42" name="Rozsah1_1_1"/>
    <protectedRange sqref="F50:F52" name="Rozsah1_3_1"/>
    <protectedRange sqref="G9:H16" name="Rozsah1_3_2"/>
    <protectedRange sqref="G24:H31" name="Rozsah1_3_3"/>
    <protectedRange sqref="G39:H42" name="Rozsah1_3_4"/>
    <protectedRange sqref="G50:H52" name="Rozsah1_3_5"/>
    <protectedRange sqref="G17:I17 G32:I32 G43:I43 G53:I53" name="Rozsah1_4"/>
  </protectedRanges>
  <mergeCells count="40">
    <mergeCell ref="A35:B35"/>
    <mergeCell ref="A36:B36"/>
    <mergeCell ref="A22:B22"/>
    <mergeCell ref="A47:B47"/>
    <mergeCell ref="A48:B48"/>
    <mergeCell ref="A46:B46"/>
    <mergeCell ref="A32:E32"/>
    <mergeCell ref="C36:I36"/>
    <mergeCell ref="C46:I46"/>
    <mergeCell ref="C47:I47"/>
    <mergeCell ref="A37:B37"/>
    <mergeCell ref="A43:E43"/>
    <mergeCell ref="C37:I37"/>
    <mergeCell ref="A1:B1"/>
    <mergeCell ref="A2:B2"/>
    <mergeCell ref="A3:B3"/>
    <mergeCell ref="A20:B20"/>
    <mergeCell ref="A21:B21"/>
    <mergeCell ref="A4:B4"/>
    <mergeCell ref="A17:E17"/>
    <mergeCell ref="A7:B7"/>
    <mergeCell ref="A5:B5"/>
    <mergeCell ref="A6:B6"/>
    <mergeCell ref="C1:I1"/>
    <mergeCell ref="C2:I2"/>
    <mergeCell ref="C3:I3"/>
    <mergeCell ref="C4:I4"/>
    <mergeCell ref="C5:I5"/>
    <mergeCell ref="C6:I6"/>
    <mergeCell ref="C56:E56"/>
    <mergeCell ref="C48:I48"/>
    <mergeCell ref="A57:E59"/>
    <mergeCell ref="C54:E54"/>
    <mergeCell ref="C55:E55"/>
    <mergeCell ref="A53:E53"/>
    <mergeCell ref="C7:I7"/>
    <mergeCell ref="C20:I20"/>
    <mergeCell ref="C21:I21"/>
    <mergeCell ref="C22:I22"/>
    <mergeCell ref="C35:I35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6"/>
  <sheetViews>
    <sheetView topLeftCell="A41" zoomScaleNormal="100" zoomScaleSheetLayoutView="70" workbookViewId="0">
      <selection activeCell="M56" sqref="M56"/>
    </sheetView>
  </sheetViews>
  <sheetFormatPr defaultColWidth="8.85546875" defaultRowHeight="15" x14ac:dyDescent="0.25"/>
  <cols>
    <col min="1" max="1" width="5.42578125" style="60" customWidth="1"/>
    <col min="2" max="2" width="19.42578125" style="61" customWidth="1"/>
    <col min="3" max="3" width="20.28515625" style="60" customWidth="1"/>
    <col min="4" max="5" width="9.140625" style="60"/>
    <col min="6" max="6" width="11.85546875" customWidth="1"/>
    <col min="7" max="7" width="14.7109375" customWidth="1"/>
    <col min="8" max="8" width="13.42578125" customWidth="1"/>
    <col min="9" max="9" width="14.7109375" customWidth="1"/>
  </cols>
  <sheetData>
    <row r="1" spans="1:9" x14ac:dyDescent="0.25">
      <c r="A1" s="233" t="s">
        <v>43</v>
      </c>
      <c r="B1" s="234"/>
      <c r="C1" s="231" t="s">
        <v>42</v>
      </c>
      <c r="D1" s="231"/>
      <c r="E1" s="231"/>
      <c r="F1" s="231"/>
      <c r="G1" s="231"/>
      <c r="H1" s="231"/>
      <c r="I1" s="231"/>
    </row>
    <row r="2" spans="1:9" x14ac:dyDescent="0.25">
      <c r="A2" s="235"/>
      <c r="B2" s="236"/>
      <c r="C2" s="176" t="s">
        <v>11</v>
      </c>
      <c r="D2" s="176"/>
      <c r="E2" s="176"/>
      <c r="F2" s="176"/>
      <c r="G2" s="176"/>
      <c r="H2" s="176"/>
      <c r="I2" s="176"/>
    </row>
    <row r="3" spans="1:9" hidden="1" x14ac:dyDescent="0.25">
      <c r="A3" s="239" t="s">
        <v>41</v>
      </c>
      <c r="B3" s="240"/>
      <c r="C3" s="180"/>
      <c r="D3" s="180"/>
      <c r="E3" s="180"/>
      <c r="F3" s="28"/>
      <c r="G3" s="28"/>
      <c r="H3" s="28"/>
      <c r="I3" s="28"/>
    </row>
    <row r="4" spans="1:9" ht="27.75" customHeight="1" x14ac:dyDescent="0.25">
      <c r="A4" s="237" t="s">
        <v>40</v>
      </c>
      <c r="B4" s="238"/>
      <c r="C4" s="178" t="s">
        <v>39</v>
      </c>
      <c r="D4" s="178"/>
      <c r="E4" s="178"/>
      <c r="F4" s="178"/>
      <c r="G4" s="178"/>
      <c r="H4" s="178"/>
      <c r="I4" s="178"/>
    </row>
    <row r="5" spans="1:9" x14ac:dyDescent="0.25">
      <c r="A5" s="237" t="s">
        <v>38</v>
      </c>
      <c r="B5" s="238"/>
      <c r="C5" s="181" t="s">
        <v>66</v>
      </c>
      <c r="D5" s="181"/>
      <c r="E5" s="181"/>
      <c r="F5" s="181"/>
      <c r="G5" s="181"/>
      <c r="H5" s="181"/>
      <c r="I5" s="181"/>
    </row>
    <row r="6" spans="1:9" hidden="1" x14ac:dyDescent="0.25">
      <c r="A6" s="241"/>
      <c r="B6" s="242"/>
      <c r="C6" s="181"/>
      <c r="D6" s="181"/>
      <c r="E6" s="181"/>
      <c r="F6" s="28"/>
      <c r="G6" s="28"/>
      <c r="H6" s="28"/>
      <c r="I6" s="28"/>
    </row>
    <row r="7" spans="1:9" ht="28.5" customHeight="1" x14ac:dyDescent="0.25">
      <c r="A7" s="247" t="s">
        <v>15</v>
      </c>
      <c r="B7" s="247"/>
      <c r="C7" s="163" t="s">
        <v>24</v>
      </c>
      <c r="D7" s="163"/>
      <c r="E7" s="163"/>
      <c r="F7" s="163"/>
      <c r="G7" s="163"/>
      <c r="H7" s="163"/>
      <c r="I7" s="163"/>
    </row>
    <row r="8" spans="1:9" x14ac:dyDescent="0.25">
      <c r="A8" s="248" t="s">
        <v>13</v>
      </c>
      <c r="B8" s="249"/>
      <c r="C8" s="163" t="s">
        <v>65</v>
      </c>
      <c r="D8" s="163"/>
      <c r="E8" s="163"/>
      <c r="F8" s="163"/>
      <c r="G8" s="163"/>
      <c r="H8" s="163"/>
      <c r="I8" s="163"/>
    </row>
    <row r="9" spans="1:9" ht="15.75" thickBot="1" x14ac:dyDescent="0.3">
      <c r="A9" s="245"/>
      <c r="B9" s="246"/>
      <c r="C9" s="164" t="s">
        <v>11</v>
      </c>
      <c r="D9" s="164"/>
      <c r="E9" s="164"/>
      <c r="F9" s="164"/>
      <c r="G9" s="164"/>
      <c r="H9" s="164"/>
      <c r="I9" s="164"/>
    </row>
    <row r="10" spans="1:9" ht="51.75" thickBot="1" x14ac:dyDescent="0.3">
      <c r="A10" s="88" t="s">
        <v>10</v>
      </c>
      <c r="B10" s="107" t="s">
        <v>9</v>
      </c>
      <c r="C10" s="108" t="s">
        <v>8</v>
      </c>
      <c r="D10" s="108" t="s">
        <v>7</v>
      </c>
      <c r="E10" s="108" t="s">
        <v>6</v>
      </c>
      <c r="F10" s="122" t="s">
        <v>92</v>
      </c>
      <c r="G10" s="122" t="s">
        <v>93</v>
      </c>
      <c r="H10" s="123" t="s">
        <v>94</v>
      </c>
      <c r="I10" s="124" t="s">
        <v>95</v>
      </c>
    </row>
    <row r="11" spans="1:9" ht="70.150000000000006" customHeight="1" x14ac:dyDescent="0.25">
      <c r="A11" s="71">
        <v>1</v>
      </c>
      <c r="B11" s="105" t="s">
        <v>2</v>
      </c>
      <c r="C11" s="106" t="s">
        <v>64</v>
      </c>
      <c r="D11" s="106" t="s">
        <v>0</v>
      </c>
      <c r="E11" s="106">
        <v>1</v>
      </c>
      <c r="F11" s="120"/>
      <c r="G11" s="121">
        <f t="shared" ref="G11:G18" si="0">ROUND((E11*F11),2)</f>
        <v>0</v>
      </c>
      <c r="H11" s="121">
        <f>ROUND((G11*0.2),2)</f>
        <v>0</v>
      </c>
      <c r="I11" s="146">
        <f>ROUND(H11+G11,2)</f>
        <v>0</v>
      </c>
    </row>
    <row r="12" spans="1:9" ht="70.150000000000006" customHeight="1" x14ac:dyDescent="0.25">
      <c r="A12" s="42">
        <v>2</v>
      </c>
      <c r="B12" s="38" t="s">
        <v>2</v>
      </c>
      <c r="C12" s="37" t="s">
        <v>23</v>
      </c>
      <c r="D12" s="37" t="s">
        <v>0</v>
      </c>
      <c r="E12" s="37">
        <v>1</v>
      </c>
      <c r="F12" s="115"/>
      <c r="G12" s="121">
        <f t="shared" si="0"/>
        <v>0</v>
      </c>
      <c r="H12" s="121">
        <f t="shared" ref="H12:H18" si="1">ROUND((G12*0.2),2)</f>
        <v>0</v>
      </c>
      <c r="I12" s="146">
        <f t="shared" ref="I12:I18" si="2">ROUND(H12+G12,2)</f>
        <v>0</v>
      </c>
    </row>
    <row r="13" spans="1:9" ht="70.150000000000006" customHeight="1" x14ac:dyDescent="0.25">
      <c r="A13" s="36">
        <v>3</v>
      </c>
      <c r="B13" s="38" t="s">
        <v>2</v>
      </c>
      <c r="C13" s="37" t="s">
        <v>22</v>
      </c>
      <c r="D13" s="37" t="s">
        <v>0</v>
      </c>
      <c r="E13" s="68">
        <v>17</v>
      </c>
      <c r="F13" s="115"/>
      <c r="G13" s="121">
        <f t="shared" si="0"/>
        <v>0</v>
      </c>
      <c r="H13" s="121">
        <f t="shared" si="1"/>
        <v>0</v>
      </c>
      <c r="I13" s="146">
        <f t="shared" si="2"/>
        <v>0</v>
      </c>
    </row>
    <row r="14" spans="1:9" ht="70.150000000000006" customHeight="1" x14ac:dyDescent="0.25">
      <c r="A14" s="36">
        <v>4</v>
      </c>
      <c r="B14" s="38" t="s">
        <v>2</v>
      </c>
      <c r="C14" s="66" t="s">
        <v>21</v>
      </c>
      <c r="D14" s="37" t="s">
        <v>0</v>
      </c>
      <c r="E14" s="37">
        <v>1</v>
      </c>
      <c r="F14" s="115"/>
      <c r="G14" s="121">
        <f t="shared" si="0"/>
        <v>0</v>
      </c>
      <c r="H14" s="121">
        <f t="shared" si="1"/>
        <v>0</v>
      </c>
      <c r="I14" s="146">
        <f t="shared" si="2"/>
        <v>0</v>
      </c>
    </row>
    <row r="15" spans="1:9" ht="70.150000000000006" customHeight="1" x14ac:dyDescent="0.25">
      <c r="A15" s="36">
        <v>5</v>
      </c>
      <c r="B15" s="38" t="s">
        <v>2</v>
      </c>
      <c r="C15" s="37" t="s">
        <v>20</v>
      </c>
      <c r="D15" s="37" t="s">
        <v>0</v>
      </c>
      <c r="E15" s="37">
        <v>2</v>
      </c>
      <c r="F15" s="115"/>
      <c r="G15" s="121">
        <f t="shared" si="0"/>
        <v>0</v>
      </c>
      <c r="H15" s="121">
        <f t="shared" si="1"/>
        <v>0</v>
      </c>
      <c r="I15" s="146">
        <f t="shared" si="2"/>
        <v>0</v>
      </c>
    </row>
    <row r="16" spans="1:9" ht="70.150000000000006" customHeight="1" x14ac:dyDescent="0.25">
      <c r="A16" s="36">
        <v>6</v>
      </c>
      <c r="B16" s="38" t="s">
        <v>2</v>
      </c>
      <c r="C16" s="37" t="s">
        <v>19</v>
      </c>
      <c r="D16" s="37"/>
      <c r="E16" s="37">
        <v>1</v>
      </c>
      <c r="F16" s="115"/>
      <c r="G16" s="121">
        <f t="shared" si="0"/>
        <v>0</v>
      </c>
      <c r="H16" s="121">
        <f t="shared" si="1"/>
        <v>0</v>
      </c>
      <c r="I16" s="146">
        <f t="shared" si="2"/>
        <v>0</v>
      </c>
    </row>
    <row r="17" spans="1:9" ht="70.150000000000006" customHeight="1" x14ac:dyDescent="0.25">
      <c r="A17" s="36">
        <v>7</v>
      </c>
      <c r="B17" s="38" t="s">
        <v>2</v>
      </c>
      <c r="C17" s="37" t="s">
        <v>63</v>
      </c>
      <c r="D17" s="37" t="s">
        <v>0</v>
      </c>
      <c r="E17" s="37">
        <v>1</v>
      </c>
      <c r="F17" s="115"/>
      <c r="G17" s="121">
        <f t="shared" si="0"/>
        <v>0</v>
      </c>
      <c r="H17" s="121">
        <f t="shared" si="1"/>
        <v>0</v>
      </c>
      <c r="I17" s="146">
        <f t="shared" si="2"/>
        <v>0</v>
      </c>
    </row>
    <row r="18" spans="1:9" ht="87" customHeight="1" thickBot="1" x14ac:dyDescent="0.3">
      <c r="A18" s="37">
        <v>8</v>
      </c>
      <c r="B18" s="38" t="s">
        <v>17</v>
      </c>
      <c r="C18" s="37" t="s">
        <v>16</v>
      </c>
      <c r="D18" s="37" t="s">
        <v>0</v>
      </c>
      <c r="E18" s="37">
        <v>1</v>
      </c>
      <c r="F18" s="115"/>
      <c r="G18" s="121">
        <f t="shared" si="0"/>
        <v>0</v>
      </c>
      <c r="H18" s="121">
        <f t="shared" si="1"/>
        <v>0</v>
      </c>
      <c r="I18" s="146">
        <f t="shared" si="2"/>
        <v>0</v>
      </c>
    </row>
    <row r="19" spans="1:9" ht="15.75" customHeight="1" thickBot="1" x14ac:dyDescent="0.3">
      <c r="A19" s="165" t="s">
        <v>97</v>
      </c>
      <c r="B19" s="166"/>
      <c r="C19" s="166"/>
      <c r="D19" s="166"/>
      <c r="E19" s="167"/>
      <c r="F19" s="114"/>
      <c r="G19" s="116">
        <f>ROUND(SUM(G15:G18),2)</f>
        <v>0</v>
      </c>
      <c r="H19" s="116">
        <f t="shared" ref="H19:I19" si="3">ROUND(SUM(H15:H18),2)</f>
        <v>0</v>
      </c>
      <c r="I19" s="118">
        <f t="shared" si="3"/>
        <v>0</v>
      </c>
    </row>
    <row r="22" spans="1:9" ht="25.5" customHeight="1" x14ac:dyDescent="0.25">
      <c r="A22" s="232" t="s">
        <v>15</v>
      </c>
      <c r="B22" s="232"/>
      <c r="C22" s="163" t="s">
        <v>14</v>
      </c>
      <c r="D22" s="163"/>
      <c r="E22" s="163"/>
      <c r="F22" s="163"/>
      <c r="G22" s="163"/>
      <c r="H22" s="163"/>
      <c r="I22" s="163"/>
    </row>
    <row r="23" spans="1:9" x14ac:dyDescent="0.25">
      <c r="A23" s="232" t="s">
        <v>13</v>
      </c>
      <c r="B23" s="232"/>
      <c r="C23" s="163">
        <v>16</v>
      </c>
      <c r="D23" s="163"/>
      <c r="E23" s="163"/>
      <c r="F23" s="163"/>
      <c r="G23" s="163"/>
      <c r="H23" s="163"/>
      <c r="I23" s="163"/>
    </row>
    <row r="24" spans="1:9" ht="24.95" customHeight="1" thickBot="1" x14ac:dyDescent="0.3">
      <c r="A24" s="164"/>
      <c r="B24" s="164"/>
      <c r="C24" s="164" t="s">
        <v>11</v>
      </c>
      <c r="D24" s="164"/>
      <c r="E24" s="164"/>
      <c r="F24" s="164"/>
      <c r="G24" s="164"/>
      <c r="H24" s="164"/>
      <c r="I24" s="164"/>
    </row>
    <row r="25" spans="1:9" ht="51.75" thickBot="1" x14ac:dyDescent="0.3">
      <c r="A25" s="88" t="s">
        <v>10</v>
      </c>
      <c r="B25" s="107" t="s">
        <v>9</v>
      </c>
      <c r="C25" s="108" t="s">
        <v>8</v>
      </c>
      <c r="D25" s="108" t="s">
        <v>7</v>
      </c>
      <c r="E25" s="108" t="s">
        <v>6</v>
      </c>
      <c r="F25" s="122" t="s">
        <v>92</v>
      </c>
      <c r="G25" s="122" t="s">
        <v>93</v>
      </c>
      <c r="H25" s="123" t="s">
        <v>94</v>
      </c>
      <c r="I25" s="124" t="s">
        <v>95</v>
      </c>
    </row>
    <row r="26" spans="1:9" ht="70.150000000000006" customHeight="1" x14ac:dyDescent="0.25">
      <c r="A26" s="87">
        <v>1</v>
      </c>
      <c r="B26" s="105" t="s">
        <v>2</v>
      </c>
      <c r="C26" s="106" t="s">
        <v>62</v>
      </c>
      <c r="D26" s="106" t="s">
        <v>0</v>
      </c>
      <c r="E26" s="106">
        <v>1</v>
      </c>
      <c r="F26" s="120"/>
      <c r="G26" s="121">
        <f>ROUND((E26*F26),2)</f>
        <v>0</v>
      </c>
      <c r="H26" s="121">
        <f>ROUND((G26*0.2),2)</f>
        <v>0</v>
      </c>
      <c r="I26" s="146">
        <f>ROUND(H26+G26,2)</f>
        <v>0</v>
      </c>
    </row>
    <row r="27" spans="1:9" ht="70.150000000000006" customHeight="1" x14ac:dyDescent="0.25">
      <c r="A27" s="36">
        <v>3</v>
      </c>
      <c r="B27" s="38" t="s">
        <v>2</v>
      </c>
      <c r="C27" s="37" t="s">
        <v>23</v>
      </c>
      <c r="D27" s="37" t="s">
        <v>0</v>
      </c>
      <c r="E27" s="37">
        <v>1</v>
      </c>
      <c r="F27" s="115"/>
      <c r="G27" s="121">
        <f>ROUND((E27*F27),2)</f>
        <v>0</v>
      </c>
      <c r="H27" s="121">
        <f t="shared" ref="H27:H29" si="4">ROUND((G27*0.2),2)</f>
        <v>0</v>
      </c>
      <c r="I27" s="146">
        <f t="shared" ref="I27:I29" si="5">ROUND(H27+G27,2)</f>
        <v>0</v>
      </c>
    </row>
    <row r="28" spans="1:9" ht="70.150000000000006" customHeight="1" x14ac:dyDescent="0.25">
      <c r="A28" s="82">
        <v>4</v>
      </c>
      <c r="B28" s="35" t="s">
        <v>2</v>
      </c>
      <c r="C28" s="34" t="s">
        <v>22</v>
      </c>
      <c r="D28" s="34" t="s">
        <v>0</v>
      </c>
      <c r="E28" s="143">
        <v>16</v>
      </c>
      <c r="F28" s="115"/>
      <c r="G28" s="121">
        <f>ROUND((E28*F28),2)</f>
        <v>0</v>
      </c>
      <c r="H28" s="121">
        <f t="shared" si="4"/>
        <v>0</v>
      </c>
      <c r="I28" s="146">
        <f t="shared" si="5"/>
        <v>0</v>
      </c>
    </row>
    <row r="29" spans="1:9" ht="70.150000000000006" customHeight="1" thickBot="1" x14ac:dyDescent="0.3">
      <c r="A29" s="37">
        <v>5</v>
      </c>
      <c r="B29" s="38" t="s">
        <v>2</v>
      </c>
      <c r="C29" s="37" t="s">
        <v>1</v>
      </c>
      <c r="D29" s="37" t="s">
        <v>0</v>
      </c>
      <c r="E29" s="37">
        <v>1</v>
      </c>
      <c r="F29" s="115"/>
      <c r="G29" s="121">
        <f>ROUND((E29*F29),2)</f>
        <v>0</v>
      </c>
      <c r="H29" s="121">
        <f t="shared" si="4"/>
        <v>0</v>
      </c>
      <c r="I29" s="146">
        <f t="shared" si="5"/>
        <v>0</v>
      </c>
    </row>
    <row r="30" spans="1:9" s="65" customFormat="1" ht="14.45" customHeight="1" thickBot="1" x14ac:dyDescent="0.25">
      <c r="A30" s="165" t="s">
        <v>97</v>
      </c>
      <c r="B30" s="166"/>
      <c r="C30" s="166"/>
      <c r="D30" s="166"/>
      <c r="E30" s="167"/>
      <c r="F30" s="114"/>
      <c r="G30" s="116">
        <f>ROUND(SUM(G26:G29),2)</f>
        <v>0</v>
      </c>
      <c r="H30" s="116">
        <f t="shared" ref="H30:I30" si="6">ROUND(SUM(H26:H29),2)</f>
        <v>0</v>
      </c>
      <c r="I30" s="118">
        <f t="shared" si="6"/>
        <v>0</v>
      </c>
    </row>
    <row r="33" spans="1:9" ht="24.75" customHeight="1" x14ac:dyDescent="0.25">
      <c r="A33" s="232" t="s">
        <v>15</v>
      </c>
      <c r="B33" s="232"/>
      <c r="C33" s="232" t="s">
        <v>61</v>
      </c>
      <c r="D33" s="232"/>
      <c r="E33" s="232"/>
      <c r="F33" s="232"/>
      <c r="G33" s="232"/>
      <c r="H33" s="232"/>
      <c r="I33" s="232"/>
    </row>
    <row r="34" spans="1:9" x14ac:dyDescent="0.25">
      <c r="A34" s="232" t="s">
        <v>13</v>
      </c>
      <c r="B34" s="232"/>
      <c r="C34" s="232">
        <v>30</v>
      </c>
      <c r="D34" s="232"/>
      <c r="E34" s="232"/>
      <c r="F34" s="232"/>
      <c r="G34" s="232"/>
      <c r="H34" s="232"/>
      <c r="I34" s="232"/>
    </row>
    <row r="35" spans="1:9" ht="15.75" thickBot="1" x14ac:dyDescent="0.3">
      <c r="A35" s="243"/>
      <c r="B35" s="244"/>
      <c r="C35" s="164" t="s">
        <v>11</v>
      </c>
      <c r="D35" s="164"/>
      <c r="E35" s="164"/>
      <c r="F35" s="164"/>
      <c r="G35" s="164"/>
      <c r="H35" s="164"/>
      <c r="I35" s="164"/>
    </row>
    <row r="36" spans="1:9" ht="51.75" thickBot="1" x14ac:dyDescent="0.3">
      <c r="A36" s="111" t="s">
        <v>10</v>
      </c>
      <c r="B36" s="108" t="s">
        <v>53</v>
      </c>
      <c r="C36" s="108" t="s">
        <v>8</v>
      </c>
      <c r="D36" s="108" t="s">
        <v>7</v>
      </c>
      <c r="E36" s="108" t="s">
        <v>6</v>
      </c>
      <c r="F36" s="122" t="s">
        <v>92</v>
      </c>
      <c r="G36" s="122" t="s">
        <v>93</v>
      </c>
      <c r="H36" s="123" t="s">
        <v>94</v>
      </c>
      <c r="I36" s="124" t="s">
        <v>95</v>
      </c>
    </row>
    <row r="37" spans="1:9" ht="70.150000000000006" customHeight="1" x14ac:dyDescent="0.25">
      <c r="A37" s="64">
        <v>1</v>
      </c>
      <c r="B37" s="105" t="s">
        <v>2</v>
      </c>
      <c r="C37" s="106" t="s">
        <v>52</v>
      </c>
      <c r="D37" s="109" t="s">
        <v>0</v>
      </c>
      <c r="E37" s="110">
        <v>1</v>
      </c>
      <c r="F37" s="120"/>
      <c r="G37" s="121">
        <f>ROUND((E37*F37),2)</f>
        <v>0</v>
      </c>
      <c r="H37" s="121">
        <f>ROUND((G37*0.2),2)</f>
        <v>0</v>
      </c>
      <c r="I37" s="146">
        <f>ROUND(H37+G37,2)</f>
        <v>0</v>
      </c>
    </row>
    <row r="38" spans="1:9" ht="70.150000000000006" customHeight="1" x14ac:dyDescent="0.25">
      <c r="A38" s="63">
        <v>2</v>
      </c>
      <c r="B38" s="38" t="s">
        <v>2</v>
      </c>
      <c r="C38" s="37" t="s">
        <v>51</v>
      </c>
      <c r="D38" s="37" t="s">
        <v>0</v>
      </c>
      <c r="E38" s="37">
        <v>1</v>
      </c>
      <c r="F38" s="115"/>
      <c r="G38" s="121">
        <f>ROUND((E38*F38),2)</f>
        <v>0</v>
      </c>
      <c r="H38" s="121">
        <f t="shared" ref="H38:H39" si="7">ROUND((G38*0.2),2)</f>
        <v>0</v>
      </c>
      <c r="I38" s="146">
        <f t="shared" ref="I38:I39" si="8">ROUND(H38+G38,2)</f>
        <v>0</v>
      </c>
    </row>
    <row r="39" spans="1:9" ht="70.150000000000006" customHeight="1" thickBot="1" x14ac:dyDescent="0.3">
      <c r="A39" s="85">
        <v>3</v>
      </c>
      <c r="B39" s="38" t="s">
        <v>2</v>
      </c>
      <c r="C39" s="37" t="s">
        <v>50</v>
      </c>
      <c r="D39" s="37" t="s">
        <v>0</v>
      </c>
      <c r="E39" s="37">
        <v>1</v>
      </c>
      <c r="F39" s="115"/>
      <c r="G39" s="121">
        <f>ROUND((E39*F39),2)</f>
        <v>0</v>
      </c>
      <c r="H39" s="121">
        <f t="shared" si="7"/>
        <v>0</v>
      </c>
      <c r="I39" s="146">
        <f t="shared" si="8"/>
        <v>0</v>
      </c>
    </row>
    <row r="40" spans="1:9" ht="15.75" thickBot="1" x14ac:dyDescent="0.3">
      <c r="A40" s="165" t="s">
        <v>97</v>
      </c>
      <c r="B40" s="166"/>
      <c r="C40" s="166"/>
      <c r="D40" s="166"/>
      <c r="E40" s="167"/>
      <c r="F40" s="114"/>
      <c r="G40" s="116">
        <f>ROUND(SUM(G36:G39),2)</f>
        <v>0</v>
      </c>
      <c r="H40" s="116">
        <f t="shared" ref="H40:I40" si="9">ROUND(SUM(H36:H39),2)</f>
        <v>0</v>
      </c>
      <c r="I40" s="118">
        <f t="shared" si="9"/>
        <v>0</v>
      </c>
    </row>
    <row r="43" spans="1:9" ht="25.5" customHeight="1" x14ac:dyDescent="0.25">
      <c r="A43" s="232" t="s">
        <v>15</v>
      </c>
      <c r="B43" s="232"/>
      <c r="C43" s="232" t="s">
        <v>60</v>
      </c>
      <c r="D43" s="232"/>
      <c r="E43" s="232"/>
      <c r="F43" s="232"/>
      <c r="G43" s="232"/>
      <c r="H43" s="232"/>
      <c r="I43" s="232"/>
    </row>
    <row r="44" spans="1:9" x14ac:dyDescent="0.25">
      <c r="A44" s="232" t="s">
        <v>13</v>
      </c>
      <c r="B44" s="232"/>
      <c r="C44" s="232" t="s">
        <v>54</v>
      </c>
      <c r="D44" s="232"/>
      <c r="E44" s="232"/>
      <c r="F44" s="232"/>
      <c r="G44" s="232"/>
      <c r="H44" s="232"/>
      <c r="I44" s="232"/>
    </row>
    <row r="45" spans="1:9" ht="14.45" customHeight="1" thickBot="1" x14ac:dyDescent="0.3">
      <c r="A45" s="164" t="s">
        <v>59</v>
      </c>
      <c r="B45" s="164"/>
      <c r="C45" s="164"/>
      <c r="D45" s="164"/>
      <c r="E45" s="164"/>
      <c r="F45" s="164"/>
      <c r="G45" s="164"/>
      <c r="H45" s="164"/>
      <c r="I45" s="164"/>
    </row>
    <row r="46" spans="1:9" ht="51.75" thickBot="1" x14ac:dyDescent="0.3">
      <c r="A46" s="111" t="s">
        <v>10</v>
      </c>
      <c r="B46" s="108" t="s">
        <v>9</v>
      </c>
      <c r="C46" s="108" t="s">
        <v>8</v>
      </c>
      <c r="D46" s="108" t="s">
        <v>7</v>
      </c>
      <c r="E46" s="108" t="s">
        <v>6</v>
      </c>
      <c r="F46" s="122" t="s">
        <v>92</v>
      </c>
      <c r="G46" s="122" t="s">
        <v>93</v>
      </c>
      <c r="H46" s="123" t="s">
        <v>94</v>
      </c>
      <c r="I46" s="124" t="s">
        <v>95</v>
      </c>
    </row>
    <row r="47" spans="1:9" ht="70.150000000000006" customHeight="1" x14ac:dyDescent="0.25">
      <c r="A47" s="105" t="s">
        <v>58</v>
      </c>
      <c r="B47" s="105" t="s">
        <v>2</v>
      </c>
      <c r="C47" s="106" t="s">
        <v>57</v>
      </c>
      <c r="D47" s="109" t="s">
        <v>0</v>
      </c>
      <c r="E47" s="110">
        <v>1</v>
      </c>
      <c r="F47" s="120"/>
      <c r="G47" s="121">
        <f>ROUND((E47*F47),2)</f>
        <v>0</v>
      </c>
      <c r="H47" s="121">
        <f>ROUND((G47*0.2),2)</f>
        <v>0</v>
      </c>
      <c r="I47" s="146">
        <f>ROUND(H47+G47,2)</f>
        <v>0</v>
      </c>
    </row>
    <row r="48" spans="1:9" ht="70.150000000000006" customHeight="1" x14ac:dyDescent="0.25">
      <c r="A48" s="38" t="s">
        <v>34</v>
      </c>
      <c r="B48" s="38" t="s">
        <v>2</v>
      </c>
      <c r="C48" s="37" t="s">
        <v>51</v>
      </c>
      <c r="D48" s="37" t="s">
        <v>0</v>
      </c>
      <c r="E48" s="37">
        <v>1</v>
      </c>
      <c r="F48" s="115"/>
      <c r="G48" s="121">
        <f>ROUND((E48*F48),2)</f>
        <v>0</v>
      </c>
      <c r="H48" s="121">
        <f t="shared" ref="H48:H49" si="10">ROUND((G48*0.2),2)</f>
        <v>0</v>
      </c>
      <c r="I48" s="146">
        <f t="shared" ref="I48:I49" si="11">ROUND(H48+G48,2)</f>
        <v>0</v>
      </c>
    </row>
    <row r="49" spans="1:9" ht="70.150000000000006" customHeight="1" thickBot="1" x14ac:dyDescent="0.3">
      <c r="A49" s="38" t="s">
        <v>32</v>
      </c>
      <c r="B49" s="38" t="s">
        <v>2</v>
      </c>
      <c r="C49" s="37" t="s">
        <v>50</v>
      </c>
      <c r="D49" s="37" t="s">
        <v>0</v>
      </c>
      <c r="E49" s="37">
        <v>1</v>
      </c>
      <c r="F49" s="115"/>
      <c r="G49" s="121">
        <f>ROUND((E49*F49),2)</f>
        <v>0</v>
      </c>
      <c r="H49" s="121">
        <f t="shared" si="10"/>
        <v>0</v>
      </c>
      <c r="I49" s="146">
        <f t="shared" si="11"/>
        <v>0</v>
      </c>
    </row>
    <row r="50" spans="1:9" ht="15.75" thickBot="1" x14ac:dyDescent="0.3">
      <c r="A50" s="165" t="s">
        <v>97</v>
      </c>
      <c r="B50" s="166"/>
      <c r="C50" s="166"/>
      <c r="D50" s="166"/>
      <c r="E50" s="167"/>
      <c r="F50" s="114"/>
      <c r="G50" s="116">
        <f>ROUND(SUM(G46:G49),2)</f>
        <v>0</v>
      </c>
      <c r="H50" s="116">
        <f t="shared" ref="H50:I50" si="12">ROUND(SUM(H46:H49),2)</f>
        <v>0</v>
      </c>
      <c r="I50" s="118">
        <f t="shared" si="12"/>
        <v>0</v>
      </c>
    </row>
    <row r="51" spans="1:9" ht="16.5" x14ac:dyDescent="0.25">
      <c r="B51" s="125"/>
      <c r="C51" s="168"/>
      <c r="D51" s="168"/>
      <c r="E51" s="168"/>
    </row>
    <row r="52" spans="1:9" ht="16.5" x14ac:dyDescent="0.25">
      <c r="B52" s="125"/>
      <c r="C52" s="168"/>
      <c r="D52" s="168"/>
      <c r="E52" s="168"/>
    </row>
    <row r="53" spans="1:9" ht="17.25" thickBot="1" x14ac:dyDescent="0.3">
      <c r="B53" s="125"/>
      <c r="C53" s="168"/>
      <c r="D53" s="168"/>
      <c r="E53" s="168"/>
    </row>
    <row r="54" spans="1:9" ht="47.25" x14ac:dyDescent="0.25">
      <c r="A54" s="154" t="s">
        <v>104</v>
      </c>
      <c r="B54" s="155"/>
      <c r="C54" s="155"/>
      <c r="D54" s="155"/>
      <c r="E54" s="156"/>
      <c r="F54" s="147" t="s">
        <v>99</v>
      </c>
      <c r="G54" s="126">
        <f>G19+G30+G40+G50</f>
        <v>0</v>
      </c>
    </row>
    <row r="55" spans="1:9" ht="15.75" x14ac:dyDescent="0.25">
      <c r="A55" s="157"/>
      <c r="B55" s="158"/>
      <c r="C55" s="158"/>
      <c r="D55" s="158"/>
      <c r="E55" s="159"/>
      <c r="F55" s="148" t="s">
        <v>100</v>
      </c>
      <c r="G55" s="127">
        <f>H19+H30+H40+H50</f>
        <v>0</v>
      </c>
    </row>
    <row r="56" spans="1:9" ht="48" thickBot="1" x14ac:dyDescent="0.3">
      <c r="A56" s="160"/>
      <c r="B56" s="161"/>
      <c r="C56" s="161"/>
      <c r="D56" s="161"/>
      <c r="E56" s="162"/>
      <c r="F56" s="149" t="s">
        <v>101</v>
      </c>
      <c r="G56" s="128">
        <f>I19+I30+I40+I50</f>
        <v>0</v>
      </c>
    </row>
  </sheetData>
  <protectedRanges>
    <protectedRange sqref="B51:E54" name="Rozsah2"/>
    <protectedRange sqref="F1:H10 F20:H25 F31:H36 F41:H46 F51:H1048576 F19 F40 F30 F50" name="Rozsah1"/>
    <protectedRange sqref="F11:F18" name="Rozsah1_1"/>
    <protectedRange sqref="F26:F29" name="Rozsah1_1_1"/>
    <protectedRange sqref="F37:F39" name="Rozsah1_3"/>
    <protectedRange sqref="F47:F49" name="Rozsah1_2"/>
    <protectedRange sqref="G26:H29" name="Rozsah1_3_2"/>
    <protectedRange sqref="G37:H39" name="Rozsah1_3_3"/>
    <protectedRange sqref="G47:H49" name="Rozsah1_3_4"/>
    <protectedRange sqref="G11:H18" name="Rozsah1_3_2_1"/>
    <protectedRange sqref="G19:I19" name="Rozsah1_4"/>
    <protectedRange sqref="G40:I40" name="Rozsah1_5"/>
    <protectedRange sqref="G30:I30" name="Rozsah1_6"/>
    <protectedRange sqref="G50:I50" name="Rozsah1_7"/>
  </protectedRanges>
  <mergeCells count="43">
    <mergeCell ref="A7:B7"/>
    <mergeCell ref="A8:B8"/>
    <mergeCell ref="C3:E3"/>
    <mergeCell ref="A43:B43"/>
    <mergeCell ref="C6:E6"/>
    <mergeCell ref="A30:E30"/>
    <mergeCell ref="C33:I33"/>
    <mergeCell ref="C34:I34"/>
    <mergeCell ref="C35:I35"/>
    <mergeCell ref="C43:I43"/>
    <mergeCell ref="A34:B34"/>
    <mergeCell ref="C8:I8"/>
    <mergeCell ref="C9:I9"/>
    <mergeCell ref="C22:I22"/>
    <mergeCell ref="C23:I23"/>
    <mergeCell ref="C24:I24"/>
    <mergeCell ref="A44:B44"/>
    <mergeCell ref="A1:B1"/>
    <mergeCell ref="A22:B22"/>
    <mergeCell ref="A2:B2"/>
    <mergeCell ref="A4:B4"/>
    <mergeCell ref="A3:B3"/>
    <mergeCell ref="A6:B6"/>
    <mergeCell ref="A5:B5"/>
    <mergeCell ref="A35:B35"/>
    <mergeCell ref="A24:B24"/>
    <mergeCell ref="A23:B23"/>
    <mergeCell ref="A9:B9"/>
    <mergeCell ref="A33:B33"/>
    <mergeCell ref="A19:E19"/>
    <mergeCell ref="A40:E40"/>
    <mergeCell ref="C44:I44"/>
    <mergeCell ref="C1:I1"/>
    <mergeCell ref="C2:I2"/>
    <mergeCell ref="C4:I4"/>
    <mergeCell ref="C5:I5"/>
    <mergeCell ref="C7:I7"/>
    <mergeCell ref="A45:I45"/>
    <mergeCell ref="A54:E56"/>
    <mergeCell ref="C53:E53"/>
    <mergeCell ref="C51:E51"/>
    <mergeCell ref="C52:E52"/>
    <mergeCell ref="A50:E50"/>
  </mergeCells>
  <pageMargins left="0.39" right="0.19" top="0.24" bottom="0.74803149606299213" header="0.31496062992125984" footer="0.31496062992125984"/>
  <pageSetup paperSize="9" scale="6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91"/>
  <sheetViews>
    <sheetView topLeftCell="A52" zoomScaleNormal="100" zoomScaleSheetLayoutView="70" workbookViewId="0">
      <selection activeCell="O52" sqref="O52"/>
    </sheetView>
  </sheetViews>
  <sheetFormatPr defaultColWidth="8.85546875" defaultRowHeight="15" x14ac:dyDescent="0.25"/>
  <cols>
    <col min="1" max="1" width="3.42578125" customWidth="1"/>
    <col min="2" max="2" width="19.42578125" style="21" customWidth="1"/>
    <col min="3" max="3" width="20.28515625" customWidth="1"/>
    <col min="6" max="6" width="12.85546875" customWidth="1"/>
    <col min="7" max="7" width="18.28515625" customWidth="1"/>
    <col min="8" max="8" width="15.140625" customWidth="1"/>
    <col min="9" max="9" width="16.42578125" customWidth="1"/>
  </cols>
  <sheetData>
    <row r="1" spans="1:9" x14ac:dyDescent="0.25">
      <c r="A1" s="254" t="s">
        <v>43</v>
      </c>
      <c r="B1" s="254"/>
      <c r="C1" s="231" t="s">
        <v>42</v>
      </c>
      <c r="D1" s="231"/>
      <c r="E1" s="231"/>
      <c r="F1" s="231"/>
      <c r="G1" s="231"/>
      <c r="H1" s="231"/>
    </row>
    <row r="2" spans="1:9" x14ac:dyDescent="0.25">
      <c r="A2" s="190"/>
      <c r="B2" s="190"/>
      <c r="C2" s="176" t="s">
        <v>11</v>
      </c>
      <c r="D2" s="176"/>
      <c r="E2" s="176"/>
      <c r="F2" s="176"/>
      <c r="G2" s="176"/>
      <c r="H2" s="176"/>
    </row>
    <row r="3" spans="1:9" hidden="1" x14ac:dyDescent="0.25">
      <c r="A3" s="180" t="s">
        <v>41</v>
      </c>
      <c r="B3" s="180"/>
      <c r="C3" s="250"/>
      <c r="D3" s="250"/>
      <c r="E3" s="250"/>
      <c r="F3" s="130"/>
      <c r="G3" s="130"/>
      <c r="H3" s="130"/>
    </row>
    <row r="4" spans="1:9" ht="42" customHeight="1" x14ac:dyDescent="0.25">
      <c r="A4" s="237" t="s">
        <v>40</v>
      </c>
      <c r="B4" s="237"/>
      <c r="C4" s="178" t="s">
        <v>39</v>
      </c>
      <c r="D4" s="178"/>
      <c r="E4" s="178"/>
      <c r="F4" s="178"/>
      <c r="G4" s="178"/>
      <c r="H4" s="178"/>
      <c r="I4" s="178"/>
    </row>
    <row r="5" spans="1:9" ht="25.5" customHeight="1" x14ac:dyDescent="0.25">
      <c r="A5" s="237" t="s">
        <v>38</v>
      </c>
      <c r="B5" s="237"/>
      <c r="C5" s="181" t="s">
        <v>83</v>
      </c>
      <c r="D5" s="181"/>
      <c r="E5" s="181"/>
      <c r="F5" s="181"/>
      <c r="G5" s="181"/>
      <c r="H5" s="181"/>
      <c r="I5" s="181"/>
    </row>
    <row r="6" spans="1:9" hidden="1" x14ac:dyDescent="0.25">
      <c r="A6" s="251"/>
      <c r="B6" s="251"/>
      <c r="C6" s="181"/>
      <c r="D6" s="181"/>
      <c r="E6" s="181"/>
      <c r="F6" s="28"/>
      <c r="G6" s="28"/>
      <c r="H6" s="28"/>
      <c r="I6" s="28"/>
    </row>
    <row r="7" spans="1:9" s="59" customFormat="1" ht="30.75" customHeight="1" x14ac:dyDescent="0.25">
      <c r="A7" s="247" t="s">
        <v>15</v>
      </c>
      <c r="B7" s="247"/>
      <c r="C7" s="163" t="s">
        <v>36</v>
      </c>
      <c r="D7" s="163"/>
      <c r="E7" s="163"/>
      <c r="F7" s="163"/>
      <c r="G7" s="163"/>
      <c r="H7" s="163"/>
      <c r="I7" s="163"/>
    </row>
    <row r="8" spans="1:9" s="59" customFormat="1" ht="15.75" x14ac:dyDescent="0.25">
      <c r="A8" s="247" t="s">
        <v>13</v>
      </c>
      <c r="B8" s="247"/>
      <c r="C8" s="163" t="s">
        <v>65</v>
      </c>
      <c r="D8" s="163"/>
      <c r="E8" s="163"/>
      <c r="F8" s="163"/>
      <c r="G8" s="163"/>
      <c r="H8" s="163"/>
      <c r="I8" s="163"/>
    </row>
    <row r="9" spans="1:9" ht="15.75" thickBot="1" x14ac:dyDescent="0.3">
      <c r="A9" s="164"/>
      <c r="B9" s="164"/>
      <c r="C9" s="164" t="s">
        <v>11</v>
      </c>
      <c r="D9" s="164"/>
      <c r="E9" s="164"/>
      <c r="F9" s="164"/>
      <c r="G9" s="164"/>
      <c r="H9" s="164"/>
      <c r="I9" s="164"/>
    </row>
    <row r="10" spans="1:9" ht="39" thickBot="1" x14ac:dyDescent="0.3">
      <c r="A10" s="88" t="s">
        <v>10</v>
      </c>
      <c r="B10" s="107" t="s">
        <v>9</v>
      </c>
      <c r="C10" s="108" t="s">
        <v>8</v>
      </c>
      <c r="D10" s="108" t="s">
        <v>7</v>
      </c>
      <c r="E10" s="108" t="s">
        <v>6</v>
      </c>
      <c r="F10" s="122" t="s">
        <v>92</v>
      </c>
      <c r="G10" s="122" t="s">
        <v>93</v>
      </c>
      <c r="H10" s="123" t="s">
        <v>94</v>
      </c>
      <c r="I10" s="124" t="s">
        <v>95</v>
      </c>
    </row>
    <row r="11" spans="1:9" ht="265.5" customHeight="1" x14ac:dyDescent="0.25">
      <c r="A11" s="87" t="s">
        <v>35</v>
      </c>
      <c r="B11" s="105" t="s">
        <v>2</v>
      </c>
      <c r="C11" s="106" t="s">
        <v>62</v>
      </c>
      <c r="D11" s="106" t="s">
        <v>0</v>
      </c>
      <c r="E11" s="106">
        <v>1</v>
      </c>
      <c r="F11" s="120"/>
      <c r="G11" s="121">
        <f t="shared" ref="G11:G18" si="0">ROUND((E11*F11),2)</f>
        <v>0</v>
      </c>
      <c r="H11" s="121">
        <f>ROUND((G11*0.2),2)</f>
        <v>0</v>
      </c>
      <c r="I11" s="146">
        <f>ROUND(H11+G11,2)</f>
        <v>0</v>
      </c>
    </row>
    <row r="12" spans="1:9" ht="97.5" customHeight="1" x14ac:dyDescent="0.25">
      <c r="A12" s="36">
        <v>3</v>
      </c>
      <c r="B12" s="38" t="s">
        <v>2</v>
      </c>
      <c r="C12" s="37" t="s">
        <v>4</v>
      </c>
      <c r="D12" s="37" t="s">
        <v>0</v>
      </c>
      <c r="E12" s="37">
        <v>1</v>
      </c>
      <c r="F12" s="115"/>
      <c r="G12" s="121">
        <f t="shared" si="0"/>
        <v>0</v>
      </c>
      <c r="H12" s="121">
        <f t="shared" ref="H12:H18" si="1">ROUND((G12*0.2),2)</f>
        <v>0</v>
      </c>
      <c r="I12" s="146">
        <f t="shared" ref="I12:I18" si="2">ROUND(H12+G12,2)</f>
        <v>0</v>
      </c>
    </row>
    <row r="13" spans="1:9" s="59" customFormat="1" ht="74.099999999999994" customHeight="1" x14ac:dyDescent="0.25">
      <c r="A13" s="36">
        <v>4</v>
      </c>
      <c r="B13" s="38" t="s">
        <v>2</v>
      </c>
      <c r="C13" s="37" t="s">
        <v>31</v>
      </c>
      <c r="D13" s="37" t="s">
        <v>0</v>
      </c>
      <c r="E13" s="68">
        <v>17</v>
      </c>
      <c r="F13" s="115"/>
      <c r="G13" s="121">
        <f t="shared" si="0"/>
        <v>0</v>
      </c>
      <c r="H13" s="121">
        <f t="shared" si="1"/>
        <v>0</v>
      </c>
      <c r="I13" s="146">
        <f t="shared" si="2"/>
        <v>0</v>
      </c>
    </row>
    <row r="14" spans="1:9" ht="114.75" customHeight="1" x14ac:dyDescent="0.25">
      <c r="A14" s="36">
        <v>5</v>
      </c>
      <c r="B14" s="38" t="s">
        <v>2</v>
      </c>
      <c r="C14" s="37" t="s">
        <v>82</v>
      </c>
      <c r="D14" s="37" t="s">
        <v>0</v>
      </c>
      <c r="E14" s="68">
        <v>2</v>
      </c>
      <c r="F14" s="115"/>
      <c r="G14" s="121">
        <f t="shared" si="0"/>
        <v>0</v>
      </c>
      <c r="H14" s="121">
        <f t="shared" si="1"/>
        <v>0</v>
      </c>
      <c r="I14" s="146">
        <f t="shared" si="2"/>
        <v>0</v>
      </c>
    </row>
    <row r="15" spans="1:9" ht="75" customHeight="1" x14ac:dyDescent="0.25">
      <c r="A15" s="36">
        <v>6</v>
      </c>
      <c r="B15" s="38" t="s">
        <v>2</v>
      </c>
      <c r="C15" s="66" t="s">
        <v>21</v>
      </c>
      <c r="D15" s="37" t="s">
        <v>0</v>
      </c>
      <c r="E15" s="37">
        <v>1</v>
      </c>
      <c r="F15" s="115"/>
      <c r="G15" s="121">
        <f t="shared" si="0"/>
        <v>0</v>
      </c>
      <c r="H15" s="121">
        <f t="shared" si="1"/>
        <v>0</v>
      </c>
      <c r="I15" s="146">
        <f t="shared" si="2"/>
        <v>0</v>
      </c>
    </row>
    <row r="16" spans="1:9" ht="60.75" customHeight="1" x14ac:dyDescent="0.25">
      <c r="A16" s="36" t="s">
        <v>27</v>
      </c>
      <c r="B16" s="38" t="s">
        <v>2</v>
      </c>
      <c r="C16" s="37" t="s">
        <v>19</v>
      </c>
      <c r="D16" s="37" t="s">
        <v>0</v>
      </c>
      <c r="E16" s="37">
        <v>1</v>
      </c>
      <c r="F16" s="115"/>
      <c r="G16" s="121">
        <f t="shared" si="0"/>
        <v>0</v>
      </c>
      <c r="H16" s="121">
        <f t="shared" si="1"/>
        <v>0</v>
      </c>
      <c r="I16" s="146">
        <f t="shared" si="2"/>
        <v>0</v>
      </c>
    </row>
    <row r="17" spans="1:9" ht="87.75" customHeight="1" x14ac:dyDescent="0.25">
      <c r="A17" s="82">
        <v>8</v>
      </c>
      <c r="B17" s="35" t="s">
        <v>2</v>
      </c>
      <c r="C17" s="83" t="s">
        <v>26</v>
      </c>
      <c r="D17" s="34" t="s">
        <v>0</v>
      </c>
      <c r="E17" s="84">
        <v>1</v>
      </c>
      <c r="F17" s="115"/>
      <c r="G17" s="121">
        <f t="shared" si="0"/>
        <v>0</v>
      </c>
      <c r="H17" s="121">
        <f t="shared" si="1"/>
        <v>0</v>
      </c>
      <c r="I17" s="146">
        <f t="shared" si="2"/>
        <v>0</v>
      </c>
    </row>
    <row r="18" spans="1:9" ht="303.75" customHeight="1" thickBot="1" x14ac:dyDescent="0.3">
      <c r="A18" s="38" t="s">
        <v>25</v>
      </c>
      <c r="B18" s="38" t="s">
        <v>17</v>
      </c>
      <c r="C18" s="37" t="s">
        <v>16</v>
      </c>
      <c r="D18" s="37" t="s">
        <v>0</v>
      </c>
      <c r="E18" s="37">
        <v>1</v>
      </c>
      <c r="F18" s="115"/>
      <c r="G18" s="121">
        <f t="shared" si="0"/>
        <v>0</v>
      </c>
      <c r="H18" s="121">
        <f t="shared" si="1"/>
        <v>0</v>
      </c>
      <c r="I18" s="146">
        <f t="shared" si="2"/>
        <v>0</v>
      </c>
    </row>
    <row r="19" spans="1:9" ht="15" customHeight="1" thickBot="1" x14ac:dyDescent="0.3">
      <c r="A19" s="165" t="s">
        <v>97</v>
      </c>
      <c r="B19" s="166"/>
      <c r="C19" s="166"/>
      <c r="D19" s="166"/>
      <c r="E19" s="167"/>
      <c r="F19" s="114"/>
      <c r="G19" s="116">
        <f>ROUND(SUM(G15:G18),2)</f>
        <v>0</v>
      </c>
      <c r="H19" s="116">
        <f t="shared" ref="H19:I19" si="3">ROUND(SUM(H15:H18),2)</f>
        <v>0</v>
      </c>
      <c r="I19" s="116">
        <f t="shared" si="3"/>
        <v>0</v>
      </c>
    </row>
    <row r="20" spans="1:9" ht="20.100000000000001" customHeight="1" x14ac:dyDescent="0.25"/>
    <row r="21" spans="1:9" ht="20.100000000000001" customHeight="1" x14ac:dyDescent="0.25">
      <c r="A21" s="59"/>
      <c r="B21" s="70"/>
      <c r="C21" s="69"/>
    </row>
    <row r="22" spans="1:9" ht="26.25" customHeight="1" x14ac:dyDescent="0.25">
      <c r="A22" s="232" t="s">
        <v>15</v>
      </c>
      <c r="B22" s="232"/>
      <c r="C22" s="163" t="s">
        <v>81</v>
      </c>
      <c r="D22" s="163"/>
      <c r="E22" s="163"/>
      <c r="F22" s="163"/>
      <c r="G22" s="163"/>
      <c r="H22" s="163"/>
      <c r="I22" s="163"/>
    </row>
    <row r="23" spans="1:9" x14ac:dyDescent="0.25">
      <c r="A23" s="232" t="s">
        <v>80</v>
      </c>
      <c r="B23" s="232"/>
      <c r="C23" s="163" t="s">
        <v>65</v>
      </c>
      <c r="D23" s="163"/>
      <c r="E23" s="163"/>
      <c r="F23" s="163"/>
      <c r="G23" s="163"/>
      <c r="H23" s="163"/>
      <c r="I23" s="163"/>
    </row>
    <row r="24" spans="1:9" ht="15.75" thickBot="1" x14ac:dyDescent="0.3">
      <c r="A24" s="252"/>
      <c r="B24" s="253"/>
      <c r="C24" s="164" t="s">
        <v>11</v>
      </c>
      <c r="D24" s="164"/>
      <c r="E24" s="164"/>
      <c r="F24" s="164"/>
      <c r="G24" s="164"/>
      <c r="H24" s="164"/>
      <c r="I24" s="164"/>
    </row>
    <row r="25" spans="1:9" ht="39" thickBot="1" x14ac:dyDescent="0.3">
      <c r="A25" s="88" t="s">
        <v>10</v>
      </c>
      <c r="B25" s="107" t="s">
        <v>9</v>
      </c>
      <c r="C25" s="108" t="s">
        <v>8</v>
      </c>
      <c r="D25" s="108" t="s">
        <v>7</v>
      </c>
      <c r="E25" s="108" t="s">
        <v>6</v>
      </c>
      <c r="F25" s="122" t="s">
        <v>92</v>
      </c>
      <c r="G25" s="122" t="s">
        <v>93</v>
      </c>
      <c r="H25" s="123" t="s">
        <v>94</v>
      </c>
      <c r="I25" s="124" t="s">
        <v>95</v>
      </c>
    </row>
    <row r="26" spans="1:9" ht="216" customHeight="1" x14ac:dyDescent="0.25">
      <c r="A26" s="71">
        <v>1</v>
      </c>
      <c r="B26" s="105" t="s">
        <v>2</v>
      </c>
      <c r="C26" s="106" t="s">
        <v>62</v>
      </c>
      <c r="D26" s="106" t="s">
        <v>0</v>
      </c>
      <c r="E26" s="106">
        <v>1</v>
      </c>
      <c r="F26" s="120"/>
      <c r="G26" s="121">
        <f t="shared" ref="G26:G33" si="4">ROUND((E26*F26),2)</f>
        <v>0</v>
      </c>
      <c r="H26" s="121">
        <f>ROUND((G26*0.2),2)</f>
        <v>0</v>
      </c>
      <c r="I26" s="146">
        <f>ROUND(H26+G26,2)</f>
        <v>0</v>
      </c>
    </row>
    <row r="27" spans="1:9" ht="95.25" customHeight="1" x14ac:dyDescent="0.25">
      <c r="A27" s="42">
        <v>2</v>
      </c>
      <c r="B27" s="38" t="s">
        <v>2</v>
      </c>
      <c r="C27" s="37" t="s">
        <v>23</v>
      </c>
      <c r="D27" s="37" t="s">
        <v>0</v>
      </c>
      <c r="E27" s="37">
        <v>1</v>
      </c>
      <c r="F27" s="120"/>
      <c r="G27" s="121">
        <f t="shared" si="4"/>
        <v>0</v>
      </c>
      <c r="H27" s="121">
        <f t="shared" ref="H27:H33" si="5">ROUND((G27*0.2),2)</f>
        <v>0</v>
      </c>
      <c r="I27" s="146">
        <f t="shared" ref="I27:I33" si="6">ROUND(H27+G27,2)</f>
        <v>0</v>
      </c>
    </row>
    <row r="28" spans="1:9" ht="111" customHeight="1" x14ac:dyDescent="0.25">
      <c r="A28" s="36">
        <v>3</v>
      </c>
      <c r="B28" s="38" t="s">
        <v>2</v>
      </c>
      <c r="C28" s="37" t="s">
        <v>22</v>
      </c>
      <c r="D28" s="37" t="s">
        <v>0</v>
      </c>
      <c r="E28" s="68">
        <v>17</v>
      </c>
      <c r="F28" s="120"/>
      <c r="G28" s="121">
        <f t="shared" si="4"/>
        <v>0</v>
      </c>
      <c r="H28" s="121">
        <f t="shared" si="5"/>
        <v>0</v>
      </c>
      <c r="I28" s="146">
        <f t="shared" si="6"/>
        <v>0</v>
      </c>
    </row>
    <row r="29" spans="1:9" ht="82.5" customHeight="1" x14ac:dyDescent="0.25">
      <c r="A29" s="36">
        <v>4</v>
      </c>
      <c r="B29" s="38" t="s">
        <v>2</v>
      </c>
      <c r="C29" s="66" t="s">
        <v>21</v>
      </c>
      <c r="D29" s="37" t="s">
        <v>0</v>
      </c>
      <c r="E29" s="37">
        <v>1</v>
      </c>
      <c r="F29" s="120"/>
      <c r="G29" s="121">
        <f t="shared" si="4"/>
        <v>0</v>
      </c>
      <c r="H29" s="121">
        <f t="shared" si="5"/>
        <v>0</v>
      </c>
      <c r="I29" s="146">
        <f t="shared" si="6"/>
        <v>0</v>
      </c>
    </row>
    <row r="30" spans="1:9" ht="57.75" customHeight="1" x14ac:dyDescent="0.25">
      <c r="A30" s="36">
        <v>5</v>
      </c>
      <c r="B30" s="38" t="s">
        <v>2</v>
      </c>
      <c r="C30" s="37" t="s">
        <v>20</v>
      </c>
      <c r="D30" s="37" t="s">
        <v>0</v>
      </c>
      <c r="E30" s="37">
        <v>2</v>
      </c>
      <c r="F30" s="120"/>
      <c r="G30" s="121">
        <f t="shared" si="4"/>
        <v>0</v>
      </c>
      <c r="H30" s="121">
        <f t="shared" si="5"/>
        <v>0</v>
      </c>
      <c r="I30" s="146">
        <f t="shared" si="6"/>
        <v>0</v>
      </c>
    </row>
    <row r="31" spans="1:9" ht="72" customHeight="1" x14ac:dyDescent="0.25">
      <c r="A31" s="36">
        <v>6</v>
      </c>
      <c r="B31" s="38" t="s">
        <v>2</v>
      </c>
      <c r="C31" s="37" t="s">
        <v>19</v>
      </c>
      <c r="D31" s="37"/>
      <c r="E31" s="37">
        <v>1</v>
      </c>
      <c r="F31" s="120"/>
      <c r="G31" s="121">
        <f t="shared" si="4"/>
        <v>0</v>
      </c>
      <c r="H31" s="121">
        <f t="shared" si="5"/>
        <v>0</v>
      </c>
      <c r="I31" s="146">
        <f t="shared" si="6"/>
        <v>0</v>
      </c>
    </row>
    <row r="32" spans="1:9" ht="78.599999999999994" customHeight="1" x14ac:dyDescent="0.25">
      <c r="A32" s="36">
        <v>7</v>
      </c>
      <c r="B32" s="38" t="s">
        <v>2</v>
      </c>
      <c r="C32" s="37" t="s">
        <v>63</v>
      </c>
      <c r="D32" s="37" t="s">
        <v>0</v>
      </c>
      <c r="E32" s="37">
        <v>1</v>
      </c>
      <c r="F32" s="120"/>
      <c r="G32" s="121">
        <f t="shared" si="4"/>
        <v>0</v>
      </c>
      <c r="H32" s="121">
        <f t="shared" si="5"/>
        <v>0</v>
      </c>
      <c r="I32" s="146">
        <f t="shared" si="6"/>
        <v>0</v>
      </c>
    </row>
    <row r="33" spans="1:9" ht="267.60000000000002" customHeight="1" thickBot="1" x14ac:dyDescent="0.3">
      <c r="A33" s="36">
        <v>8</v>
      </c>
      <c r="B33" s="38" t="s">
        <v>17</v>
      </c>
      <c r="C33" s="37" t="s">
        <v>16</v>
      </c>
      <c r="D33" s="37" t="s">
        <v>0</v>
      </c>
      <c r="E33" s="37">
        <v>1</v>
      </c>
      <c r="F33" s="120"/>
      <c r="G33" s="121">
        <f t="shared" si="4"/>
        <v>0</v>
      </c>
      <c r="H33" s="121">
        <f t="shared" si="5"/>
        <v>0</v>
      </c>
      <c r="I33" s="146">
        <f t="shared" si="6"/>
        <v>0</v>
      </c>
    </row>
    <row r="34" spans="1:9" ht="15" customHeight="1" thickBot="1" x14ac:dyDescent="0.3">
      <c r="A34" s="165" t="s">
        <v>97</v>
      </c>
      <c r="B34" s="166"/>
      <c r="C34" s="166"/>
      <c r="D34" s="166"/>
      <c r="E34" s="167"/>
      <c r="F34" s="114"/>
      <c r="G34" s="116">
        <f>ROUND(SUM(G30:G33),2)</f>
        <v>0</v>
      </c>
      <c r="H34" s="116">
        <f t="shared" ref="H34:I34" si="7">ROUND(SUM(H30:H33),2)</f>
        <v>0</v>
      </c>
      <c r="I34" s="116">
        <f t="shared" si="7"/>
        <v>0</v>
      </c>
    </row>
    <row r="37" spans="1:9" ht="24" customHeight="1" x14ac:dyDescent="0.25">
      <c r="A37" s="232" t="s">
        <v>15</v>
      </c>
      <c r="B37" s="232"/>
      <c r="C37" s="232" t="s">
        <v>79</v>
      </c>
      <c r="D37" s="232"/>
      <c r="E37" s="232"/>
      <c r="F37" s="232"/>
      <c r="G37" s="232"/>
      <c r="H37" s="232"/>
      <c r="I37" s="232"/>
    </row>
    <row r="38" spans="1:9" x14ac:dyDescent="0.25">
      <c r="A38" s="232" t="s">
        <v>45</v>
      </c>
      <c r="B38" s="232"/>
      <c r="C38" s="232" t="s">
        <v>65</v>
      </c>
      <c r="D38" s="232"/>
      <c r="E38" s="232"/>
      <c r="F38" s="232"/>
      <c r="G38" s="232"/>
      <c r="H38" s="232"/>
      <c r="I38" s="232"/>
    </row>
    <row r="39" spans="1:9" ht="15.75" thickBot="1" x14ac:dyDescent="0.3">
      <c r="A39" s="252"/>
      <c r="B39" s="253"/>
      <c r="C39" s="164" t="s">
        <v>11</v>
      </c>
      <c r="D39" s="164"/>
      <c r="E39" s="164"/>
      <c r="F39" s="164"/>
      <c r="G39" s="164"/>
      <c r="H39" s="164"/>
      <c r="I39" s="164"/>
    </row>
    <row r="40" spans="1:9" ht="64.5" customHeight="1" thickBot="1" x14ac:dyDescent="0.3">
      <c r="A40" s="88" t="s">
        <v>10</v>
      </c>
      <c r="B40" s="107" t="s">
        <v>9</v>
      </c>
      <c r="C40" s="108" t="s">
        <v>8</v>
      </c>
      <c r="D40" s="108" t="s">
        <v>7</v>
      </c>
      <c r="E40" s="108" t="s">
        <v>6</v>
      </c>
      <c r="F40" s="122" t="s">
        <v>92</v>
      </c>
      <c r="G40" s="122" t="s">
        <v>93</v>
      </c>
      <c r="H40" s="123" t="s">
        <v>94</v>
      </c>
      <c r="I40" s="124" t="s">
        <v>95</v>
      </c>
    </row>
    <row r="41" spans="1:9" ht="70.150000000000006" customHeight="1" x14ac:dyDescent="0.25">
      <c r="A41" s="87">
        <v>1</v>
      </c>
      <c r="B41" s="105" t="s">
        <v>2</v>
      </c>
      <c r="C41" s="106" t="s">
        <v>62</v>
      </c>
      <c r="D41" s="106" t="s">
        <v>0</v>
      </c>
      <c r="E41" s="106">
        <v>1</v>
      </c>
      <c r="F41" s="120"/>
      <c r="G41" s="121">
        <f>ROUND((E41*F41),2)</f>
        <v>0</v>
      </c>
      <c r="H41" s="121">
        <f>ROUND((G41*0.2),2)</f>
        <v>0</v>
      </c>
      <c r="I41" s="146">
        <f>ROUND(H41+G41,2)</f>
        <v>0</v>
      </c>
    </row>
    <row r="42" spans="1:9" ht="70.150000000000006" customHeight="1" x14ac:dyDescent="0.25">
      <c r="A42" s="36">
        <v>3</v>
      </c>
      <c r="B42" s="38" t="s">
        <v>2</v>
      </c>
      <c r="C42" s="37" t="s">
        <v>23</v>
      </c>
      <c r="D42" s="37" t="s">
        <v>0</v>
      </c>
      <c r="E42" s="37">
        <v>1</v>
      </c>
      <c r="F42" s="115"/>
      <c r="G42" s="121">
        <f>ROUND((E42*F42),2)</f>
        <v>0</v>
      </c>
      <c r="H42" s="121">
        <f t="shared" ref="H42:H44" si="8">ROUND((G42*0.2),2)</f>
        <v>0</v>
      </c>
      <c r="I42" s="146">
        <f t="shared" ref="I42:I44" si="9">ROUND(H42+G42,2)</f>
        <v>0</v>
      </c>
    </row>
    <row r="43" spans="1:9" ht="70.150000000000006" customHeight="1" x14ac:dyDescent="0.25">
      <c r="A43" s="82">
        <v>4</v>
      </c>
      <c r="B43" s="35" t="s">
        <v>2</v>
      </c>
      <c r="C43" s="34" t="s">
        <v>22</v>
      </c>
      <c r="D43" s="34" t="s">
        <v>0</v>
      </c>
      <c r="E43" s="144">
        <v>17</v>
      </c>
      <c r="F43" s="115"/>
      <c r="G43" s="121">
        <f>ROUND((E43*F43),2)</f>
        <v>0</v>
      </c>
      <c r="H43" s="121">
        <f t="shared" si="8"/>
        <v>0</v>
      </c>
      <c r="I43" s="146">
        <f t="shared" si="9"/>
        <v>0</v>
      </c>
    </row>
    <row r="44" spans="1:9" ht="70.150000000000006" customHeight="1" thickBot="1" x14ac:dyDescent="0.3">
      <c r="A44" s="37">
        <v>5</v>
      </c>
      <c r="B44" s="38" t="s">
        <v>2</v>
      </c>
      <c r="C44" s="37" t="s">
        <v>1</v>
      </c>
      <c r="D44" s="37" t="s">
        <v>0</v>
      </c>
      <c r="E44" s="37">
        <v>1</v>
      </c>
      <c r="F44" s="115"/>
      <c r="G44" s="121">
        <f>ROUND((E44*F44),2)</f>
        <v>0</v>
      </c>
      <c r="H44" s="121">
        <f t="shared" si="8"/>
        <v>0</v>
      </c>
      <c r="I44" s="146">
        <f t="shared" si="9"/>
        <v>0</v>
      </c>
    </row>
    <row r="45" spans="1:9" ht="15" customHeight="1" thickBot="1" x14ac:dyDescent="0.3">
      <c r="A45" s="165" t="s">
        <v>97</v>
      </c>
      <c r="B45" s="166"/>
      <c r="C45" s="166"/>
      <c r="D45" s="166"/>
      <c r="E45" s="167"/>
      <c r="F45" s="114"/>
      <c r="G45" s="116">
        <f>ROUND(SUM(G41:G44),2)</f>
        <v>0</v>
      </c>
      <c r="H45" s="116">
        <f t="shared" ref="H45:I45" si="10">ROUND(SUM(H41:H44),2)</f>
        <v>0</v>
      </c>
      <c r="I45" s="118">
        <f t="shared" si="10"/>
        <v>0</v>
      </c>
    </row>
    <row r="47" spans="1:9" ht="3" customHeight="1" x14ac:dyDescent="0.25"/>
    <row r="48" spans="1:9" ht="30.75" customHeight="1" x14ac:dyDescent="0.25">
      <c r="A48" s="232" t="s">
        <v>15</v>
      </c>
      <c r="B48" s="232"/>
      <c r="C48" s="163" t="s">
        <v>78</v>
      </c>
      <c r="D48" s="163"/>
      <c r="E48" s="163"/>
      <c r="F48" s="163"/>
      <c r="G48" s="163"/>
      <c r="H48" s="163"/>
      <c r="I48" s="163"/>
    </row>
    <row r="49" spans="1:9" x14ac:dyDescent="0.25">
      <c r="A49" s="232" t="s">
        <v>45</v>
      </c>
      <c r="B49" s="232"/>
      <c r="C49" s="163" t="s">
        <v>65</v>
      </c>
      <c r="D49" s="163"/>
      <c r="E49" s="163"/>
      <c r="F49" s="163"/>
      <c r="G49" s="163"/>
      <c r="H49" s="163"/>
      <c r="I49" s="163"/>
    </row>
    <row r="50" spans="1:9" ht="15.75" thickBot="1" x14ac:dyDescent="0.3">
      <c r="A50" s="252"/>
      <c r="B50" s="253"/>
      <c r="C50" s="164" t="s">
        <v>11</v>
      </c>
      <c r="D50" s="164"/>
      <c r="E50" s="164"/>
      <c r="F50" s="164"/>
      <c r="G50" s="164"/>
      <c r="H50" s="164"/>
      <c r="I50" s="164"/>
    </row>
    <row r="51" spans="1:9" ht="39" thickBot="1" x14ac:dyDescent="0.3">
      <c r="A51" s="88" t="s">
        <v>10</v>
      </c>
      <c r="B51" s="107" t="s">
        <v>9</v>
      </c>
      <c r="C51" s="108" t="s">
        <v>8</v>
      </c>
      <c r="D51" s="108" t="s">
        <v>7</v>
      </c>
      <c r="E51" s="108" t="s">
        <v>6</v>
      </c>
      <c r="F51" s="122" t="s">
        <v>92</v>
      </c>
      <c r="G51" s="122" t="s">
        <v>93</v>
      </c>
      <c r="H51" s="123" t="s">
        <v>94</v>
      </c>
      <c r="I51" s="124" t="s">
        <v>95</v>
      </c>
    </row>
    <row r="52" spans="1:9" ht="70.150000000000006" customHeight="1" x14ac:dyDescent="0.25">
      <c r="A52" s="87">
        <v>1</v>
      </c>
      <c r="B52" s="105" t="s">
        <v>2</v>
      </c>
      <c r="C52" s="106" t="s">
        <v>62</v>
      </c>
      <c r="D52" s="106" t="s">
        <v>0</v>
      </c>
      <c r="E52" s="106">
        <v>1</v>
      </c>
      <c r="F52" s="120"/>
      <c r="G52" s="121">
        <f>ROUND((E52*F52),2)</f>
        <v>0</v>
      </c>
      <c r="H52" s="121">
        <f>ROUND((G52*0.2),2)</f>
        <v>0</v>
      </c>
      <c r="I52" s="146">
        <f>ROUND(H52+G52,2)</f>
        <v>0</v>
      </c>
    </row>
    <row r="53" spans="1:9" ht="70.150000000000006" customHeight="1" x14ac:dyDescent="0.25">
      <c r="A53" s="36">
        <v>3</v>
      </c>
      <c r="B53" s="38" t="s">
        <v>2</v>
      </c>
      <c r="C53" s="37" t="s">
        <v>23</v>
      </c>
      <c r="D53" s="37" t="s">
        <v>0</v>
      </c>
      <c r="E53" s="37">
        <v>1</v>
      </c>
      <c r="F53" s="115"/>
      <c r="G53" s="121">
        <f>ROUND((E53*F53),2)</f>
        <v>0</v>
      </c>
      <c r="H53" s="121">
        <f t="shared" ref="H53:H55" si="11">ROUND((G53*0.2),2)</f>
        <v>0</v>
      </c>
      <c r="I53" s="146">
        <f t="shared" ref="I53:I55" si="12">ROUND(H53+G53,2)</f>
        <v>0</v>
      </c>
    </row>
    <row r="54" spans="1:9" ht="70.150000000000006" customHeight="1" x14ac:dyDescent="0.25">
      <c r="A54" s="36">
        <v>4</v>
      </c>
      <c r="B54" s="38" t="s">
        <v>2</v>
      </c>
      <c r="C54" s="37" t="s">
        <v>22</v>
      </c>
      <c r="D54" s="34" t="s">
        <v>0</v>
      </c>
      <c r="E54" s="143">
        <v>17</v>
      </c>
      <c r="F54" s="115"/>
      <c r="G54" s="121">
        <f>ROUND((E54*F54),2)</f>
        <v>0</v>
      </c>
      <c r="H54" s="121">
        <f t="shared" si="11"/>
        <v>0</v>
      </c>
      <c r="I54" s="146">
        <f t="shared" si="12"/>
        <v>0</v>
      </c>
    </row>
    <row r="55" spans="1:9" ht="70.150000000000006" customHeight="1" thickBot="1" x14ac:dyDescent="0.3">
      <c r="A55" s="36">
        <v>5</v>
      </c>
      <c r="B55" s="38" t="s">
        <v>2</v>
      </c>
      <c r="C55" s="37" t="s">
        <v>1</v>
      </c>
      <c r="D55" s="37" t="s">
        <v>0</v>
      </c>
      <c r="E55" s="37">
        <v>1</v>
      </c>
      <c r="F55" s="115"/>
      <c r="G55" s="121">
        <f>ROUND((E55*F55),2)</f>
        <v>0</v>
      </c>
      <c r="H55" s="121">
        <f t="shared" si="11"/>
        <v>0</v>
      </c>
      <c r="I55" s="146">
        <f t="shared" si="12"/>
        <v>0</v>
      </c>
    </row>
    <row r="56" spans="1:9" ht="15" customHeight="1" thickBot="1" x14ac:dyDescent="0.3">
      <c r="A56" s="165" t="s">
        <v>97</v>
      </c>
      <c r="B56" s="166"/>
      <c r="C56" s="166"/>
      <c r="D56" s="166"/>
      <c r="E56" s="167"/>
      <c r="F56" s="114"/>
      <c r="G56" s="116">
        <f>ROUND(SUM(G52:G55),2)</f>
        <v>0</v>
      </c>
      <c r="H56" s="116">
        <f t="shared" ref="H56:I56" si="13">ROUND(SUM(H52:H55),2)</f>
        <v>0</v>
      </c>
      <c r="I56" s="118">
        <f t="shared" si="13"/>
        <v>0</v>
      </c>
    </row>
    <row r="60" spans="1:9" hidden="1" x14ac:dyDescent="0.25"/>
    <row r="61" spans="1:9" ht="22.5" customHeight="1" x14ac:dyDescent="0.25">
      <c r="A61" s="232" t="s">
        <v>15</v>
      </c>
      <c r="B61" s="232"/>
      <c r="C61" s="232" t="s">
        <v>77</v>
      </c>
      <c r="D61" s="232"/>
      <c r="E61" s="232"/>
      <c r="F61" s="232"/>
      <c r="G61" s="232"/>
      <c r="H61" s="232"/>
      <c r="I61" s="232"/>
    </row>
    <row r="62" spans="1:9" ht="24.95" customHeight="1" x14ac:dyDescent="0.25">
      <c r="A62" s="232" t="s">
        <v>45</v>
      </c>
      <c r="B62" s="232"/>
      <c r="C62" s="232" t="s">
        <v>54</v>
      </c>
      <c r="D62" s="232"/>
      <c r="E62" s="232"/>
      <c r="F62" s="232"/>
      <c r="G62" s="232"/>
      <c r="H62" s="232"/>
      <c r="I62" s="232"/>
    </row>
    <row r="63" spans="1:9" ht="15.75" thickBot="1" x14ac:dyDescent="0.3">
      <c r="A63" s="252"/>
      <c r="B63" s="253"/>
      <c r="C63" s="164" t="s">
        <v>11</v>
      </c>
      <c r="D63" s="164"/>
      <c r="E63" s="164"/>
      <c r="F63" s="164"/>
      <c r="G63" s="164"/>
      <c r="H63" s="164"/>
      <c r="I63" s="164"/>
    </row>
    <row r="64" spans="1:9" ht="39" thickBot="1" x14ac:dyDescent="0.3">
      <c r="A64" s="88" t="s">
        <v>10</v>
      </c>
      <c r="B64" s="107" t="s">
        <v>9</v>
      </c>
      <c r="C64" s="108" t="s">
        <v>8</v>
      </c>
      <c r="D64" s="108" t="s">
        <v>7</v>
      </c>
      <c r="E64" s="108" t="s">
        <v>6</v>
      </c>
      <c r="F64" s="122" t="s">
        <v>92</v>
      </c>
      <c r="G64" s="122" t="s">
        <v>93</v>
      </c>
      <c r="H64" s="123" t="s">
        <v>94</v>
      </c>
      <c r="I64" s="124" t="s">
        <v>95</v>
      </c>
    </row>
    <row r="65" spans="1:9" ht="70.150000000000006" customHeight="1" x14ac:dyDescent="0.25">
      <c r="A65" s="87">
        <v>1</v>
      </c>
      <c r="B65" s="105" t="s">
        <v>2</v>
      </c>
      <c r="C65" s="106" t="s">
        <v>52</v>
      </c>
      <c r="D65" s="106" t="s">
        <v>0</v>
      </c>
      <c r="E65" s="110">
        <v>1</v>
      </c>
      <c r="F65" s="120"/>
      <c r="G65" s="121">
        <f>ROUND((E65*F65),2)</f>
        <v>0</v>
      </c>
      <c r="H65" s="121">
        <f>ROUND((G65*0.2),2)</f>
        <v>0</v>
      </c>
      <c r="I65" s="146">
        <f>ROUND(H65+G65,2)</f>
        <v>0</v>
      </c>
    </row>
    <row r="66" spans="1:9" ht="70.150000000000006" customHeight="1" x14ac:dyDescent="0.25">
      <c r="A66" s="36" t="s">
        <v>34</v>
      </c>
      <c r="B66" s="38" t="s">
        <v>2</v>
      </c>
      <c r="C66" s="37" t="s">
        <v>51</v>
      </c>
      <c r="D66" s="37" t="s">
        <v>0</v>
      </c>
      <c r="E66" s="37">
        <v>1</v>
      </c>
      <c r="F66" s="115"/>
      <c r="G66" s="121">
        <f>ROUND((E66*F66),2)</f>
        <v>0</v>
      </c>
      <c r="H66" s="121">
        <f t="shared" ref="H66:H67" si="14">ROUND((G66*0.2),2)</f>
        <v>0</v>
      </c>
      <c r="I66" s="146">
        <f t="shared" ref="I66:I67" si="15">ROUND(H66+G66,2)</f>
        <v>0</v>
      </c>
    </row>
    <row r="67" spans="1:9" ht="70.150000000000006" customHeight="1" thickBot="1" x14ac:dyDescent="0.3">
      <c r="A67" s="36">
        <v>3</v>
      </c>
      <c r="B67" s="38" t="s">
        <v>2</v>
      </c>
      <c r="C67" s="37" t="s">
        <v>50</v>
      </c>
      <c r="D67" s="37" t="s">
        <v>0</v>
      </c>
      <c r="E67" s="37">
        <v>1</v>
      </c>
      <c r="F67" s="115"/>
      <c r="G67" s="121">
        <f>ROUND((E67*F67),2)</f>
        <v>0</v>
      </c>
      <c r="H67" s="121">
        <f t="shared" si="14"/>
        <v>0</v>
      </c>
      <c r="I67" s="146">
        <f t="shared" si="15"/>
        <v>0</v>
      </c>
    </row>
    <row r="68" spans="1:9" ht="15.75" customHeight="1" thickBot="1" x14ac:dyDescent="0.3">
      <c r="A68" s="165" t="s">
        <v>97</v>
      </c>
      <c r="B68" s="166"/>
      <c r="C68" s="166"/>
      <c r="D68" s="166"/>
      <c r="E68" s="167"/>
      <c r="F68" s="114"/>
      <c r="G68" s="116">
        <f>ROUND(SUM(G64:G67),2)</f>
        <v>0</v>
      </c>
      <c r="H68" s="116">
        <f t="shared" ref="H68:I68" si="16">ROUND(SUM(H64:H67),2)</f>
        <v>0</v>
      </c>
      <c r="I68" s="118">
        <f t="shared" si="16"/>
        <v>0</v>
      </c>
    </row>
    <row r="71" spans="1:9" ht="24.95" customHeight="1" x14ac:dyDescent="0.25">
      <c r="A71" s="232" t="s">
        <v>15</v>
      </c>
      <c r="B71" s="232"/>
      <c r="C71" s="163" t="s">
        <v>76</v>
      </c>
      <c r="D71" s="163"/>
      <c r="E71" s="163"/>
      <c r="F71" s="163"/>
      <c r="G71" s="163"/>
      <c r="H71" s="163"/>
      <c r="I71" s="163"/>
    </row>
    <row r="72" spans="1:9" x14ac:dyDescent="0.25">
      <c r="A72" s="232" t="s">
        <v>13</v>
      </c>
      <c r="B72" s="232"/>
      <c r="C72" s="163"/>
      <c r="D72" s="163"/>
      <c r="E72" s="163"/>
      <c r="F72" s="163"/>
      <c r="G72" s="163"/>
      <c r="H72" s="163"/>
      <c r="I72" s="163"/>
    </row>
    <row r="73" spans="1:9" ht="15.75" thickBot="1" x14ac:dyDescent="0.3">
      <c r="A73" s="164"/>
      <c r="B73" s="164"/>
      <c r="C73" s="164" t="s">
        <v>11</v>
      </c>
      <c r="D73" s="164"/>
      <c r="E73" s="164"/>
      <c r="F73" s="164"/>
      <c r="G73" s="164"/>
      <c r="H73" s="164"/>
      <c r="I73" s="164"/>
    </row>
    <row r="74" spans="1:9" ht="39" thickBot="1" x14ac:dyDescent="0.3">
      <c r="A74" s="88" t="s">
        <v>10</v>
      </c>
      <c r="B74" s="107" t="s">
        <v>9</v>
      </c>
      <c r="C74" s="108" t="s">
        <v>8</v>
      </c>
      <c r="D74" s="108" t="s">
        <v>7</v>
      </c>
      <c r="E74" s="108" t="s">
        <v>6</v>
      </c>
      <c r="F74" s="122" t="s">
        <v>92</v>
      </c>
      <c r="G74" s="122" t="s">
        <v>93</v>
      </c>
      <c r="H74" s="123" t="s">
        <v>94</v>
      </c>
      <c r="I74" s="124" t="s">
        <v>95</v>
      </c>
    </row>
    <row r="75" spans="1:9" ht="70.150000000000006" customHeight="1" x14ac:dyDescent="0.25">
      <c r="A75" s="87" t="s">
        <v>35</v>
      </c>
      <c r="B75" s="105" t="s">
        <v>2</v>
      </c>
      <c r="C75" s="106" t="s">
        <v>75</v>
      </c>
      <c r="D75" s="106" t="s">
        <v>0</v>
      </c>
      <c r="E75" s="131">
        <v>1</v>
      </c>
      <c r="F75" s="120"/>
      <c r="G75" s="121">
        <f t="shared" ref="G75:G84" si="17">ROUND((E75*F75),2)</f>
        <v>0</v>
      </c>
      <c r="H75" s="121">
        <f>ROUND((G75*0.2),2)</f>
        <v>0</v>
      </c>
      <c r="I75" s="146">
        <f>ROUND(H75+G75,2)</f>
        <v>0</v>
      </c>
    </row>
    <row r="76" spans="1:9" ht="70.150000000000006" customHeight="1" x14ac:dyDescent="0.25">
      <c r="A76" s="36" t="s">
        <v>34</v>
      </c>
      <c r="B76" s="38" t="s">
        <v>2</v>
      </c>
      <c r="C76" s="37" t="s">
        <v>21</v>
      </c>
      <c r="D76" s="37" t="s">
        <v>0</v>
      </c>
      <c r="E76" s="37">
        <v>1</v>
      </c>
      <c r="F76" s="120"/>
      <c r="G76" s="121">
        <f t="shared" si="17"/>
        <v>0</v>
      </c>
      <c r="H76" s="121">
        <f t="shared" ref="H76:H84" si="18">ROUND((G76*0.2),2)</f>
        <v>0</v>
      </c>
      <c r="I76" s="146">
        <f t="shared" ref="I76:I84" si="19">ROUND(H76+G76,2)</f>
        <v>0</v>
      </c>
    </row>
    <row r="77" spans="1:9" ht="70.150000000000006" customHeight="1" x14ac:dyDescent="0.25">
      <c r="A77" s="36" t="s">
        <v>32</v>
      </c>
      <c r="B77" s="38" t="s">
        <v>2</v>
      </c>
      <c r="C77" s="37" t="s">
        <v>74</v>
      </c>
      <c r="D77" s="37" t="s">
        <v>0</v>
      </c>
      <c r="E77" s="37">
        <v>1</v>
      </c>
      <c r="F77" s="120"/>
      <c r="G77" s="121">
        <f t="shared" si="17"/>
        <v>0</v>
      </c>
      <c r="H77" s="121">
        <f t="shared" si="18"/>
        <v>0</v>
      </c>
      <c r="I77" s="146">
        <f t="shared" si="19"/>
        <v>0</v>
      </c>
    </row>
    <row r="78" spans="1:9" ht="70.150000000000006" customHeight="1" x14ac:dyDescent="0.25">
      <c r="A78" s="36" t="s">
        <v>30</v>
      </c>
      <c r="B78" s="38" t="s">
        <v>2</v>
      </c>
      <c r="C78" s="37" t="s">
        <v>31</v>
      </c>
      <c r="D78" s="37" t="s">
        <v>0</v>
      </c>
      <c r="E78" s="68">
        <v>5</v>
      </c>
      <c r="F78" s="120"/>
      <c r="G78" s="121">
        <f t="shared" si="17"/>
        <v>0</v>
      </c>
      <c r="H78" s="121">
        <f t="shared" si="18"/>
        <v>0</v>
      </c>
      <c r="I78" s="146">
        <f t="shared" si="19"/>
        <v>0</v>
      </c>
    </row>
    <row r="79" spans="1:9" ht="70.150000000000006" customHeight="1" x14ac:dyDescent="0.25">
      <c r="A79" s="36" t="s">
        <v>28</v>
      </c>
      <c r="B79" s="38" t="s">
        <v>2</v>
      </c>
      <c r="C79" s="37" t="s">
        <v>73</v>
      </c>
      <c r="D79" s="37" t="s">
        <v>0</v>
      </c>
      <c r="E79" s="68">
        <v>5</v>
      </c>
      <c r="F79" s="120"/>
      <c r="G79" s="121">
        <f t="shared" si="17"/>
        <v>0</v>
      </c>
      <c r="H79" s="121">
        <f t="shared" si="18"/>
        <v>0</v>
      </c>
      <c r="I79" s="146">
        <f t="shared" si="19"/>
        <v>0</v>
      </c>
    </row>
    <row r="80" spans="1:9" ht="70.150000000000006" customHeight="1" x14ac:dyDescent="0.25">
      <c r="A80" s="36" t="s">
        <v>27</v>
      </c>
      <c r="B80" s="38" t="s">
        <v>17</v>
      </c>
      <c r="C80" s="37" t="s">
        <v>72</v>
      </c>
      <c r="D80" s="37" t="s">
        <v>0</v>
      </c>
      <c r="E80" s="62">
        <v>1</v>
      </c>
      <c r="F80" s="120"/>
      <c r="G80" s="121">
        <f t="shared" si="17"/>
        <v>0</v>
      </c>
      <c r="H80" s="121">
        <f t="shared" si="18"/>
        <v>0</v>
      </c>
      <c r="I80" s="146">
        <f t="shared" si="19"/>
        <v>0</v>
      </c>
    </row>
    <row r="81" spans="1:9" ht="70.150000000000006" customHeight="1" x14ac:dyDescent="0.25">
      <c r="A81" s="36">
        <v>8</v>
      </c>
      <c r="B81" s="38" t="s">
        <v>2</v>
      </c>
      <c r="C81" s="37" t="s">
        <v>71</v>
      </c>
      <c r="D81" s="37" t="s">
        <v>0</v>
      </c>
      <c r="E81" s="37">
        <v>1</v>
      </c>
      <c r="F81" s="120"/>
      <c r="G81" s="121">
        <f t="shared" si="17"/>
        <v>0</v>
      </c>
      <c r="H81" s="121">
        <f t="shared" si="18"/>
        <v>0</v>
      </c>
      <c r="I81" s="146">
        <f t="shared" si="19"/>
        <v>0</v>
      </c>
    </row>
    <row r="82" spans="1:9" ht="70.150000000000006" customHeight="1" x14ac:dyDescent="0.25">
      <c r="A82" s="36">
        <v>9</v>
      </c>
      <c r="B82" s="38" t="s">
        <v>2</v>
      </c>
      <c r="C82" s="67" t="s">
        <v>70</v>
      </c>
      <c r="D82" s="37" t="s">
        <v>0</v>
      </c>
      <c r="E82" s="62">
        <v>1</v>
      </c>
      <c r="F82" s="120"/>
      <c r="G82" s="121">
        <f t="shared" si="17"/>
        <v>0</v>
      </c>
      <c r="H82" s="121">
        <f t="shared" si="18"/>
        <v>0</v>
      </c>
      <c r="I82" s="146">
        <f t="shared" si="19"/>
        <v>0</v>
      </c>
    </row>
    <row r="83" spans="1:9" ht="70.150000000000006" customHeight="1" x14ac:dyDescent="0.25">
      <c r="A83" s="36"/>
      <c r="B83" s="38" t="s">
        <v>2</v>
      </c>
      <c r="C83" s="67" t="s">
        <v>69</v>
      </c>
      <c r="D83" s="37" t="s">
        <v>0</v>
      </c>
      <c r="E83" s="62">
        <v>1</v>
      </c>
      <c r="F83" s="120"/>
      <c r="G83" s="121">
        <f t="shared" si="17"/>
        <v>0</v>
      </c>
      <c r="H83" s="121">
        <f t="shared" si="18"/>
        <v>0</v>
      </c>
      <c r="I83" s="146">
        <f t="shared" si="19"/>
        <v>0</v>
      </c>
    </row>
    <row r="84" spans="1:9" ht="70.150000000000006" customHeight="1" thickBot="1" x14ac:dyDescent="0.3">
      <c r="A84" s="38" t="s">
        <v>68</v>
      </c>
      <c r="B84" s="38" t="s">
        <v>2</v>
      </c>
      <c r="C84" s="37" t="s">
        <v>67</v>
      </c>
      <c r="D84" s="37" t="s">
        <v>0</v>
      </c>
      <c r="E84" s="62">
        <v>1</v>
      </c>
      <c r="F84" s="120"/>
      <c r="G84" s="121">
        <f t="shared" si="17"/>
        <v>0</v>
      </c>
      <c r="H84" s="121">
        <f t="shared" si="18"/>
        <v>0</v>
      </c>
      <c r="I84" s="146">
        <f t="shared" si="19"/>
        <v>0</v>
      </c>
    </row>
    <row r="85" spans="1:9" ht="19.5" customHeight="1" thickBot="1" x14ac:dyDescent="0.3">
      <c r="A85" s="165" t="s">
        <v>97</v>
      </c>
      <c r="B85" s="166"/>
      <c r="C85" s="166"/>
      <c r="D85" s="166"/>
      <c r="E85" s="167"/>
      <c r="F85" s="114"/>
      <c r="G85" s="116">
        <f>ROUND(SUM(G81:G84),2)</f>
        <v>0</v>
      </c>
      <c r="H85" s="116">
        <f t="shared" ref="H85:I85" si="20">ROUND(SUM(H81:H84),2)</f>
        <v>0</v>
      </c>
      <c r="I85" s="118">
        <f t="shared" si="20"/>
        <v>0</v>
      </c>
    </row>
    <row r="86" spans="1:9" ht="16.5" x14ac:dyDescent="0.25">
      <c r="B86" s="125"/>
      <c r="C86" s="168"/>
      <c r="D86" s="168"/>
      <c r="E86" s="168"/>
    </row>
    <row r="87" spans="1:9" ht="16.5" x14ac:dyDescent="0.25">
      <c r="B87" s="125"/>
      <c r="C87" s="168"/>
      <c r="D87" s="168"/>
      <c r="E87" s="168"/>
    </row>
    <row r="88" spans="1:9" ht="17.25" thickBot="1" x14ac:dyDescent="0.3">
      <c r="B88" s="125"/>
      <c r="C88" s="168"/>
      <c r="D88" s="168"/>
      <c r="E88" s="168"/>
    </row>
    <row r="89" spans="1:9" ht="47.25" x14ac:dyDescent="0.25">
      <c r="A89" s="154" t="s">
        <v>105</v>
      </c>
      <c r="B89" s="155"/>
      <c r="C89" s="155"/>
      <c r="D89" s="155"/>
      <c r="E89" s="156"/>
      <c r="F89" s="147" t="s">
        <v>99</v>
      </c>
      <c r="G89" s="132">
        <f>G19+G34+G45+G56+G68+G85</f>
        <v>0</v>
      </c>
    </row>
    <row r="90" spans="1:9" ht="15.75" x14ac:dyDescent="0.25">
      <c r="A90" s="157"/>
      <c r="B90" s="158"/>
      <c r="C90" s="158"/>
      <c r="D90" s="158"/>
      <c r="E90" s="159"/>
      <c r="F90" s="148" t="s">
        <v>100</v>
      </c>
      <c r="G90" s="127">
        <f>H19+H34+H45+H56+H68+H85</f>
        <v>0</v>
      </c>
    </row>
    <row r="91" spans="1:9" ht="32.25" thickBot="1" x14ac:dyDescent="0.3">
      <c r="A91" s="160"/>
      <c r="B91" s="161"/>
      <c r="C91" s="161"/>
      <c r="D91" s="161"/>
      <c r="E91" s="162"/>
      <c r="F91" s="149" t="s">
        <v>101</v>
      </c>
      <c r="G91" s="128">
        <f>I19+I34+I45+I56+I68+I85</f>
        <v>0</v>
      </c>
    </row>
  </sheetData>
  <protectedRanges>
    <protectedRange sqref="B86:E89" name="Rozsah2"/>
    <protectedRange sqref="F1:H10 F20:H25 F35:H40 F46:H51 F57:H64 F69:H74 F86:H1048576 F19 F34 F45 F56 F68 F85" name="Rozsah1"/>
    <protectedRange sqref="F11:F18" name="Rozsah1_1"/>
    <protectedRange sqref="F26:F33" name="Rozsah1_2"/>
    <protectedRange sqref="F41:F44" name="Rozsah1_1_1"/>
    <protectedRange sqref="F52:F55" name="Rozsah1_3"/>
    <protectedRange sqref="F65:F67" name="Rozsah1_3_1"/>
    <protectedRange sqref="F75:F84" name="Rozsah1_4"/>
    <protectedRange sqref="G11:H18" name="Rozsah1_3_4"/>
    <protectedRange sqref="G26:H33" name="Rozsah1_3_4_1"/>
    <protectedRange sqref="G41:H44" name="Rozsah1_3_4_2"/>
    <protectedRange sqref="G52:H55" name="Rozsah1_3_4_3"/>
    <protectedRange sqref="G65:H67" name="Rozsah1_3_4_4"/>
    <protectedRange sqref="G75:H84" name="Rozsah1_3_4_5"/>
    <protectedRange sqref="G19:I19" name="Rozsah1_7"/>
    <protectedRange sqref="G34:I34" name="Rozsah1_7_1"/>
    <protectedRange sqref="G45:I45" name="Rozsah1_7_2"/>
    <protectedRange sqref="G56:I56" name="Rozsah1_7_3"/>
    <protectedRange sqref="G68:I68" name="Rozsah1_7_4"/>
    <protectedRange sqref="G85:I85" name="Rozsah1_7_5"/>
  </protectedRanges>
  <mergeCells count="57">
    <mergeCell ref="A73:B73"/>
    <mergeCell ref="A50:B50"/>
    <mergeCell ref="A63:B63"/>
    <mergeCell ref="A61:B61"/>
    <mergeCell ref="A62:B62"/>
    <mergeCell ref="A71:B71"/>
    <mergeCell ref="A39:B39"/>
    <mergeCell ref="A48:B48"/>
    <mergeCell ref="A49:B49"/>
    <mergeCell ref="C37:I37"/>
    <mergeCell ref="C38:I38"/>
    <mergeCell ref="C39:I39"/>
    <mergeCell ref="C48:I48"/>
    <mergeCell ref="C49:I49"/>
    <mergeCell ref="A1:B1"/>
    <mergeCell ref="A2:B2"/>
    <mergeCell ref="A4:B4"/>
    <mergeCell ref="C1:H1"/>
    <mergeCell ref="C2:H2"/>
    <mergeCell ref="A37:B37"/>
    <mergeCell ref="A38:B38"/>
    <mergeCell ref="A24:B24"/>
    <mergeCell ref="C22:I22"/>
    <mergeCell ref="C23:I23"/>
    <mergeCell ref="C24:I24"/>
    <mergeCell ref="A34:E34"/>
    <mergeCell ref="A3:E3"/>
    <mergeCell ref="A6:B6"/>
    <mergeCell ref="A23:B23"/>
    <mergeCell ref="A5:B5"/>
    <mergeCell ref="A7:B7"/>
    <mergeCell ref="A8:B8"/>
    <mergeCell ref="A9:B9"/>
    <mergeCell ref="C6:E6"/>
    <mergeCell ref="A22:B22"/>
    <mergeCell ref="A19:E19"/>
    <mergeCell ref="C4:I4"/>
    <mergeCell ref="C5:I5"/>
    <mergeCell ref="C7:I7"/>
    <mergeCell ref="C8:I8"/>
    <mergeCell ref="C9:I9"/>
    <mergeCell ref="A89:E91"/>
    <mergeCell ref="A45:E45"/>
    <mergeCell ref="A56:E56"/>
    <mergeCell ref="A68:E68"/>
    <mergeCell ref="A85:E85"/>
    <mergeCell ref="C50:I50"/>
    <mergeCell ref="C61:I61"/>
    <mergeCell ref="C62:I62"/>
    <mergeCell ref="C63:I63"/>
    <mergeCell ref="C71:I71"/>
    <mergeCell ref="C72:I72"/>
    <mergeCell ref="C73:I73"/>
    <mergeCell ref="C86:E86"/>
    <mergeCell ref="C87:E87"/>
    <mergeCell ref="C88:E88"/>
    <mergeCell ref="A72:B72"/>
  </mergeCells>
  <pageMargins left="0.39" right="0.70866141732283472" top="0.17" bottom="0.35" header="0.31496062992125984" footer="0.31496062992125984"/>
  <pageSetup paperSize="9" scale="58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1"/>
  <sheetViews>
    <sheetView topLeftCell="A13" zoomScaleNormal="100" workbookViewId="0">
      <selection activeCell="N13" sqref="N13"/>
    </sheetView>
  </sheetViews>
  <sheetFormatPr defaultColWidth="9.140625" defaultRowHeight="15" x14ac:dyDescent="0.25"/>
  <cols>
    <col min="1" max="1" width="5.42578125" style="2" customWidth="1"/>
    <col min="2" max="2" width="19.42578125" style="3" customWidth="1"/>
    <col min="3" max="3" width="20.28515625" style="2" customWidth="1"/>
    <col min="4" max="5" width="9.140625" style="2"/>
    <col min="6" max="6" width="12.85546875" style="1" customWidth="1"/>
    <col min="7" max="7" width="14.42578125" style="1" customWidth="1"/>
    <col min="8" max="8" width="13" style="1" customWidth="1"/>
    <col min="9" max="9" width="15" style="1" customWidth="1"/>
    <col min="10" max="16384" width="9.140625" style="1"/>
  </cols>
  <sheetData>
    <row r="1" spans="1:9" x14ac:dyDescent="0.25">
      <c r="A1" s="254" t="s">
        <v>43</v>
      </c>
      <c r="B1" s="254"/>
      <c r="C1" s="231" t="s">
        <v>42</v>
      </c>
      <c r="D1" s="231"/>
      <c r="E1" s="231"/>
      <c r="F1" s="231"/>
      <c r="G1" s="231"/>
      <c r="H1" s="231"/>
      <c r="I1" s="231"/>
    </row>
    <row r="2" spans="1:9" x14ac:dyDescent="0.25">
      <c r="A2" s="190"/>
      <c r="B2" s="190"/>
      <c r="C2" s="176" t="s">
        <v>11</v>
      </c>
      <c r="D2" s="176"/>
      <c r="E2" s="176"/>
      <c r="F2" s="176"/>
      <c r="G2" s="176"/>
      <c r="H2" s="176"/>
      <c r="I2" s="176"/>
    </row>
    <row r="3" spans="1:9" x14ac:dyDescent="0.25">
      <c r="A3" s="180" t="s">
        <v>41</v>
      </c>
      <c r="B3" s="180"/>
      <c r="C3" s="180"/>
      <c r="D3" s="180"/>
      <c r="E3" s="180"/>
      <c r="F3" s="180"/>
      <c r="G3" s="180"/>
      <c r="H3" s="180"/>
      <c r="I3" s="180"/>
    </row>
    <row r="4" spans="1:9" x14ac:dyDescent="0.25">
      <c r="A4" s="178" t="s">
        <v>40</v>
      </c>
      <c r="B4" s="178"/>
      <c r="C4" s="178" t="s">
        <v>39</v>
      </c>
      <c r="D4" s="178"/>
      <c r="E4" s="178"/>
      <c r="F4" s="178"/>
      <c r="G4" s="178"/>
      <c r="H4" s="178"/>
      <c r="I4" s="178"/>
    </row>
    <row r="5" spans="1:9" x14ac:dyDescent="0.25">
      <c r="A5" s="178" t="s">
        <v>38</v>
      </c>
      <c r="B5" s="178"/>
      <c r="C5" s="181" t="s">
        <v>85</v>
      </c>
      <c r="D5" s="181"/>
      <c r="E5" s="181"/>
      <c r="F5" s="181"/>
      <c r="G5" s="181"/>
      <c r="H5" s="181"/>
      <c r="I5" s="181"/>
    </row>
    <row r="6" spans="1:9" x14ac:dyDescent="0.25">
      <c r="A6" s="178"/>
      <c r="B6" s="178"/>
      <c r="C6" s="181"/>
      <c r="D6" s="181"/>
      <c r="E6" s="181"/>
      <c r="F6" s="181"/>
      <c r="G6" s="181"/>
      <c r="H6" s="181"/>
      <c r="I6" s="181"/>
    </row>
    <row r="7" spans="1:9" s="20" customFormat="1" ht="15.75" x14ac:dyDescent="0.25">
      <c r="A7" s="163" t="s">
        <v>15</v>
      </c>
      <c r="B7" s="163"/>
      <c r="C7" s="163" t="s">
        <v>14</v>
      </c>
      <c r="D7" s="163"/>
      <c r="E7" s="163"/>
      <c r="F7" s="163"/>
      <c r="G7" s="163"/>
      <c r="H7" s="163"/>
      <c r="I7" s="163"/>
    </row>
    <row r="8" spans="1:9" s="20" customFormat="1" ht="15.75" x14ac:dyDescent="0.25">
      <c r="A8" s="163" t="s">
        <v>13</v>
      </c>
      <c r="B8" s="163"/>
      <c r="C8" s="163">
        <v>17</v>
      </c>
      <c r="D8" s="163"/>
      <c r="E8" s="163"/>
      <c r="F8" s="163"/>
      <c r="G8" s="163"/>
      <c r="H8" s="163"/>
      <c r="I8" s="163"/>
    </row>
    <row r="9" spans="1:9" ht="15.75" thickBot="1" x14ac:dyDescent="0.3">
      <c r="A9" s="164"/>
      <c r="B9" s="164"/>
      <c r="C9" s="164" t="s">
        <v>11</v>
      </c>
      <c r="D9" s="164"/>
      <c r="E9" s="164"/>
      <c r="F9" s="164"/>
      <c r="G9" s="164"/>
      <c r="H9" s="164"/>
      <c r="I9" s="164"/>
    </row>
    <row r="10" spans="1:9" ht="51.75" thickBot="1" x14ac:dyDescent="0.3">
      <c r="A10" s="19" t="s">
        <v>10</v>
      </c>
      <c r="B10" s="18" t="s">
        <v>9</v>
      </c>
      <c r="C10" s="17" t="s">
        <v>8</v>
      </c>
      <c r="D10" s="17" t="s">
        <v>7</v>
      </c>
      <c r="E10" s="17" t="s">
        <v>6</v>
      </c>
      <c r="F10" s="122" t="s">
        <v>92</v>
      </c>
      <c r="G10" s="122" t="s">
        <v>93</v>
      </c>
      <c r="H10" s="123" t="s">
        <v>94</v>
      </c>
      <c r="I10" s="124" t="s">
        <v>95</v>
      </c>
    </row>
    <row r="11" spans="1:9" ht="70.150000000000006" customHeight="1" x14ac:dyDescent="0.25">
      <c r="A11" s="16" t="s">
        <v>35</v>
      </c>
      <c r="B11" s="15" t="s">
        <v>2</v>
      </c>
      <c r="C11" s="14" t="s">
        <v>62</v>
      </c>
      <c r="D11" s="14" t="s">
        <v>0</v>
      </c>
      <c r="E11" s="14">
        <v>1</v>
      </c>
      <c r="F11" s="120"/>
      <c r="G11" s="121">
        <f>ROUND((E11*F11),2)</f>
        <v>0</v>
      </c>
      <c r="H11" s="121">
        <f>ROUND((G11*0.2),2)</f>
        <v>0</v>
      </c>
      <c r="I11" s="146">
        <f>ROUND(H11+G11,2)</f>
        <v>0</v>
      </c>
    </row>
    <row r="12" spans="1:9" ht="70.150000000000006" customHeight="1" x14ac:dyDescent="0.25">
      <c r="A12" s="7">
        <v>3</v>
      </c>
      <c r="B12" s="9" t="s">
        <v>2</v>
      </c>
      <c r="C12" s="8" t="s">
        <v>23</v>
      </c>
      <c r="D12" s="8" t="s">
        <v>0</v>
      </c>
      <c r="E12" s="8">
        <v>1</v>
      </c>
      <c r="F12" s="115"/>
      <c r="G12" s="121">
        <f>ROUND((E12*F12),2)</f>
        <v>0</v>
      </c>
      <c r="H12" s="121">
        <f t="shared" ref="H12:H14" si="0">ROUND((G12*0.2),2)</f>
        <v>0</v>
      </c>
      <c r="I12" s="146">
        <f t="shared" ref="I12:I14" si="1">ROUND(H12+G12,2)</f>
        <v>0</v>
      </c>
    </row>
    <row r="13" spans="1:9" s="20" customFormat="1" ht="70.150000000000006" customHeight="1" x14ac:dyDescent="0.25">
      <c r="A13" s="7">
        <v>4</v>
      </c>
      <c r="B13" s="9" t="s">
        <v>2</v>
      </c>
      <c r="C13" s="8" t="s">
        <v>22</v>
      </c>
      <c r="D13" s="8" t="s">
        <v>0</v>
      </c>
      <c r="E13" s="13">
        <v>17</v>
      </c>
      <c r="F13" s="115"/>
      <c r="G13" s="121">
        <f>ROUND((E13*F13),2)</f>
        <v>0</v>
      </c>
      <c r="H13" s="121">
        <f t="shared" si="0"/>
        <v>0</v>
      </c>
      <c r="I13" s="146">
        <f t="shared" si="1"/>
        <v>0</v>
      </c>
    </row>
    <row r="14" spans="1:9" ht="70.150000000000006" customHeight="1" thickBot="1" x14ac:dyDescent="0.3">
      <c r="A14" s="7">
        <v>5</v>
      </c>
      <c r="B14" s="9" t="s">
        <v>2</v>
      </c>
      <c r="C14" s="8" t="s">
        <v>1</v>
      </c>
      <c r="D14" s="8" t="s">
        <v>0</v>
      </c>
      <c r="E14" s="8">
        <v>1</v>
      </c>
      <c r="F14" s="115"/>
      <c r="G14" s="121">
        <f>ROUND((E14*F14),2)</f>
        <v>0</v>
      </c>
      <c r="H14" s="121">
        <f t="shared" si="0"/>
        <v>0</v>
      </c>
      <c r="I14" s="146">
        <f t="shared" si="1"/>
        <v>0</v>
      </c>
    </row>
    <row r="15" spans="1:9" ht="15" customHeight="1" thickBot="1" x14ac:dyDescent="0.3">
      <c r="A15" s="165" t="s">
        <v>97</v>
      </c>
      <c r="B15" s="166"/>
      <c r="C15" s="166"/>
      <c r="D15" s="166"/>
      <c r="E15" s="167"/>
      <c r="F15" s="133"/>
      <c r="G15" s="116">
        <f>ROUND(SUM(G11:G14),2)</f>
        <v>0</v>
      </c>
      <c r="H15" s="116">
        <f t="shared" ref="H15:I15" si="2">ROUND(SUM(H11:H14),2)</f>
        <v>0</v>
      </c>
      <c r="I15" s="118">
        <f t="shared" si="2"/>
        <v>0</v>
      </c>
    </row>
    <row r="17" spans="1:9" x14ac:dyDescent="0.25">
      <c r="A17" s="74"/>
      <c r="B17" s="73"/>
      <c r="C17" s="72"/>
    </row>
    <row r="18" spans="1:9" x14ac:dyDescent="0.25">
      <c r="A18" s="163" t="s">
        <v>15</v>
      </c>
      <c r="B18" s="163"/>
      <c r="C18" s="163" t="s">
        <v>84</v>
      </c>
      <c r="D18" s="163"/>
      <c r="E18" s="163"/>
      <c r="F18" s="163"/>
      <c r="G18" s="163"/>
      <c r="H18" s="163"/>
      <c r="I18" s="163"/>
    </row>
    <row r="19" spans="1:9" x14ac:dyDescent="0.25">
      <c r="A19" s="163" t="s">
        <v>80</v>
      </c>
      <c r="B19" s="163"/>
      <c r="C19" s="163">
        <v>30</v>
      </c>
      <c r="D19" s="163"/>
      <c r="E19" s="163"/>
      <c r="F19" s="163"/>
      <c r="G19" s="163"/>
      <c r="H19" s="163"/>
      <c r="I19" s="163"/>
    </row>
    <row r="20" spans="1:9" ht="15.75" thickBot="1" x14ac:dyDescent="0.3">
      <c r="A20" s="252"/>
      <c r="B20" s="253"/>
      <c r="C20" s="164" t="s">
        <v>11</v>
      </c>
      <c r="D20" s="164"/>
      <c r="E20" s="164"/>
      <c r="F20" s="164"/>
      <c r="G20" s="164"/>
      <c r="H20" s="164"/>
      <c r="I20" s="164"/>
    </row>
    <row r="21" spans="1:9" ht="51.75" thickBot="1" x14ac:dyDescent="0.3">
      <c r="A21" s="19" t="s">
        <v>10</v>
      </c>
      <c r="B21" s="18" t="s">
        <v>9</v>
      </c>
      <c r="C21" s="17" t="s">
        <v>8</v>
      </c>
      <c r="D21" s="17" t="s">
        <v>7</v>
      </c>
      <c r="E21" s="17" t="s">
        <v>6</v>
      </c>
      <c r="F21" s="122" t="s">
        <v>92</v>
      </c>
      <c r="G21" s="122" t="s">
        <v>93</v>
      </c>
      <c r="H21" s="123" t="s">
        <v>94</v>
      </c>
      <c r="I21" s="124" t="s">
        <v>95</v>
      </c>
    </row>
    <row r="22" spans="1:9" ht="70.150000000000006" customHeight="1" x14ac:dyDescent="0.25">
      <c r="A22" s="75">
        <v>1</v>
      </c>
      <c r="B22" s="15" t="s">
        <v>2</v>
      </c>
      <c r="C22" s="14" t="s">
        <v>52</v>
      </c>
      <c r="D22" s="14" t="s">
        <v>0</v>
      </c>
      <c r="E22" s="112">
        <v>1</v>
      </c>
      <c r="F22" s="120"/>
      <c r="G22" s="121">
        <f>ROUND((E22*F22),2)</f>
        <v>0</v>
      </c>
      <c r="H22" s="121">
        <f>ROUND((G22*0.2),2)</f>
        <v>0</v>
      </c>
      <c r="I22" s="146">
        <f>ROUND(H22+G22,2)</f>
        <v>0</v>
      </c>
    </row>
    <row r="23" spans="1:9" ht="70.150000000000006" customHeight="1" x14ac:dyDescent="0.25">
      <c r="A23" s="11">
        <v>2</v>
      </c>
      <c r="B23" s="9" t="s">
        <v>2</v>
      </c>
      <c r="C23" s="8" t="s">
        <v>51</v>
      </c>
      <c r="D23" s="8" t="s">
        <v>0</v>
      </c>
      <c r="E23" s="8">
        <v>1</v>
      </c>
      <c r="F23" s="115"/>
      <c r="G23" s="121">
        <f>ROUND((E23*F23),2)</f>
        <v>0</v>
      </c>
      <c r="H23" s="121">
        <f t="shared" ref="H23:H24" si="3">ROUND((G23*0.2),2)</f>
        <v>0</v>
      </c>
      <c r="I23" s="146">
        <f t="shared" ref="I23:I24" si="4">ROUND(H23+G23,2)</f>
        <v>0</v>
      </c>
    </row>
    <row r="24" spans="1:9" ht="70.150000000000006" customHeight="1" thickBot="1" x14ac:dyDescent="0.3">
      <c r="A24" s="7">
        <v>3</v>
      </c>
      <c r="B24" s="9" t="s">
        <v>2</v>
      </c>
      <c r="C24" s="8" t="s">
        <v>50</v>
      </c>
      <c r="D24" s="8" t="s">
        <v>0</v>
      </c>
      <c r="E24" s="8">
        <v>1</v>
      </c>
      <c r="F24" s="115"/>
      <c r="G24" s="121">
        <f>ROUND((E24*F24),2)</f>
        <v>0</v>
      </c>
      <c r="H24" s="121">
        <f t="shared" si="3"/>
        <v>0</v>
      </c>
      <c r="I24" s="146">
        <f t="shared" si="4"/>
        <v>0</v>
      </c>
    </row>
    <row r="25" spans="1:9" ht="15" customHeight="1" thickBot="1" x14ac:dyDescent="0.3">
      <c r="A25" s="39"/>
      <c r="B25" s="255" t="s">
        <v>97</v>
      </c>
      <c r="C25" s="256"/>
      <c r="D25" s="256"/>
      <c r="E25" s="257"/>
      <c r="F25" s="133"/>
      <c r="G25" s="116">
        <f>ROUND(SUM(G21:G24),2)</f>
        <v>0</v>
      </c>
      <c r="H25" s="116">
        <f t="shared" ref="H25:I25" si="5">ROUND(SUM(H21:H24),2)</f>
        <v>0</v>
      </c>
      <c r="I25" s="118">
        <f t="shared" si="5"/>
        <v>0</v>
      </c>
    </row>
    <row r="26" spans="1:9" ht="16.5" x14ac:dyDescent="0.25">
      <c r="B26" s="125"/>
      <c r="C26" s="168"/>
      <c r="D26" s="168"/>
      <c r="E26" s="168"/>
    </row>
    <row r="27" spans="1:9" ht="16.5" x14ac:dyDescent="0.25">
      <c r="B27" s="125"/>
      <c r="C27" s="168"/>
      <c r="D27" s="168"/>
      <c r="E27" s="168"/>
    </row>
    <row r="28" spans="1:9" ht="15.6" customHeight="1" thickBot="1" x14ac:dyDescent="0.3">
      <c r="B28" s="125"/>
      <c r="C28" s="168"/>
      <c r="D28" s="168"/>
      <c r="E28" s="168"/>
    </row>
    <row r="29" spans="1:9" ht="47.25" x14ac:dyDescent="0.25">
      <c r="A29" s="154" t="s">
        <v>106</v>
      </c>
      <c r="B29" s="155"/>
      <c r="C29" s="155"/>
      <c r="D29" s="155"/>
      <c r="E29" s="156"/>
      <c r="F29" s="147" t="s">
        <v>99</v>
      </c>
      <c r="G29" s="126">
        <f>G15+G25</f>
        <v>0</v>
      </c>
    </row>
    <row r="30" spans="1:9" ht="15.75" x14ac:dyDescent="0.25">
      <c r="A30" s="157"/>
      <c r="B30" s="158"/>
      <c r="C30" s="158"/>
      <c r="D30" s="158"/>
      <c r="E30" s="159"/>
      <c r="F30" s="148" t="s">
        <v>100</v>
      </c>
      <c r="G30" s="127">
        <f>H15+H25</f>
        <v>0</v>
      </c>
    </row>
    <row r="31" spans="1:9" ht="32.25" thickBot="1" x14ac:dyDescent="0.3">
      <c r="A31" s="160"/>
      <c r="B31" s="161"/>
      <c r="C31" s="161"/>
      <c r="D31" s="161"/>
      <c r="E31" s="162"/>
      <c r="F31" s="149" t="s">
        <v>101</v>
      </c>
      <c r="G31" s="128">
        <f>I15+I25</f>
        <v>0</v>
      </c>
    </row>
  </sheetData>
  <protectedRanges>
    <protectedRange sqref="B26:E29" name="Rozsah2"/>
    <protectedRange sqref="F1:H10 F16:H21 F26:H1048576 F15 F25" name="Rozsah1"/>
    <protectedRange sqref="F11:F14" name="Rozsah1_1"/>
    <protectedRange sqref="F22:F24" name="Rozsah1_2"/>
    <protectedRange sqref="G11:H14" name="Rozsah1_3_4"/>
    <protectedRange sqref="G22:H24" name="Rozsah1_3_4_1"/>
    <protectedRange sqref="G15:I15" name="Rozsah1_7_5"/>
    <protectedRange sqref="G25:I25" name="Rozsah1_7_5_1"/>
  </protectedRanges>
  <mergeCells count="29">
    <mergeCell ref="A1:B1"/>
    <mergeCell ref="A2:B2"/>
    <mergeCell ref="A4:B4"/>
    <mergeCell ref="A5:B5"/>
    <mergeCell ref="C1:I1"/>
    <mergeCell ref="C2:I2"/>
    <mergeCell ref="A3:I3"/>
    <mergeCell ref="C4:I4"/>
    <mergeCell ref="C5:I5"/>
    <mergeCell ref="A20:B20"/>
    <mergeCell ref="A6:B6"/>
    <mergeCell ref="A19:B19"/>
    <mergeCell ref="A18:B18"/>
    <mergeCell ref="A7:B7"/>
    <mergeCell ref="A8:B8"/>
    <mergeCell ref="A9:B9"/>
    <mergeCell ref="A15:E15"/>
    <mergeCell ref="C20:I20"/>
    <mergeCell ref="C9:I9"/>
    <mergeCell ref="C18:I18"/>
    <mergeCell ref="C19:I19"/>
    <mergeCell ref="C6:I6"/>
    <mergeCell ref="C7:I7"/>
    <mergeCell ref="C8:I8"/>
    <mergeCell ref="B25:E25"/>
    <mergeCell ref="A29:E31"/>
    <mergeCell ref="C27:E27"/>
    <mergeCell ref="C28:E28"/>
    <mergeCell ref="C26:E26"/>
  </mergeCells>
  <pageMargins left="0.2" right="0.31" top="0.78" bottom="0.22" header="0.31496062992125984" footer="0.31496062992125984"/>
  <pageSetup paperSize="9" scale="6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0"/>
  <sheetViews>
    <sheetView topLeftCell="A19" zoomScaleNormal="100" workbookViewId="0">
      <selection activeCell="Q19" sqref="Q19"/>
    </sheetView>
  </sheetViews>
  <sheetFormatPr defaultColWidth="8.85546875" defaultRowHeight="15" x14ac:dyDescent="0.25"/>
  <cols>
    <col min="1" max="1" width="5.42578125" customWidth="1"/>
    <col min="2" max="2" width="19.42578125" style="21" customWidth="1"/>
    <col min="3" max="3" width="20.28515625" customWidth="1"/>
    <col min="6" max="6" width="14.7109375" customWidth="1"/>
    <col min="7" max="7" width="17.42578125" customWidth="1"/>
    <col min="8" max="8" width="15" customWidth="1"/>
    <col min="9" max="9" width="15" style="113" customWidth="1"/>
  </cols>
  <sheetData>
    <row r="1" spans="1:9" ht="24.95" customHeight="1" x14ac:dyDescent="0.25">
      <c r="A1" s="267" t="s">
        <v>43</v>
      </c>
      <c r="B1" s="267"/>
      <c r="C1" s="199" t="s">
        <v>49</v>
      </c>
      <c r="D1" s="199"/>
      <c r="E1" s="199"/>
      <c r="F1" s="199"/>
      <c r="G1" s="199"/>
      <c r="H1" s="199"/>
      <c r="I1" s="199"/>
    </row>
    <row r="2" spans="1:9" ht="24.95" customHeight="1" x14ac:dyDescent="0.25">
      <c r="A2" s="205"/>
      <c r="B2" s="205"/>
      <c r="C2" s="200" t="s">
        <v>11</v>
      </c>
      <c r="D2" s="200"/>
      <c r="E2" s="200"/>
      <c r="F2" s="200"/>
      <c r="G2" s="200"/>
      <c r="H2" s="200"/>
      <c r="I2" s="200"/>
    </row>
    <row r="3" spans="1:9" ht="24.95" customHeight="1" x14ac:dyDescent="0.25">
      <c r="A3" s="268" t="s">
        <v>40</v>
      </c>
      <c r="B3" s="269"/>
      <c r="C3" s="202" t="s">
        <v>39</v>
      </c>
      <c r="D3" s="202"/>
      <c r="E3" s="202"/>
      <c r="F3" s="202"/>
      <c r="G3" s="202"/>
      <c r="H3" s="202"/>
      <c r="I3" s="202"/>
    </row>
    <row r="4" spans="1:9" ht="24.95" customHeight="1" x14ac:dyDescent="0.25">
      <c r="A4" s="270" t="s">
        <v>38</v>
      </c>
      <c r="B4" s="271"/>
      <c r="C4" s="272" t="s">
        <v>90</v>
      </c>
      <c r="D4" s="272"/>
      <c r="E4" s="272"/>
      <c r="F4" s="272"/>
      <c r="G4" s="272"/>
      <c r="H4" s="272"/>
      <c r="I4" s="272"/>
    </row>
    <row r="5" spans="1:9" s="59" customFormat="1" ht="24.95" customHeight="1" x14ac:dyDescent="0.25">
      <c r="A5" s="210" t="s">
        <v>15</v>
      </c>
      <c r="B5" s="210"/>
      <c r="C5" s="197" t="s">
        <v>89</v>
      </c>
      <c r="D5" s="197"/>
      <c r="E5" s="197"/>
      <c r="F5" s="197"/>
      <c r="G5" s="197"/>
      <c r="H5" s="197"/>
      <c r="I5" s="197"/>
    </row>
    <row r="6" spans="1:9" s="59" customFormat="1" ht="24.95" customHeight="1" x14ac:dyDescent="0.25">
      <c r="A6" s="210" t="s">
        <v>13</v>
      </c>
      <c r="B6" s="210"/>
      <c r="C6" s="275" t="s">
        <v>65</v>
      </c>
      <c r="D6" s="275"/>
      <c r="E6" s="275"/>
      <c r="F6" s="275"/>
      <c r="G6" s="275"/>
      <c r="H6" s="275"/>
      <c r="I6" s="275"/>
    </row>
    <row r="7" spans="1:9" ht="24.95" customHeight="1" thickBot="1" x14ac:dyDescent="0.3">
      <c r="A7" s="273"/>
      <c r="B7" s="274"/>
      <c r="C7" s="198" t="s">
        <v>11</v>
      </c>
      <c r="D7" s="198"/>
      <c r="E7" s="198"/>
      <c r="F7" s="198"/>
      <c r="G7" s="198"/>
      <c r="H7" s="198"/>
      <c r="I7" s="198"/>
    </row>
    <row r="8" spans="1:9" ht="52.5" customHeight="1" thickBot="1" x14ac:dyDescent="0.3">
      <c r="A8" s="88" t="s">
        <v>10</v>
      </c>
      <c r="B8" s="107" t="s">
        <v>9</v>
      </c>
      <c r="C8" s="108" t="s">
        <v>8</v>
      </c>
      <c r="D8" s="108" t="s">
        <v>7</v>
      </c>
      <c r="E8" s="108" t="s">
        <v>6</v>
      </c>
      <c r="F8" s="122" t="s">
        <v>92</v>
      </c>
      <c r="G8" s="122" t="s">
        <v>93</v>
      </c>
      <c r="H8" s="123" t="s">
        <v>94</v>
      </c>
      <c r="I8" s="124" t="s">
        <v>95</v>
      </c>
    </row>
    <row r="9" spans="1:9" ht="70.150000000000006" customHeight="1" x14ac:dyDescent="0.25">
      <c r="A9" s="87" t="s">
        <v>35</v>
      </c>
      <c r="B9" s="105" t="s">
        <v>2</v>
      </c>
      <c r="C9" s="106" t="s">
        <v>5</v>
      </c>
      <c r="D9" s="106" t="s">
        <v>0</v>
      </c>
      <c r="E9" s="106">
        <v>1</v>
      </c>
      <c r="F9" s="120"/>
      <c r="G9" s="121">
        <f t="shared" ref="G9:G16" si="0">ROUND((E9*F9),2)</f>
        <v>0</v>
      </c>
      <c r="H9" s="121">
        <f t="shared" ref="H9:H16" si="1">ROUND((G9*0.2),2)</f>
        <v>0</v>
      </c>
      <c r="I9" s="146">
        <f t="shared" ref="I9:I16" si="2">ROUND(H9+G9,2)</f>
        <v>0</v>
      </c>
    </row>
    <row r="10" spans="1:9" ht="70.150000000000006" customHeight="1" x14ac:dyDescent="0.25">
      <c r="A10" s="36" t="s">
        <v>34</v>
      </c>
      <c r="B10" s="38" t="s">
        <v>2</v>
      </c>
      <c r="C10" s="37" t="s">
        <v>23</v>
      </c>
      <c r="D10" s="37" t="s">
        <v>0</v>
      </c>
      <c r="E10" s="37">
        <v>1</v>
      </c>
      <c r="F10" s="120"/>
      <c r="G10" s="121">
        <f t="shared" si="0"/>
        <v>0</v>
      </c>
      <c r="H10" s="121">
        <f t="shared" si="1"/>
        <v>0</v>
      </c>
      <c r="I10" s="146">
        <f t="shared" si="2"/>
        <v>0</v>
      </c>
    </row>
    <row r="11" spans="1:9" s="59" customFormat="1" ht="70.150000000000006" customHeight="1" x14ac:dyDescent="0.25">
      <c r="A11" s="36" t="s">
        <v>32</v>
      </c>
      <c r="B11" s="38" t="s">
        <v>2</v>
      </c>
      <c r="C11" s="37" t="s">
        <v>22</v>
      </c>
      <c r="D11" s="37" t="s">
        <v>0</v>
      </c>
      <c r="E11" s="37">
        <v>17</v>
      </c>
      <c r="F11" s="120"/>
      <c r="G11" s="121">
        <f t="shared" si="0"/>
        <v>0</v>
      </c>
      <c r="H11" s="121">
        <f t="shared" si="1"/>
        <v>0</v>
      </c>
      <c r="I11" s="146">
        <f t="shared" si="2"/>
        <v>0</v>
      </c>
    </row>
    <row r="12" spans="1:9" s="59" customFormat="1" ht="70.150000000000006" customHeight="1" x14ac:dyDescent="0.25">
      <c r="A12" s="36">
        <v>4</v>
      </c>
      <c r="B12" s="38" t="s">
        <v>2</v>
      </c>
      <c r="C12" s="66" t="s">
        <v>21</v>
      </c>
      <c r="D12" s="37" t="s">
        <v>0</v>
      </c>
      <c r="E12" s="37">
        <v>1</v>
      </c>
      <c r="F12" s="120"/>
      <c r="G12" s="121">
        <f t="shared" si="0"/>
        <v>0</v>
      </c>
      <c r="H12" s="121">
        <f t="shared" si="1"/>
        <v>0</v>
      </c>
      <c r="I12" s="146">
        <f t="shared" si="2"/>
        <v>0</v>
      </c>
    </row>
    <row r="13" spans="1:9" s="59" customFormat="1" ht="70.150000000000006" customHeight="1" x14ac:dyDescent="0.25">
      <c r="A13" s="36">
        <v>5</v>
      </c>
      <c r="B13" s="38" t="s">
        <v>2</v>
      </c>
      <c r="C13" s="37" t="s">
        <v>20</v>
      </c>
      <c r="D13" s="37" t="s">
        <v>0</v>
      </c>
      <c r="E13" s="37">
        <v>2</v>
      </c>
      <c r="F13" s="120"/>
      <c r="G13" s="121">
        <f t="shared" si="0"/>
        <v>0</v>
      </c>
      <c r="H13" s="121">
        <f t="shared" si="1"/>
        <v>0</v>
      </c>
      <c r="I13" s="146">
        <f t="shared" si="2"/>
        <v>0</v>
      </c>
    </row>
    <row r="14" spans="1:9" s="59" customFormat="1" ht="70.150000000000006" customHeight="1" x14ac:dyDescent="0.25">
      <c r="A14" s="36">
        <v>6</v>
      </c>
      <c r="B14" s="38" t="s">
        <v>2</v>
      </c>
      <c r="C14" s="37" t="s">
        <v>19</v>
      </c>
      <c r="D14" s="37"/>
      <c r="E14" s="37">
        <v>1</v>
      </c>
      <c r="F14" s="120"/>
      <c r="G14" s="121">
        <f t="shared" si="0"/>
        <v>0</v>
      </c>
      <c r="H14" s="121">
        <f t="shared" si="1"/>
        <v>0</v>
      </c>
      <c r="I14" s="146">
        <f t="shared" si="2"/>
        <v>0</v>
      </c>
    </row>
    <row r="15" spans="1:9" s="59" customFormat="1" ht="70.150000000000006" customHeight="1" x14ac:dyDescent="0.25">
      <c r="A15" s="82">
        <v>7</v>
      </c>
      <c r="B15" s="35" t="s">
        <v>17</v>
      </c>
      <c r="C15" s="34" t="s">
        <v>18</v>
      </c>
      <c r="D15" s="34" t="s">
        <v>0</v>
      </c>
      <c r="E15" s="34">
        <v>1</v>
      </c>
      <c r="F15" s="120"/>
      <c r="G15" s="121">
        <f t="shared" si="0"/>
        <v>0</v>
      </c>
      <c r="H15" s="121">
        <f t="shared" si="1"/>
        <v>0</v>
      </c>
      <c r="I15" s="146">
        <f t="shared" si="2"/>
        <v>0</v>
      </c>
    </row>
    <row r="16" spans="1:9" ht="89.45" customHeight="1" thickBot="1" x14ac:dyDescent="0.3">
      <c r="A16" s="37">
        <v>8</v>
      </c>
      <c r="B16" s="38" t="s">
        <v>17</v>
      </c>
      <c r="C16" s="37" t="s">
        <v>16</v>
      </c>
      <c r="D16" s="37" t="s">
        <v>0</v>
      </c>
      <c r="E16" s="37">
        <v>1</v>
      </c>
      <c r="F16" s="120"/>
      <c r="G16" s="121">
        <f t="shared" si="0"/>
        <v>0</v>
      </c>
      <c r="H16" s="121">
        <f t="shared" si="1"/>
        <v>0</v>
      </c>
      <c r="I16" s="146">
        <f t="shared" si="2"/>
        <v>0</v>
      </c>
    </row>
    <row r="17" spans="1:9" ht="24.95" customHeight="1" thickBot="1" x14ac:dyDescent="0.3">
      <c r="A17" s="39"/>
      <c r="B17" s="255" t="s">
        <v>97</v>
      </c>
      <c r="C17" s="256"/>
      <c r="D17" s="256"/>
      <c r="E17" s="257"/>
      <c r="F17" s="114"/>
      <c r="G17" s="116">
        <f>ROUND(SUM(G13:G16),2)</f>
        <v>0</v>
      </c>
      <c r="H17" s="116">
        <f>ROUND(SUM(H13:H16),2)</f>
        <v>0</v>
      </c>
      <c r="I17" s="118">
        <f>ROUND(SUM(I13:I16),2)</f>
        <v>0</v>
      </c>
    </row>
    <row r="18" spans="1:9" ht="20.100000000000001" customHeight="1" x14ac:dyDescent="0.25"/>
    <row r="19" spans="1:9" ht="20.100000000000001" customHeight="1" x14ac:dyDescent="0.25">
      <c r="A19" s="59"/>
      <c r="B19" s="70"/>
      <c r="C19" s="69"/>
    </row>
    <row r="20" spans="1:9" ht="24.95" customHeight="1" x14ac:dyDescent="0.25">
      <c r="A20" s="210" t="s">
        <v>15</v>
      </c>
      <c r="B20" s="210"/>
      <c r="C20" s="197" t="s">
        <v>84</v>
      </c>
      <c r="D20" s="197"/>
      <c r="E20" s="197"/>
      <c r="F20" s="197"/>
      <c r="G20" s="197"/>
      <c r="H20" s="197"/>
      <c r="I20" s="197"/>
    </row>
    <row r="21" spans="1:9" ht="24.95" customHeight="1" x14ac:dyDescent="0.25">
      <c r="A21" s="210" t="s">
        <v>80</v>
      </c>
      <c r="B21" s="210"/>
      <c r="C21" s="197" t="s">
        <v>88</v>
      </c>
      <c r="D21" s="197"/>
      <c r="E21" s="197"/>
      <c r="F21" s="197"/>
      <c r="G21" s="197"/>
      <c r="H21" s="197"/>
      <c r="I21" s="197"/>
    </row>
    <row r="22" spans="1:9" ht="24.95" customHeight="1" thickBot="1" x14ac:dyDescent="0.3">
      <c r="A22" s="273"/>
      <c r="B22" s="274"/>
      <c r="C22" s="198" t="s">
        <v>11</v>
      </c>
      <c r="D22" s="198"/>
      <c r="E22" s="198"/>
      <c r="F22" s="198"/>
      <c r="G22" s="198"/>
      <c r="H22" s="198"/>
      <c r="I22" s="198"/>
    </row>
    <row r="23" spans="1:9" ht="65.25" customHeight="1" thickBot="1" x14ac:dyDescent="0.3">
      <c r="A23" s="88" t="s">
        <v>10</v>
      </c>
      <c r="B23" s="107" t="s">
        <v>9</v>
      </c>
      <c r="C23" s="108" t="s">
        <v>8</v>
      </c>
      <c r="D23" s="108" t="s">
        <v>7</v>
      </c>
      <c r="E23" s="108" t="s">
        <v>6</v>
      </c>
      <c r="F23" s="122" t="s">
        <v>92</v>
      </c>
      <c r="G23" s="122" t="s">
        <v>93</v>
      </c>
      <c r="H23" s="123" t="s">
        <v>94</v>
      </c>
      <c r="I23" s="124" t="s">
        <v>95</v>
      </c>
    </row>
    <row r="24" spans="1:9" ht="70.150000000000006" customHeight="1" x14ac:dyDescent="0.25">
      <c r="A24" s="71">
        <v>1</v>
      </c>
      <c r="B24" s="105" t="s">
        <v>2</v>
      </c>
      <c r="C24" s="106" t="s">
        <v>57</v>
      </c>
      <c r="D24" s="106" t="s">
        <v>0</v>
      </c>
      <c r="E24" s="110">
        <v>1</v>
      </c>
      <c r="F24" s="120"/>
      <c r="G24" s="121">
        <f>ROUND((E24*F24),2)</f>
        <v>0</v>
      </c>
      <c r="H24" s="121">
        <f>ROUND((G24*0.2),2)</f>
        <v>0</v>
      </c>
      <c r="I24" s="146">
        <f>ROUND(H24+G24,2)</f>
        <v>0</v>
      </c>
    </row>
    <row r="25" spans="1:9" ht="70.150000000000006" customHeight="1" x14ac:dyDescent="0.25">
      <c r="A25" s="42">
        <v>2</v>
      </c>
      <c r="B25" s="38" t="s">
        <v>2</v>
      </c>
      <c r="C25" s="37" t="s">
        <v>51</v>
      </c>
      <c r="D25" s="37" t="s">
        <v>0</v>
      </c>
      <c r="E25" s="37">
        <v>1</v>
      </c>
      <c r="F25" s="115"/>
      <c r="G25" s="121">
        <f>ROUND((E25*F25),2)</f>
        <v>0</v>
      </c>
      <c r="H25" s="121">
        <f t="shared" ref="H25:H26" si="3">ROUND((G25*0.2),2)</f>
        <v>0</v>
      </c>
      <c r="I25" s="146">
        <f t="shared" ref="I25:I26" si="4">ROUND(H25+G25,2)</f>
        <v>0</v>
      </c>
    </row>
    <row r="26" spans="1:9" ht="70.150000000000006" customHeight="1" thickBot="1" x14ac:dyDescent="0.3">
      <c r="A26" s="36">
        <v>3</v>
      </c>
      <c r="B26" s="38" t="s">
        <v>2</v>
      </c>
      <c r="C26" s="37" t="s">
        <v>50</v>
      </c>
      <c r="D26" s="37" t="s">
        <v>0</v>
      </c>
      <c r="E26" s="37">
        <v>1</v>
      </c>
      <c r="F26" s="115"/>
      <c r="G26" s="121">
        <f>ROUND((E26*F26),2)</f>
        <v>0</v>
      </c>
      <c r="H26" s="121">
        <f t="shared" si="3"/>
        <v>0</v>
      </c>
      <c r="I26" s="146">
        <f t="shared" si="4"/>
        <v>0</v>
      </c>
    </row>
    <row r="27" spans="1:9" ht="24.95" customHeight="1" thickBot="1" x14ac:dyDescent="0.3">
      <c r="A27" s="39"/>
      <c r="B27" s="255" t="s">
        <v>97</v>
      </c>
      <c r="C27" s="256"/>
      <c r="D27" s="256"/>
      <c r="E27" s="257"/>
      <c r="F27" s="114"/>
      <c r="G27" s="116">
        <f>ROUND(SUM(G23:G26),2)</f>
        <v>0</v>
      </c>
      <c r="H27" s="116">
        <f t="shared" ref="H27:I27" si="5">ROUND(SUM(H23:H26),2)</f>
        <v>0</v>
      </c>
      <c r="I27" s="118">
        <f t="shared" si="5"/>
        <v>0</v>
      </c>
    </row>
    <row r="28" spans="1:9" ht="20.100000000000001" customHeight="1" x14ac:dyDescent="0.25"/>
    <row r="29" spans="1:9" ht="20.100000000000001" customHeight="1" x14ac:dyDescent="0.25"/>
    <row r="30" spans="1:9" ht="18" x14ac:dyDescent="0.25">
      <c r="A30" s="210" t="s">
        <v>15</v>
      </c>
      <c r="B30" s="210"/>
      <c r="C30" s="197" t="s">
        <v>87</v>
      </c>
      <c r="D30" s="197"/>
      <c r="E30" s="197"/>
      <c r="F30" s="197"/>
      <c r="G30" s="197"/>
      <c r="H30" s="197"/>
      <c r="I30" s="197"/>
    </row>
    <row r="31" spans="1:9" ht="18" x14ac:dyDescent="0.25">
      <c r="A31" s="210" t="s">
        <v>80</v>
      </c>
      <c r="B31" s="210"/>
      <c r="C31" s="197" t="s">
        <v>54</v>
      </c>
      <c r="D31" s="197"/>
      <c r="E31" s="197"/>
      <c r="F31" s="197"/>
      <c r="G31" s="197"/>
      <c r="H31" s="197"/>
      <c r="I31" s="197"/>
    </row>
    <row r="32" spans="1:9" ht="16.5" thickBot="1" x14ac:dyDescent="0.3">
      <c r="A32" s="273"/>
      <c r="B32" s="274"/>
      <c r="C32" s="198" t="s">
        <v>11</v>
      </c>
      <c r="D32" s="198"/>
      <c r="E32" s="198"/>
      <c r="F32" s="198"/>
      <c r="G32" s="198"/>
      <c r="H32" s="198"/>
      <c r="I32" s="198"/>
    </row>
    <row r="33" spans="1:9" ht="51.75" thickBot="1" x14ac:dyDescent="0.3">
      <c r="A33" s="88" t="s">
        <v>10</v>
      </c>
      <c r="B33" s="107" t="s">
        <v>9</v>
      </c>
      <c r="C33" s="108" t="s">
        <v>8</v>
      </c>
      <c r="D33" s="108" t="s">
        <v>7</v>
      </c>
      <c r="E33" s="108" t="s">
        <v>6</v>
      </c>
      <c r="F33" s="122" t="s">
        <v>92</v>
      </c>
      <c r="G33" s="122" t="s">
        <v>93</v>
      </c>
      <c r="H33" s="123" t="s">
        <v>94</v>
      </c>
      <c r="I33" s="124" t="s">
        <v>95</v>
      </c>
    </row>
    <row r="34" spans="1:9" ht="70.150000000000006" customHeight="1" x14ac:dyDescent="0.25">
      <c r="A34" s="71">
        <v>1</v>
      </c>
      <c r="B34" s="105" t="s">
        <v>2</v>
      </c>
      <c r="C34" s="106" t="s">
        <v>52</v>
      </c>
      <c r="D34" s="106" t="s">
        <v>0</v>
      </c>
      <c r="E34" s="110">
        <v>1</v>
      </c>
      <c r="F34" s="120"/>
      <c r="G34" s="121">
        <f>ROUND((E34*F34),2)</f>
        <v>0</v>
      </c>
      <c r="H34" s="121">
        <f>ROUND((G34*0.2),2)</f>
        <v>0</v>
      </c>
      <c r="I34" s="146">
        <f>ROUND(H34+G34,2)</f>
        <v>0</v>
      </c>
    </row>
    <row r="35" spans="1:9" ht="70.150000000000006" customHeight="1" x14ac:dyDescent="0.25">
      <c r="A35" s="42">
        <v>2</v>
      </c>
      <c r="B35" s="38" t="s">
        <v>2</v>
      </c>
      <c r="C35" s="37" t="s">
        <v>51</v>
      </c>
      <c r="D35" s="37" t="s">
        <v>0</v>
      </c>
      <c r="E35" s="37">
        <v>1</v>
      </c>
      <c r="F35" s="115"/>
      <c r="G35" s="121">
        <f>ROUND((E35*F35),2)</f>
        <v>0</v>
      </c>
      <c r="H35" s="121">
        <f t="shared" ref="H35:H36" si="6">ROUND((G35*0.2),2)</f>
        <v>0</v>
      </c>
      <c r="I35" s="146">
        <f t="shared" ref="I35:I36" si="7">ROUND(H35+G35,2)</f>
        <v>0</v>
      </c>
    </row>
    <row r="36" spans="1:9" ht="70.150000000000006" customHeight="1" thickBot="1" x14ac:dyDescent="0.3">
      <c r="A36" s="36">
        <v>3</v>
      </c>
      <c r="B36" s="38" t="s">
        <v>2</v>
      </c>
      <c r="C36" s="37" t="s">
        <v>50</v>
      </c>
      <c r="D36" s="37" t="s">
        <v>0</v>
      </c>
      <c r="E36" s="37">
        <v>1</v>
      </c>
      <c r="F36" s="115"/>
      <c r="G36" s="121">
        <f>ROUND((E36*F36),2)</f>
        <v>0</v>
      </c>
      <c r="H36" s="121">
        <f t="shared" si="6"/>
        <v>0</v>
      </c>
      <c r="I36" s="146">
        <f t="shared" si="7"/>
        <v>0</v>
      </c>
    </row>
    <row r="37" spans="1:9" ht="24.95" customHeight="1" thickBot="1" x14ac:dyDescent="0.3">
      <c r="A37" s="39"/>
      <c r="B37" s="255" t="s">
        <v>97</v>
      </c>
      <c r="C37" s="256"/>
      <c r="D37" s="256"/>
      <c r="E37" s="257"/>
      <c r="F37" s="114"/>
      <c r="G37" s="116">
        <f>ROUND(SUM(G33:G36),2)</f>
        <v>0</v>
      </c>
      <c r="H37" s="116">
        <f t="shared" ref="H37:I37" si="8">ROUND(SUM(H33:H36),2)</f>
        <v>0</v>
      </c>
      <c r="I37" s="118">
        <f t="shared" si="8"/>
        <v>0</v>
      </c>
    </row>
    <row r="40" spans="1:9" ht="18" x14ac:dyDescent="0.25">
      <c r="A40" s="210" t="s">
        <v>15</v>
      </c>
      <c r="B40" s="210"/>
      <c r="C40" s="197" t="s">
        <v>76</v>
      </c>
      <c r="D40" s="197"/>
      <c r="E40" s="197"/>
      <c r="F40" s="197"/>
      <c r="G40" s="197"/>
      <c r="H40" s="197"/>
      <c r="I40" s="197"/>
    </row>
    <row r="41" spans="1:9" ht="18" x14ac:dyDescent="0.25">
      <c r="A41" s="210" t="s">
        <v>13</v>
      </c>
      <c r="B41" s="210"/>
      <c r="C41" s="197"/>
      <c r="D41" s="197"/>
      <c r="E41" s="197"/>
      <c r="F41" s="197"/>
      <c r="G41" s="197"/>
      <c r="H41" s="197"/>
      <c r="I41" s="197"/>
    </row>
    <row r="42" spans="1:9" ht="16.5" thickBot="1" x14ac:dyDescent="0.3">
      <c r="A42" s="273"/>
      <c r="B42" s="274"/>
      <c r="C42" s="198" t="s">
        <v>11</v>
      </c>
      <c r="D42" s="198"/>
      <c r="E42" s="198"/>
      <c r="F42" s="198"/>
      <c r="G42" s="198"/>
      <c r="H42" s="198"/>
      <c r="I42" s="198"/>
    </row>
    <row r="43" spans="1:9" ht="51.75" thickBot="1" x14ac:dyDescent="0.3">
      <c r="A43" s="88" t="s">
        <v>10</v>
      </c>
      <c r="B43" s="107" t="s">
        <v>9</v>
      </c>
      <c r="C43" s="108" t="s">
        <v>8</v>
      </c>
      <c r="D43" s="108" t="s">
        <v>7</v>
      </c>
      <c r="E43" s="108" t="s">
        <v>6</v>
      </c>
      <c r="F43" s="122" t="s">
        <v>92</v>
      </c>
      <c r="G43" s="122" t="s">
        <v>93</v>
      </c>
      <c r="H43" s="123" t="s">
        <v>94</v>
      </c>
      <c r="I43" s="124" t="s">
        <v>95</v>
      </c>
    </row>
    <row r="44" spans="1:9" ht="70.150000000000006" customHeight="1" x14ac:dyDescent="0.25">
      <c r="A44" s="87" t="s">
        <v>35</v>
      </c>
      <c r="B44" s="105" t="s">
        <v>2</v>
      </c>
      <c r="C44" s="134" t="s">
        <v>75</v>
      </c>
      <c r="D44" s="106" t="s">
        <v>0</v>
      </c>
      <c r="E44" s="131">
        <v>1</v>
      </c>
      <c r="F44" s="120"/>
      <c r="G44" s="121">
        <f t="shared" ref="G44:G53" si="9">ROUND((E44*F44),2)</f>
        <v>0</v>
      </c>
      <c r="H44" s="121">
        <f>ROUND((G44*0.2),2)</f>
        <v>0</v>
      </c>
      <c r="I44" s="146">
        <f>ROUND(H44+G44,2)</f>
        <v>0</v>
      </c>
    </row>
    <row r="45" spans="1:9" ht="70.150000000000006" customHeight="1" x14ac:dyDescent="0.25">
      <c r="A45" s="36" t="s">
        <v>34</v>
      </c>
      <c r="B45" s="38" t="s">
        <v>2</v>
      </c>
      <c r="C45" s="66" t="s">
        <v>21</v>
      </c>
      <c r="D45" s="37" t="s">
        <v>0</v>
      </c>
      <c r="E45" s="37">
        <v>1</v>
      </c>
      <c r="F45" s="120"/>
      <c r="G45" s="121">
        <f t="shared" si="9"/>
        <v>0</v>
      </c>
      <c r="H45" s="121">
        <f t="shared" ref="H45:H53" si="10">ROUND((G45*0.2),2)</f>
        <v>0</v>
      </c>
      <c r="I45" s="146">
        <f t="shared" ref="I45:I53" si="11">ROUND(H45+G45,2)</f>
        <v>0</v>
      </c>
    </row>
    <row r="46" spans="1:9" ht="70.150000000000006" customHeight="1" x14ac:dyDescent="0.25">
      <c r="A46" s="36" t="s">
        <v>32</v>
      </c>
      <c r="B46" s="38" t="s">
        <v>2</v>
      </c>
      <c r="C46" s="37" t="s">
        <v>74</v>
      </c>
      <c r="D46" s="37" t="s">
        <v>0</v>
      </c>
      <c r="E46" s="37">
        <v>1</v>
      </c>
      <c r="F46" s="120"/>
      <c r="G46" s="121">
        <f t="shared" si="9"/>
        <v>0</v>
      </c>
      <c r="H46" s="121">
        <f t="shared" si="10"/>
        <v>0</v>
      </c>
      <c r="I46" s="146">
        <f t="shared" si="11"/>
        <v>0</v>
      </c>
    </row>
    <row r="47" spans="1:9" ht="70.150000000000006" customHeight="1" x14ac:dyDescent="0.25">
      <c r="A47" s="36" t="s">
        <v>30</v>
      </c>
      <c r="B47" s="38" t="s">
        <v>2</v>
      </c>
      <c r="C47" s="37" t="s">
        <v>31</v>
      </c>
      <c r="D47" s="37" t="s">
        <v>0</v>
      </c>
      <c r="E47" s="68">
        <v>5</v>
      </c>
      <c r="F47" s="120"/>
      <c r="G47" s="121">
        <f t="shared" si="9"/>
        <v>0</v>
      </c>
      <c r="H47" s="121">
        <f t="shared" si="10"/>
        <v>0</v>
      </c>
      <c r="I47" s="146">
        <f t="shared" si="11"/>
        <v>0</v>
      </c>
    </row>
    <row r="48" spans="1:9" ht="70.150000000000006" customHeight="1" x14ac:dyDescent="0.25">
      <c r="A48" s="36" t="s">
        <v>28</v>
      </c>
      <c r="B48" s="38" t="s">
        <v>2</v>
      </c>
      <c r="C48" s="37" t="s">
        <v>73</v>
      </c>
      <c r="D48" s="37" t="s">
        <v>0</v>
      </c>
      <c r="E48" s="68">
        <v>5</v>
      </c>
      <c r="F48" s="120"/>
      <c r="G48" s="121">
        <f t="shared" si="9"/>
        <v>0</v>
      </c>
      <c r="H48" s="121">
        <f t="shared" si="10"/>
        <v>0</v>
      </c>
      <c r="I48" s="146">
        <f t="shared" si="11"/>
        <v>0</v>
      </c>
    </row>
    <row r="49" spans="1:9" ht="70.150000000000006" customHeight="1" x14ac:dyDescent="0.25">
      <c r="A49" s="36" t="s">
        <v>27</v>
      </c>
      <c r="B49" s="38" t="s">
        <v>17</v>
      </c>
      <c r="C49" s="67" t="s">
        <v>72</v>
      </c>
      <c r="D49" s="37" t="s">
        <v>0</v>
      </c>
      <c r="E49" s="62">
        <v>1</v>
      </c>
      <c r="F49" s="120"/>
      <c r="G49" s="121">
        <f t="shared" si="9"/>
        <v>0</v>
      </c>
      <c r="H49" s="121">
        <f t="shared" si="10"/>
        <v>0</v>
      </c>
      <c r="I49" s="146">
        <f t="shared" si="11"/>
        <v>0</v>
      </c>
    </row>
    <row r="50" spans="1:9" ht="70.150000000000006" customHeight="1" x14ac:dyDescent="0.25">
      <c r="A50" s="36">
        <v>8</v>
      </c>
      <c r="B50" s="38" t="s">
        <v>2</v>
      </c>
      <c r="C50" s="67" t="s">
        <v>71</v>
      </c>
      <c r="D50" s="37" t="s">
        <v>0</v>
      </c>
      <c r="E50" s="37">
        <v>1</v>
      </c>
      <c r="F50" s="120"/>
      <c r="G50" s="121">
        <f t="shared" si="9"/>
        <v>0</v>
      </c>
      <c r="H50" s="121">
        <f t="shared" si="10"/>
        <v>0</v>
      </c>
      <c r="I50" s="146">
        <f t="shared" si="11"/>
        <v>0</v>
      </c>
    </row>
    <row r="51" spans="1:9" ht="70.150000000000006" customHeight="1" x14ac:dyDescent="0.25">
      <c r="A51" s="36">
        <v>9</v>
      </c>
      <c r="B51" s="38" t="s">
        <v>2</v>
      </c>
      <c r="C51" s="67" t="s">
        <v>70</v>
      </c>
      <c r="D51" s="37" t="s">
        <v>0</v>
      </c>
      <c r="E51" s="62">
        <v>1</v>
      </c>
      <c r="F51" s="120"/>
      <c r="G51" s="121">
        <f t="shared" si="9"/>
        <v>0</v>
      </c>
      <c r="H51" s="121">
        <f t="shared" si="10"/>
        <v>0</v>
      </c>
      <c r="I51" s="146">
        <f t="shared" si="11"/>
        <v>0</v>
      </c>
    </row>
    <row r="52" spans="1:9" ht="70.150000000000006" customHeight="1" x14ac:dyDescent="0.25">
      <c r="A52" s="36"/>
      <c r="B52" s="35" t="s">
        <v>2</v>
      </c>
      <c r="C52" s="83" t="s">
        <v>69</v>
      </c>
      <c r="D52" s="34" t="s">
        <v>0</v>
      </c>
      <c r="E52" s="84">
        <v>1</v>
      </c>
      <c r="F52" s="120"/>
      <c r="G52" s="121">
        <f t="shared" si="9"/>
        <v>0</v>
      </c>
      <c r="H52" s="121">
        <f t="shared" si="10"/>
        <v>0</v>
      </c>
      <c r="I52" s="146">
        <f t="shared" si="11"/>
        <v>0</v>
      </c>
    </row>
    <row r="53" spans="1:9" ht="70.150000000000006" customHeight="1" thickBot="1" x14ac:dyDescent="0.3">
      <c r="A53" s="38" t="s">
        <v>68</v>
      </c>
      <c r="B53" s="38" t="s">
        <v>2</v>
      </c>
      <c r="C53" s="67" t="s">
        <v>86</v>
      </c>
      <c r="D53" s="37" t="s">
        <v>0</v>
      </c>
      <c r="E53" s="62">
        <v>1</v>
      </c>
      <c r="F53" s="120"/>
      <c r="G53" s="121">
        <f t="shared" si="9"/>
        <v>0</v>
      </c>
      <c r="H53" s="121">
        <f t="shared" si="10"/>
        <v>0</v>
      </c>
      <c r="I53" s="146">
        <f t="shared" si="11"/>
        <v>0</v>
      </c>
    </row>
    <row r="54" spans="1:9" ht="24.95" customHeight="1" thickBot="1" x14ac:dyDescent="0.3">
      <c r="A54" s="39"/>
      <c r="B54" s="255" t="s">
        <v>97</v>
      </c>
      <c r="C54" s="256"/>
      <c r="D54" s="256"/>
      <c r="E54" s="257"/>
      <c r="F54" s="114"/>
      <c r="G54" s="116">
        <f>ROUND(SUM(G50:G53),2)</f>
        <v>0</v>
      </c>
      <c r="H54" s="116">
        <f t="shared" ref="H54:I54" si="12">ROUND(SUM(H50:H53),2)</f>
        <v>0</v>
      </c>
      <c r="I54" s="118">
        <f t="shared" si="12"/>
        <v>0</v>
      </c>
    </row>
    <row r="55" spans="1:9" ht="16.5" x14ac:dyDescent="0.25">
      <c r="B55" s="125"/>
      <c r="C55" s="168"/>
      <c r="D55" s="168"/>
      <c r="E55" s="168"/>
    </row>
    <row r="56" spans="1:9" ht="16.5" x14ac:dyDescent="0.25">
      <c r="B56" s="125"/>
      <c r="C56" s="168"/>
      <c r="D56" s="168"/>
      <c r="E56" s="168"/>
    </row>
    <row r="57" spans="1:9" ht="17.25" thickBot="1" x14ac:dyDescent="0.3">
      <c r="B57" s="125"/>
      <c r="C57" s="168"/>
      <c r="D57" s="168"/>
      <c r="E57" s="168"/>
    </row>
    <row r="58" spans="1:9" ht="31.5" x14ac:dyDescent="0.25">
      <c r="A58" s="258" t="s">
        <v>108</v>
      </c>
      <c r="B58" s="259"/>
      <c r="C58" s="259"/>
      <c r="D58" s="259"/>
      <c r="E58" s="260"/>
      <c r="F58" s="147" t="s">
        <v>99</v>
      </c>
      <c r="G58" s="126">
        <f>G17+G27+G37+G54</f>
        <v>0</v>
      </c>
    </row>
    <row r="59" spans="1:9" ht="15.75" x14ac:dyDescent="0.25">
      <c r="A59" s="261"/>
      <c r="B59" s="262"/>
      <c r="C59" s="262"/>
      <c r="D59" s="262"/>
      <c r="E59" s="263"/>
      <c r="F59" s="148" t="s">
        <v>100</v>
      </c>
      <c r="G59" s="127">
        <f>H17+H27+H37+H54</f>
        <v>0</v>
      </c>
    </row>
    <row r="60" spans="1:9" ht="32.25" thickBot="1" x14ac:dyDescent="0.3">
      <c r="A60" s="264"/>
      <c r="B60" s="265"/>
      <c r="C60" s="265"/>
      <c r="D60" s="265"/>
      <c r="E60" s="266"/>
      <c r="F60" s="149" t="s">
        <v>101</v>
      </c>
      <c r="G60" s="128">
        <f>I17+I27+I37+I54</f>
        <v>0</v>
      </c>
    </row>
  </sheetData>
  <protectedRanges>
    <protectedRange sqref="B55:E58" name="Rozsah2"/>
    <protectedRange sqref="F1:H8 F18:H23 F28:H33 F38:H43 F55:H1048576 F17 F27 F37 F54" name="Rozsah1"/>
    <protectedRange sqref="F9:F16" name="Rozsah1_1"/>
    <protectedRange sqref="F24:F26" name="Rozsah1_2"/>
    <protectedRange sqref="F34:F36" name="Rozsah1_3"/>
    <protectedRange sqref="F44:F53" name="Rozsah1_4"/>
    <protectedRange sqref="G9:H16" name="Rozsah1_3_4_5"/>
    <protectedRange sqref="G24:H26" name="Rozsah1_3_4_5_1"/>
    <protectedRange sqref="G34:H36" name="Rozsah1_3_4_5_2"/>
    <protectedRange sqref="G44:H53" name="Rozsah1_3_4_5_3"/>
    <protectedRange sqref="G17:I17" name="Rozsah1_7_5_1"/>
    <protectedRange sqref="G27:I27" name="Rozsah1_7_5_1_1"/>
    <protectedRange sqref="G37:I37" name="Rozsah1_7_5_1_2"/>
    <protectedRange sqref="G54:I54" name="Rozsah1_7_5_1_3"/>
  </protectedRanges>
  <mergeCells count="40">
    <mergeCell ref="A5:B5"/>
    <mergeCell ref="A6:B6"/>
    <mergeCell ref="A7:B7"/>
    <mergeCell ref="C5:I5"/>
    <mergeCell ref="C6:I6"/>
    <mergeCell ref="C7:I7"/>
    <mergeCell ref="B17:E17"/>
    <mergeCell ref="B27:E27"/>
    <mergeCell ref="B37:E37"/>
    <mergeCell ref="B54:E54"/>
    <mergeCell ref="C20:I20"/>
    <mergeCell ref="C21:I21"/>
    <mergeCell ref="A20:B20"/>
    <mergeCell ref="A21:B21"/>
    <mergeCell ref="C22:I22"/>
    <mergeCell ref="C30:I30"/>
    <mergeCell ref="C31:I31"/>
    <mergeCell ref="A22:B22"/>
    <mergeCell ref="A30:B30"/>
    <mergeCell ref="A31:B31"/>
    <mergeCell ref="A32:B32"/>
    <mergeCell ref="A42:B42"/>
    <mergeCell ref="A1:B1"/>
    <mergeCell ref="A2:B2"/>
    <mergeCell ref="A3:B3"/>
    <mergeCell ref="A4:B4"/>
    <mergeCell ref="C1:I1"/>
    <mergeCell ref="C2:I2"/>
    <mergeCell ref="C3:I3"/>
    <mergeCell ref="C4:I4"/>
    <mergeCell ref="A40:B40"/>
    <mergeCell ref="A41:B41"/>
    <mergeCell ref="C32:I32"/>
    <mergeCell ref="C40:I40"/>
    <mergeCell ref="C41:I41"/>
    <mergeCell ref="C42:I42"/>
    <mergeCell ref="A58:E60"/>
    <mergeCell ref="C55:E55"/>
    <mergeCell ref="C56:E56"/>
    <mergeCell ref="C57:E57"/>
  </mergeCells>
  <pageMargins left="0.70866141732283472" right="0.70866141732283472" top="0.43" bottom="0.74803149606299213" header="0.31496062992125984" footer="0.31496062992125984"/>
  <pageSetup paperSize="9" scale="62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44"/>
  <sheetViews>
    <sheetView tabSelected="1" topLeftCell="A37" zoomScaleNormal="100" zoomScaleSheetLayoutView="70" workbookViewId="0">
      <selection activeCell="V16" sqref="V16"/>
    </sheetView>
  </sheetViews>
  <sheetFormatPr defaultColWidth="9.140625" defaultRowHeight="15" x14ac:dyDescent="0.25"/>
  <cols>
    <col min="1" max="1" width="5.42578125" style="76" customWidth="1"/>
    <col min="2" max="2" width="22.28515625" style="77" customWidth="1"/>
    <col min="3" max="3" width="24.42578125" style="76" customWidth="1"/>
    <col min="4" max="4" width="11.42578125" style="76" customWidth="1"/>
    <col min="5" max="5" width="11.7109375" style="76" customWidth="1"/>
    <col min="6" max="6" width="11.42578125" style="76" customWidth="1"/>
    <col min="7" max="8" width="14.42578125" style="76" customWidth="1"/>
    <col min="9" max="9" width="14.7109375" style="76" customWidth="1"/>
    <col min="10" max="16384" width="9.140625" style="76"/>
  </cols>
  <sheetData>
    <row r="1" spans="1:9" ht="24.95" customHeight="1" x14ac:dyDescent="0.25">
      <c r="A1" s="283" t="s">
        <v>43</v>
      </c>
      <c r="B1" s="283"/>
      <c r="C1" s="276" t="s">
        <v>42</v>
      </c>
      <c r="D1" s="276"/>
      <c r="E1" s="276"/>
      <c r="F1" s="276"/>
      <c r="G1" s="276"/>
      <c r="H1" s="276"/>
      <c r="I1" s="276"/>
    </row>
    <row r="2" spans="1:9" ht="24.95" customHeight="1" x14ac:dyDescent="0.25">
      <c r="A2" s="284"/>
      <c r="B2" s="284"/>
      <c r="C2" s="277" t="s">
        <v>11</v>
      </c>
      <c r="D2" s="277"/>
      <c r="E2" s="277"/>
      <c r="F2" s="277"/>
      <c r="G2" s="277"/>
      <c r="H2" s="277"/>
      <c r="I2" s="277"/>
    </row>
    <row r="3" spans="1:9" ht="24.95" customHeight="1" x14ac:dyDescent="0.25">
      <c r="A3" s="285" t="s">
        <v>40</v>
      </c>
      <c r="B3" s="285"/>
      <c r="C3" s="278" t="s">
        <v>39</v>
      </c>
      <c r="D3" s="278"/>
      <c r="E3" s="278"/>
      <c r="F3" s="278"/>
      <c r="G3" s="278"/>
      <c r="H3" s="278"/>
      <c r="I3" s="278"/>
    </row>
    <row r="4" spans="1:9" ht="24.95" customHeight="1" x14ac:dyDescent="0.25">
      <c r="A4" s="286" t="s">
        <v>38</v>
      </c>
      <c r="B4" s="286"/>
      <c r="C4" s="279" t="s">
        <v>91</v>
      </c>
      <c r="D4" s="279"/>
      <c r="E4" s="279"/>
      <c r="F4" s="279"/>
      <c r="G4" s="279"/>
      <c r="H4" s="279"/>
      <c r="I4" s="279"/>
    </row>
    <row r="5" spans="1:9" ht="24.75" customHeight="1" x14ac:dyDescent="0.25">
      <c r="A5" s="282" t="s">
        <v>15</v>
      </c>
      <c r="B5" s="282"/>
      <c r="C5" s="280" t="s">
        <v>24</v>
      </c>
      <c r="D5" s="280"/>
      <c r="E5" s="280"/>
      <c r="F5" s="280"/>
      <c r="G5" s="280"/>
      <c r="H5" s="280"/>
      <c r="I5" s="280"/>
    </row>
    <row r="6" spans="1:9" ht="24.75" customHeight="1" x14ac:dyDescent="0.25">
      <c r="A6" s="287" t="s">
        <v>13</v>
      </c>
      <c r="B6" s="282"/>
      <c r="C6" s="280" t="s">
        <v>65</v>
      </c>
      <c r="D6" s="280"/>
      <c r="E6" s="280"/>
      <c r="F6" s="280"/>
      <c r="G6" s="280"/>
      <c r="H6" s="280"/>
      <c r="I6" s="280"/>
    </row>
    <row r="7" spans="1:9" ht="24.95" customHeight="1" thickBot="1" x14ac:dyDescent="0.3">
      <c r="A7" s="206"/>
      <c r="B7" s="198"/>
      <c r="C7" s="198" t="s">
        <v>11</v>
      </c>
      <c r="D7" s="198"/>
      <c r="E7" s="198"/>
      <c r="F7" s="198"/>
      <c r="G7" s="198"/>
      <c r="H7" s="198"/>
      <c r="I7" s="198"/>
    </row>
    <row r="8" spans="1:9" ht="85.5" customHeight="1" thickBot="1" x14ac:dyDescent="0.3">
      <c r="A8" s="58" t="s">
        <v>10</v>
      </c>
      <c r="B8" s="57" t="s">
        <v>9</v>
      </c>
      <c r="C8" s="56" t="s">
        <v>8</v>
      </c>
      <c r="D8" s="56" t="s">
        <v>7</v>
      </c>
      <c r="E8" s="56" t="s">
        <v>6</v>
      </c>
      <c r="F8" s="122" t="s">
        <v>92</v>
      </c>
      <c r="G8" s="122" t="s">
        <v>93</v>
      </c>
      <c r="H8" s="123" t="s">
        <v>94</v>
      </c>
      <c r="I8" s="124" t="s">
        <v>95</v>
      </c>
    </row>
    <row r="9" spans="1:9" ht="70.150000000000006" customHeight="1" x14ac:dyDescent="0.25">
      <c r="A9" s="86">
        <v>1</v>
      </c>
      <c r="B9" s="54" t="s">
        <v>2</v>
      </c>
      <c r="C9" s="53" t="s">
        <v>5</v>
      </c>
      <c r="D9" s="53" t="s">
        <v>0</v>
      </c>
      <c r="E9" s="53">
        <v>1</v>
      </c>
      <c r="F9" s="120"/>
      <c r="G9" s="121">
        <f t="shared" ref="G9:G16" si="0">ROUND((E9*F9),2)</f>
        <v>0</v>
      </c>
      <c r="H9" s="121">
        <f>ROUND((G9*0.2),2)</f>
        <v>0</v>
      </c>
      <c r="I9" s="146">
        <f>ROUND(H9+G9,2)</f>
        <v>0</v>
      </c>
    </row>
    <row r="10" spans="1:9" ht="70.150000000000006" customHeight="1" x14ac:dyDescent="0.25">
      <c r="A10" s="43">
        <v>2</v>
      </c>
      <c r="B10" s="38" t="s">
        <v>2</v>
      </c>
      <c r="C10" s="37" t="s">
        <v>23</v>
      </c>
      <c r="D10" s="37" t="s">
        <v>0</v>
      </c>
      <c r="E10" s="37">
        <v>1</v>
      </c>
      <c r="F10" s="120"/>
      <c r="G10" s="121">
        <f t="shared" si="0"/>
        <v>0</v>
      </c>
      <c r="H10" s="121">
        <f t="shared" ref="H10:H16" si="1">ROUND((G10*0.2),2)</f>
        <v>0</v>
      </c>
      <c r="I10" s="146">
        <f t="shared" ref="I10:I16" si="2">ROUND(H10+G10,2)</f>
        <v>0</v>
      </c>
    </row>
    <row r="11" spans="1:9" ht="70.150000000000006" customHeight="1" x14ac:dyDescent="0.25">
      <c r="A11" s="40">
        <v>3</v>
      </c>
      <c r="B11" s="38" t="s">
        <v>2</v>
      </c>
      <c r="C11" s="37" t="s">
        <v>22</v>
      </c>
      <c r="D11" s="37" t="s">
        <v>0</v>
      </c>
      <c r="E11" s="68">
        <v>16</v>
      </c>
      <c r="F11" s="120"/>
      <c r="G11" s="121">
        <f t="shared" si="0"/>
        <v>0</v>
      </c>
      <c r="H11" s="121">
        <f t="shared" si="1"/>
        <v>0</v>
      </c>
      <c r="I11" s="146">
        <f t="shared" si="2"/>
        <v>0</v>
      </c>
    </row>
    <row r="12" spans="1:9" ht="70.150000000000006" customHeight="1" x14ac:dyDescent="0.25">
      <c r="A12" s="40">
        <v>4</v>
      </c>
      <c r="B12" s="30" t="s">
        <v>2</v>
      </c>
      <c r="C12" s="41" t="s">
        <v>21</v>
      </c>
      <c r="D12" s="29" t="s">
        <v>0</v>
      </c>
      <c r="E12" s="29">
        <v>1</v>
      </c>
      <c r="F12" s="120"/>
      <c r="G12" s="121">
        <f t="shared" si="0"/>
        <v>0</v>
      </c>
      <c r="H12" s="121">
        <f t="shared" si="1"/>
        <v>0</v>
      </c>
      <c r="I12" s="146">
        <f t="shared" si="2"/>
        <v>0</v>
      </c>
    </row>
    <row r="13" spans="1:9" ht="70.150000000000006" customHeight="1" x14ac:dyDescent="0.25">
      <c r="A13" s="40">
        <v>5</v>
      </c>
      <c r="B13" s="30" t="s">
        <v>2</v>
      </c>
      <c r="C13" s="29" t="s">
        <v>20</v>
      </c>
      <c r="D13" s="29" t="s">
        <v>0</v>
      </c>
      <c r="E13" s="29">
        <v>2</v>
      </c>
      <c r="F13" s="120"/>
      <c r="G13" s="121">
        <f t="shared" si="0"/>
        <v>0</v>
      </c>
      <c r="H13" s="121">
        <f t="shared" si="1"/>
        <v>0</v>
      </c>
      <c r="I13" s="146">
        <f t="shared" si="2"/>
        <v>0</v>
      </c>
    </row>
    <row r="14" spans="1:9" ht="70.150000000000006" customHeight="1" x14ac:dyDescent="0.25">
      <c r="A14" s="40">
        <v>6</v>
      </c>
      <c r="B14" s="30" t="s">
        <v>2</v>
      </c>
      <c r="C14" s="29" t="s">
        <v>19</v>
      </c>
      <c r="D14" s="29"/>
      <c r="E14" s="29">
        <v>1</v>
      </c>
      <c r="F14" s="120"/>
      <c r="G14" s="121">
        <f t="shared" si="0"/>
        <v>0</v>
      </c>
      <c r="H14" s="121">
        <f t="shared" si="1"/>
        <v>0</v>
      </c>
      <c r="I14" s="146">
        <f t="shared" si="2"/>
        <v>0</v>
      </c>
    </row>
    <row r="15" spans="1:9" ht="70.150000000000006" customHeight="1" x14ac:dyDescent="0.25">
      <c r="A15" s="40">
        <v>7</v>
      </c>
      <c r="B15" s="30" t="s">
        <v>17</v>
      </c>
      <c r="C15" s="29" t="s">
        <v>18</v>
      </c>
      <c r="D15" s="29" t="s">
        <v>0</v>
      </c>
      <c r="E15" s="29">
        <v>1</v>
      </c>
      <c r="F15" s="120"/>
      <c r="G15" s="121">
        <f t="shared" si="0"/>
        <v>0</v>
      </c>
      <c r="H15" s="121">
        <f t="shared" si="1"/>
        <v>0</v>
      </c>
      <c r="I15" s="146">
        <f t="shared" si="2"/>
        <v>0</v>
      </c>
    </row>
    <row r="16" spans="1:9" ht="91.15" customHeight="1" thickBot="1" x14ac:dyDescent="0.3">
      <c r="A16" s="29">
        <v>8</v>
      </c>
      <c r="B16" s="30" t="s">
        <v>17</v>
      </c>
      <c r="C16" s="29" t="s">
        <v>16</v>
      </c>
      <c r="D16" s="29" t="s">
        <v>0</v>
      </c>
      <c r="E16" s="29">
        <v>1</v>
      </c>
      <c r="F16" s="120"/>
      <c r="G16" s="121">
        <f t="shared" si="0"/>
        <v>0</v>
      </c>
      <c r="H16" s="121">
        <f t="shared" si="1"/>
        <v>0</v>
      </c>
      <c r="I16" s="146">
        <f t="shared" si="2"/>
        <v>0</v>
      </c>
    </row>
    <row r="17" spans="1:9" ht="24.95" customHeight="1" thickBot="1" x14ac:dyDescent="0.3">
      <c r="A17" s="39"/>
      <c r="B17" s="255" t="s">
        <v>97</v>
      </c>
      <c r="C17" s="256"/>
      <c r="D17" s="256"/>
      <c r="E17" s="257"/>
      <c r="F17" s="133"/>
      <c r="G17" s="116">
        <f>ROUND(SUM(G13:G16),2)</f>
        <v>0</v>
      </c>
      <c r="H17" s="116">
        <f t="shared" ref="H17:I17" si="3">ROUND(SUM(H13:H16),2)</f>
        <v>0</v>
      </c>
      <c r="I17" s="118">
        <f t="shared" si="3"/>
        <v>0</v>
      </c>
    </row>
    <row r="18" spans="1:9" ht="24.95" customHeight="1" x14ac:dyDescent="0.25"/>
    <row r="19" spans="1:9" ht="24.95" customHeight="1" x14ac:dyDescent="0.25"/>
    <row r="20" spans="1:9" ht="18" x14ac:dyDescent="0.25">
      <c r="A20" s="282" t="s">
        <v>15</v>
      </c>
      <c r="B20" s="282"/>
      <c r="C20" s="280" t="s">
        <v>14</v>
      </c>
      <c r="D20" s="280"/>
      <c r="E20" s="280"/>
      <c r="F20" s="280"/>
      <c r="G20" s="280"/>
      <c r="H20" s="280"/>
      <c r="I20" s="280"/>
    </row>
    <row r="21" spans="1:9" ht="24.75" customHeight="1" x14ac:dyDescent="0.25">
      <c r="A21" s="282" t="s">
        <v>13</v>
      </c>
      <c r="B21" s="282"/>
      <c r="C21" s="281" t="s">
        <v>65</v>
      </c>
      <c r="D21" s="281"/>
      <c r="E21" s="281"/>
      <c r="F21" s="281"/>
      <c r="G21" s="281"/>
      <c r="H21" s="281"/>
      <c r="I21" s="281"/>
    </row>
    <row r="22" spans="1:9" ht="24.95" customHeight="1" thickBot="1" x14ac:dyDescent="0.3">
      <c r="A22" s="198"/>
      <c r="B22" s="198"/>
      <c r="C22" s="198" t="s">
        <v>11</v>
      </c>
      <c r="D22" s="198"/>
      <c r="E22" s="198"/>
      <c r="F22" s="198"/>
      <c r="G22" s="198"/>
      <c r="H22" s="198"/>
      <c r="I22" s="198"/>
    </row>
    <row r="23" spans="1:9" ht="84.75" customHeight="1" thickBot="1" x14ac:dyDescent="0.3">
      <c r="A23" s="88" t="s">
        <v>10</v>
      </c>
      <c r="B23" s="57" t="s">
        <v>9</v>
      </c>
      <c r="C23" s="56" t="s">
        <v>8</v>
      </c>
      <c r="D23" s="56" t="s">
        <v>7</v>
      </c>
      <c r="E23" s="56" t="s">
        <v>6</v>
      </c>
      <c r="F23" s="122" t="s">
        <v>92</v>
      </c>
      <c r="G23" s="122" t="s">
        <v>93</v>
      </c>
      <c r="H23" s="123" t="s">
        <v>94</v>
      </c>
      <c r="I23" s="124" t="s">
        <v>95</v>
      </c>
    </row>
    <row r="24" spans="1:9" ht="70.150000000000006" customHeight="1" x14ac:dyDescent="0.25">
      <c r="A24" s="55">
        <v>1</v>
      </c>
      <c r="B24" s="54" t="s">
        <v>2</v>
      </c>
      <c r="C24" s="53" t="s">
        <v>5</v>
      </c>
      <c r="D24" s="53" t="s">
        <v>0</v>
      </c>
      <c r="E24" s="53">
        <v>1</v>
      </c>
      <c r="F24" s="120"/>
      <c r="G24" s="121">
        <f>ROUND((E24*F24),2)</f>
        <v>0</v>
      </c>
      <c r="H24" s="121">
        <f>ROUND((G24*0.2),2)</f>
        <v>0</v>
      </c>
      <c r="I24" s="146">
        <f>ROUND(H24+G24,2)</f>
        <v>0</v>
      </c>
    </row>
    <row r="25" spans="1:9" ht="70.150000000000006" customHeight="1" x14ac:dyDescent="0.25">
      <c r="A25" s="40">
        <v>2</v>
      </c>
      <c r="B25" s="30" t="s">
        <v>2</v>
      </c>
      <c r="C25" s="37" t="s">
        <v>4</v>
      </c>
      <c r="D25" s="37" t="s">
        <v>0</v>
      </c>
      <c r="E25" s="37">
        <v>1</v>
      </c>
      <c r="F25" s="115"/>
      <c r="G25" s="121">
        <f>ROUND((E25*F25),2)</f>
        <v>0</v>
      </c>
      <c r="H25" s="121">
        <f t="shared" ref="H25:H27" si="4">ROUND((G25*0.2),2)</f>
        <v>0</v>
      </c>
      <c r="I25" s="146">
        <f t="shared" ref="I25:I27" si="5">ROUND(H25+G25,2)</f>
        <v>0</v>
      </c>
    </row>
    <row r="26" spans="1:9" ht="70.150000000000006" customHeight="1" x14ac:dyDescent="0.25">
      <c r="A26" s="80">
        <v>3</v>
      </c>
      <c r="B26" s="35" t="s">
        <v>2</v>
      </c>
      <c r="C26" s="34" t="s">
        <v>3</v>
      </c>
      <c r="D26" s="34" t="s">
        <v>0</v>
      </c>
      <c r="E26" s="144">
        <v>17</v>
      </c>
      <c r="F26" s="115"/>
      <c r="G26" s="121">
        <f>ROUND((E26*F26),2)</f>
        <v>0</v>
      </c>
      <c r="H26" s="121">
        <f t="shared" si="4"/>
        <v>0</v>
      </c>
      <c r="I26" s="146">
        <f t="shared" si="5"/>
        <v>0</v>
      </c>
    </row>
    <row r="27" spans="1:9" ht="70.150000000000006" customHeight="1" thickBot="1" x14ac:dyDescent="0.3">
      <c r="A27" s="29">
        <v>4</v>
      </c>
      <c r="B27" s="38" t="s">
        <v>2</v>
      </c>
      <c r="C27" s="37" t="s">
        <v>1</v>
      </c>
      <c r="D27" s="37" t="s">
        <v>0</v>
      </c>
      <c r="E27" s="37">
        <v>1</v>
      </c>
      <c r="F27" s="115"/>
      <c r="G27" s="121">
        <f>ROUND((E27*F27),2)</f>
        <v>0</v>
      </c>
      <c r="H27" s="121">
        <f t="shared" si="4"/>
        <v>0</v>
      </c>
      <c r="I27" s="146">
        <f t="shared" si="5"/>
        <v>0</v>
      </c>
    </row>
    <row r="28" spans="1:9" ht="24.95" customHeight="1" thickBot="1" x14ac:dyDescent="0.3">
      <c r="A28" s="39"/>
      <c r="B28" s="255" t="s">
        <v>97</v>
      </c>
      <c r="C28" s="256"/>
      <c r="D28" s="256"/>
      <c r="E28" s="257"/>
      <c r="F28" s="133"/>
      <c r="G28" s="116">
        <f>ROUND(SUM(G24:G27),2)</f>
        <v>0</v>
      </c>
      <c r="H28" s="116">
        <f t="shared" ref="H28:I28" si="6">ROUND(SUM(H24:H27),2)</f>
        <v>0</v>
      </c>
      <c r="I28" s="118">
        <f t="shared" si="6"/>
        <v>0</v>
      </c>
    </row>
    <row r="29" spans="1:9" ht="24.95" customHeight="1" x14ac:dyDescent="0.25"/>
    <row r="30" spans="1:9" ht="24.95" customHeight="1" x14ac:dyDescent="0.25"/>
    <row r="31" spans="1:9" ht="24.95" customHeight="1" x14ac:dyDescent="0.25">
      <c r="A31" s="282" t="s">
        <v>15</v>
      </c>
      <c r="B31" s="282"/>
      <c r="C31" s="280" t="s">
        <v>55</v>
      </c>
      <c r="D31" s="280"/>
      <c r="E31" s="280"/>
      <c r="F31" s="280"/>
      <c r="G31" s="280"/>
      <c r="H31" s="280"/>
      <c r="I31" s="280"/>
    </row>
    <row r="32" spans="1:9" ht="24.95" customHeight="1" x14ac:dyDescent="0.25">
      <c r="A32" s="282" t="s">
        <v>13</v>
      </c>
      <c r="B32" s="282"/>
      <c r="C32" s="280" t="s">
        <v>54</v>
      </c>
      <c r="D32" s="280"/>
      <c r="E32" s="280"/>
      <c r="F32" s="280"/>
      <c r="G32" s="280"/>
      <c r="H32" s="280"/>
      <c r="I32" s="280"/>
    </row>
    <row r="33" spans="1:9" ht="24.95" customHeight="1" thickBot="1" x14ac:dyDescent="0.3">
      <c r="A33" s="198"/>
      <c r="B33" s="198"/>
      <c r="C33" s="198" t="s">
        <v>11</v>
      </c>
      <c r="D33" s="198"/>
      <c r="E33" s="198"/>
      <c r="F33" s="198"/>
      <c r="G33" s="198"/>
      <c r="H33" s="198"/>
      <c r="I33" s="198"/>
    </row>
    <row r="34" spans="1:9" ht="81" customHeight="1" thickBot="1" x14ac:dyDescent="0.3">
      <c r="A34" s="58" t="s">
        <v>10</v>
      </c>
      <c r="B34" s="91" t="s">
        <v>53</v>
      </c>
      <c r="C34" s="56" t="s">
        <v>8</v>
      </c>
      <c r="D34" s="56" t="s">
        <v>7</v>
      </c>
      <c r="E34" s="56" t="s">
        <v>6</v>
      </c>
      <c r="F34" s="122" t="s">
        <v>92</v>
      </c>
      <c r="G34" s="122" t="s">
        <v>93</v>
      </c>
      <c r="H34" s="123" t="s">
        <v>94</v>
      </c>
      <c r="I34" s="124" t="s">
        <v>95</v>
      </c>
    </row>
    <row r="35" spans="1:9" ht="70.150000000000006" customHeight="1" x14ac:dyDescent="0.25">
      <c r="A35" s="79">
        <v>26</v>
      </c>
      <c r="B35" s="54" t="s">
        <v>2</v>
      </c>
      <c r="C35" s="106" t="s">
        <v>52</v>
      </c>
      <c r="D35" s="89" t="s">
        <v>0</v>
      </c>
      <c r="E35" s="90">
        <v>1</v>
      </c>
      <c r="F35" s="120"/>
      <c r="G35" s="121">
        <f>ROUND((E35*F35),2)</f>
        <v>0</v>
      </c>
      <c r="H35" s="121">
        <f>ROUND((G35*0.2),2)</f>
        <v>0</v>
      </c>
      <c r="I35" s="146">
        <f>ROUND(H35+G35,2)</f>
        <v>0</v>
      </c>
    </row>
    <row r="36" spans="1:9" ht="70.150000000000006" customHeight="1" x14ac:dyDescent="0.25">
      <c r="A36" s="78">
        <v>27</v>
      </c>
      <c r="B36" s="30" t="s">
        <v>2</v>
      </c>
      <c r="C36" s="37" t="s">
        <v>51</v>
      </c>
      <c r="D36" s="29" t="s">
        <v>0</v>
      </c>
      <c r="E36" s="29">
        <v>1</v>
      </c>
      <c r="F36" s="115"/>
      <c r="G36" s="121">
        <f>ROUND((E36*F36),2)</f>
        <v>0</v>
      </c>
      <c r="H36" s="121">
        <f t="shared" ref="H36:H37" si="7">ROUND((G36*0.2),2)</f>
        <v>0</v>
      </c>
      <c r="I36" s="146">
        <f t="shared" ref="I36:I37" si="8">ROUND(H36+G36,2)</f>
        <v>0</v>
      </c>
    </row>
    <row r="37" spans="1:9" ht="70.150000000000006" customHeight="1" thickBot="1" x14ac:dyDescent="0.3">
      <c r="A37" s="81">
        <v>28</v>
      </c>
      <c r="B37" s="30" t="s">
        <v>2</v>
      </c>
      <c r="C37" s="37" t="s">
        <v>50</v>
      </c>
      <c r="D37" s="29" t="s">
        <v>0</v>
      </c>
      <c r="E37" s="29">
        <v>1</v>
      </c>
      <c r="F37" s="115"/>
      <c r="G37" s="121">
        <f>ROUND((E37*F37),2)</f>
        <v>0</v>
      </c>
      <c r="H37" s="121">
        <f t="shared" si="7"/>
        <v>0</v>
      </c>
      <c r="I37" s="146">
        <f t="shared" si="8"/>
        <v>0</v>
      </c>
    </row>
    <row r="38" spans="1:9" ht="24.95" customHeight="1" thickBot="1" x14ac:dyDescent="0.3">
      <c r="A38" s="39"/>
      <c r="B38" s="255" t="s">
        <v>97</v>
      </c>
      <c r="C38" s="256"/>
      <c r="D38" s="256"/>
      <c r="E38" s="257"/>
      <c r="F38" s="133"/>
      <c r="G38" s="116">
        <f>ROUND(SUM(G34:G37),2)</f>
        <v>0</v>
      </c>
      <c r="H38" s="116">
        <f t="shared" ref="H38:I38" si="9">ROUND(SUM(H34:H37),2)</f>
        <v>0</v>
      </c>
      <c r="I38" s="118">
        <f t="shared" si="9"/>
        <v>0</v>
      </c>
    </row>
    <row r="39" spans="1:9" ht="16.5" x14ac:dyDescent="0.25">
      <c r="B39" s="125"/>
      <c r="C39" s="168"/>
      <c r="D39" s="168"/>
      <c r="E39" s="168"/>
    </row>
    <row r="40" spans="1:9" ht="16.5" x14ac:dyDescent="0.25">
      <c r="B40" s="125"/>
      <c r="C40" s="168"/>
      <c r="D40" s="168"/>
      <c r="E40" s="168"/>
    </row>
    <row r="41" spans="1:9" ht="17.25" thickBot="1" x14ac:dyDescent="0.3">
      <c r="B41" s="125"/>
      <c r="C41" s="168"/>
      <c r="D41" s="168"/>
      <c r="E41" s="168"/>
    </row>
    <row r="42" spans="1:9" ht="47.25" x14ac:dyDescent="0.25">
      <c r="A42" s="154" t="s">
        <v>107</v>
      </c>
      <c r="B42" s="155"/>
      <c r="C42" s="155"/>
      <c r="D42" s="155"/>
      <c r="E42" s="156"/>
      <c r="F42" s="147" t="s">
        <v>99</v>
      </c>
      <c r="G42" s="126">
        <f>G17+G28+G38</f>
        <v>0</v>
      </c>
    </row>
    <row r="43" spans="1:9" ht="15.75" x14ac:dyDescent="0.25">
      <c r="A43" s="157"/>
      <c r="B43" s="158"/>
      <c r="C43" s="158"/>
      <c r="D43" s="158"/>
      <c r="E43" s="159"/>
      <c r="F43" s="148" t="s">
        <v>100</v>
      </c>
      <c r="G43" s="127">
        <f>H17+H28+H38</f>
        <v>0</v>
      </c>
    </row>
    <row r="44" spans="1:9" ht="48" thickBot="1" x14ac:dyDescent="0.3">
      <c r="A44" s="160"/>
      <c r="B44" s="161"/>
      <c r="C44" s="161"/>
      <c r="D44" s="161"/>
      <c r="E44" s="162"/>
      <c r="F44" s="149" t="s">
        <v>101</v>
      </c>
      <c r="G44" s="128">
        <f>I17+I28+I38</f>
        <v>0</v>
      </c>
    </row>
  </sheetData>
  <protectedRanges>
    <protectedRange sqref="B39:E42" name="Rozsah3"/>
    <protectedRange sqref="F1:H8 F18:H23 F29:H34 F39:H1048576 F17 F28 F38" name="Rozsah1"/>
    <protectedRange sqref="C39:E42" name="Rozsah2"/>
    <protectedRange sqref="F9:F16" name="Rozsah1_1"/>
    <protectedRange sqref="F24:F27" name="Rozsah1_2"/>
    <protectedRange sqref="F35:F37" name="Rozsah1_3"/>
    <protectedRange sqref="G9:H16" name="Rozsah1_3_4_5"/>
    <protectedRange sqref="G24:H27" name="Rozsah1_3_4_5_1"/>
    <protectedRange sqref="G35:H37" name="Rozsah1_3_4_5_2"/>
    <protectedRange sqref="G17:I17" name="Rozsah1_7_5_1"/>
    <protectedRange sqref="G28:I28" name="Rozsah1_7_5_1_1"/>
    <protectedRange sqref="G38:I38" name="Rozsah1_7_5_1_2"/>
  </protectedRanges>
  <mergeCells count="33">
    <mergeCell ref="A7:B7"/>
    <mergeCell ref="A1:B1"/>
    <mergeCell ref="A2:B2"/>
    <mergeCell ref="A3:B3"/>
    <mergeCell ref="A4:B4"/>
    <mergeCell ref="A5:B5"/>
    <mergeCell ref="A6:B6"/>
    <mergeCell ref="A42:E44"/>
    <mergeCell ref="A20:B20"/>
    <mergeCell ref="A21:B21"/>
    <mergeCell ref="C39:E39"/>
    <mergeCell ref="C40:E40"/>
    <mergeCell ref="C41:E41"/>
    <mergeCell ref="A22:B22"/>
    <mergeCell ref="A31:B31"/>
    <mergeCell ref="A32:B32"/>
    <mergeCell ref="A33:B33"/>
    <mergeCell ref="B17:E17"/>
    <mergeCell ref="B28:E28"/>
    <mergeCell ref="B38:E38"/>
    <mergeCell ref="C1:I1"/>
    <mergeCell ref="C2:I2"/>
    <mergeCell ref="C3:I3"/>
    <mergeCell ref="C4:I4"/>
    <mergeCell ref="C5:I5"/>
    <mergeCell ref="C6:I6"/>
    <mergeCell ref="C7:I7"/>
    <mergeCell ref="C20:I20"/>
    <mergeCell ref="C21:I21"/>
    <mergeCell ref="C22:I22"/>
    <mergeCell ref="C31:I31"/>
    <mergeCell ref="C32:I32"/>
    <mergeCell ref="C33:I33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Súhrn</vt:lpstr>
      <vt:lpstr>ZŠ Bruselská</vt:lpstr>
      <vt:lpstr>ZŠ Družicová</vt:lpstr>
      <vt:lpstr>ZŠ Jenisejská</vt:lpstr>
      <vt:lpstr>ZŠ Krosnianska</vt:lpstr>
      <vt:lpstr>ZŠ L. Novomeského</vt:lpstr>
      <vt:lpstr>ZŠ Polianska</vt:lpstr>
      <vt:lpstr>ZŠ Požiarnická</vt:lpstr>
      <vt:lpstr>ZŠ Staničná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2020-03-19T18:10:45Z</dcterms:created>
  <dcterms:modified xsi:type="dcterms:W3CDTF">2020-05-06T12:48:06Z</dcterms:modified>
</cp:coreProperties>
</file>