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3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ponuka'!$A$1:$O$93</definedName>
  </definedNames>
  <calcPr calcId="162913"/>
</workbook>
</file>

<file path=xl/calcChain.xml><?xml version="1.0" encoding="utf-8"?>
<calcChain xmlns="http://schemas.openxmlformats.org/spreadsheetml/2006/main">
  <c r="L78" i="1" l="1"/>
  <c r="F76" i="1" l="1"/>
  <c r="E76" i="1"/>
  <c r="G76" i="1" l="1"/>
  <c r="P12" i="1"/>
  <c r="P67" i="1"/>
  <c r="P76" i="1" l="1"/>
  <c r="P75" i="1"/>
  <c r="P68" i="1"/>
  <c r="P66" i="1" l="1"/>
  <c r="O78" i="1"/>
  <c r="P78" i="1" s="1"/>
  <c r="O80" i="1" l="1"/>
  <c r="O79" i="1" s="1"/>
</calcChain>
</file>

<file path=xl/sharedStrings.xml><?xml version="1.0" encoding="utf-8"?>
<sst xmlns="http://schemas.openxmlformats.org/spreadsheetml/2006/main" count="362" uniqueCount="108">
  <si>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</si>
  <si>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</si>
  <si>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</si>
  <si>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</si>
  <si>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</si>
  <si>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</si>
  <si>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</si>
  <si>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</si>
  <si>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</si>
  <si>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</si>
  <si>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</si>
  <si>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</si>
  <si>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</si>
  <si>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</si>
  <si>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</si>
  <si>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</si>
  <si>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</si>
  <si>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</si>
  <si>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</si>
  <si>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</si>
  <si>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</si>
  <si>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</si>
  <si>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</si>
  <si>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</si>
  <si>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</si>
  <si>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</si>
  <si>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</si>
  <si>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</si>
  <si>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</si>
  <si>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</si>
  <si>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</si>
  <si>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</si>
  <si>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</si>
  <si>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</si>
  <si>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</si>
  <si>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</si>
  <si>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</si>
  <si>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</si>
  <si>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</si>
  <si>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</si>
  <si>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</si>
  <si>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</si>
  <si>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</si>
  <si>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</si>
  <si>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</si>
  <si>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</si>
  <si>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</si>
  <si>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</si>
  <si>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</si>
  <si>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</si>
  <si>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</si>
  <si>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</si>
  <si>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</si>
  <si>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</si>
  <si>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</si>
  <si>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</si>
  <si>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</si>
  <si>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</si>
  <si>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</si>
  <si>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</si>
  <si>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</si>
  <si>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</si>
  <si>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</si>
  <si>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</si>
  <si>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</si>
  <si>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</si>
  <si>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</si>
  <si>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</si>
  <si>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</si>
  <si>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</si>
  <si>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</si>
  <si>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OU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</si>
  <si>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</si>
  <si>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Leštiny</t>
  </si>
  <si>
    <t>799 a</t>
  </si>
  <si>
    <t>VÚ+</t>
  </si>
  <si>
    <t>823 b</t>
  </si>
  <si>
    <t>824 a</t>
  </si>
  <si>
    <t>Sirková</t>
  </si>
  <si>
    <t>736 10</t>
  </si>
  <si>
    <t>787 a</t>
  </si>
  <si>
    <t>Sklenárka</t>
  </si>
  <si>
    <t>554 10</t>
  </si>
  <si>
    <t>556 a</t>
  </si>
  <si>
    <t>564 10</t>
  </si>
  <si>
    <t>565 a 10</t>
  </si>
  <si>
    <t>593 b 10</t>
  </si>
  <si>
    <t>594 b 10</t>
  </si>
  <si>
    <t>602 a 10</t>
  </si>
  <si>
    <t>782 a</t>
  </si>
  <si>
    <t>150/950</t>
  </si>
  <si>
    <t>576 b</t>
  </si>
  <si>
    <t>VÚ-</t>
  </si>
  <si>
    <t>543 a</t>
  </si>
  <si>
    <t>543 b</t>
  </si>
  <si>
    <t>544 b</t>
  </si>
  <si>
    <t>1,2,4a,6,7</t>
  </si>
  <si>
    <t>skm</t>
  </si>
  <si>
    <t>výrezy</t>
  </si>
  <si>
    <t>50/600</t>
  </si>
  <si>
    <t>Krkavec</t>
  </si>
  <si>
    <t>675a10</t>
  </si>
  <si>
    <t>680b10</t>
  </si>
  <si>
    <t>684 a</t>
  </si>
  <si>
    <t>684 b</t>
  </si>
  <si>
    <t>1,2,4a,4d,6,7</t>
  </si>
  <si>
    <t>Lesnícke služby v ťažbovom procese na OZ Karpaty, VC Limbach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</si>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</sst>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6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39" xfId="0" applyFont="1" applyFill="1" applyBorder="1" applyAlignment="1" applyProtection="1">
      <alignment horizontal="right" vertical="center" wrapText="1"/>
    </xf>
    <xf numFmtId="4" fontId="10" fillId="3" borderId="25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3" fontId="0" fillId="3" borderId="24" xfId="0" applyNumberFormat="1" applyFont="1" applyFill="1" applyBorder="1" applyAlignment="1" applyProtection="1">
      <alignment horizontal="right" vertical="center"/>
    </xf>
    <xf numFmtId="0" fontId="6" fillId="3" borderId="16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/>
    </xf>
    <xf numFmtId="0" fontId="0" fillId="0" borderId="1" xfId="0" applyBorder="1"/>
    <xf numFmtId="0" fontId="10" fillId="3" borderId="1" xfId="0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/>
    </xf>
    <xf numFmtId="4" fontId="10" fillId="3" borderId="1" xfId="0" applyNumberFormat="1" applyFont="1" applyFill="1" applyBorder="1" applyAlignment="1" applyProtection="1">
      <alignment horizont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vertical="center" wrapText="1"/>
    </xf>
    <xf numFmtId="0" fontId="6" fillId="3" borderId="36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vertical="center" wrapText="1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21" xfId="0" applyNumberFormat="1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Protection="1"/>
    <xf numFmtId="0" fontId="6" fillId="3" borderId="15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2" borderId="1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/>
    </xf>
    <xf numFmtId="0" fontId="6" fillId="3" borderId="19" xfId="0" applyFont="1" applyFill="1" applyBorder="1" applyAlignment="1" applyProtection="1">
      <alignment horizontal="center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view="pageBreakPreview" zoomScaleNormal="100" zoomScaleSheetLayoutView="100" workbookViewId="0">
      <selection activeCell="M3" sqref="M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107</v>
      </c>
      <c r="O2" s="15"/>
    </row>
    <row r="3" spans="1:16" ht="18" x14ac:dyDescent="0.25">
      <c r="A3" s="17" t="s">
        <v>0</v>
      </c>
      <c r="B3" s="13"/>
      <c r="C3" s="150" t="s">
        <v>106</v>
      </c>
      <c r="D3" s="151"/>
      <c r="E3" s="151"/>
      <c r="F3" s="151"/>
      <c r="G3" s="151"/>
      <c r="H3" s="151"/>
      <c r="I3" s="151"/>
      <c r="J3" s="151"/>
      <c r="K3" s="151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0"/>
      <c r="F5" s="14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1" t="s">
        <v>70</v>
      </c>
      <c r="C6" s="141"/>
      <c r="D6" s="141"/>
      <c r="E6" s="141"/>
      <c r="F6" s="14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2"/>
      <c r="C7" s="142"/>
      <c r="D7" s="142"/>
      <c r="E7" s="142"/>
      <c r="F7" s="14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x14ac:dyDescent="0.25">
      <c r="A8" s="138" t="s">
        <v>66</v>
      </c>
      <c r="B8" s="13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86" t="s">
        <v>69</v>
      </c>
      <c r="B9" s="143" t="s">
        <v>2</v>
      </c>
      <c r="C9" s="146" t="s">
        <v>53</v>
      </c>
      <c r="D9" s="147"/>
      <c r="E9" s="148" t="s">
        <v>3</v>
      </c>
      <c r="F9" s="132"/>
      <c r="G9" s="149"/>
      <c r="H9" s="131" t="s">
        <v>4</v>
      </c>
      <c r="I9" s="127" t="s">
        <v>5</v>
      </c>
      <c r="J9" s="133" t="s">
        <v>6</v>
      </c>
      <c r="K9" s="135" t="s">
        <v>7</v>
      </c>
      <c r="L9" s="127" t="s">
        <v>54</v>
      </c>
      <c r="M9" s="127" t="s">
        <v>60</v>
      </c>
      <c r="N9" s="113" t="s">
        <v>58</v>
      </c>
      <c r="O9" s="116" t="s">
        <v>59</v>
      </c>
    </row>
    <row r="10" spans="1:16" ht="21.75" customHeight="1" x14ac:dyDescent="0.25">
      <c r="A10" s="25"/>
      <c r="B10" s="144"/>
      <c r="C10" s="119" t="s">
        <v>67</v>
      </c>
      <c r="D10" s="120"/>
      <c r="E10" s="119" t="s">
        <v>9</v>
      </c>
      <c r="F10" s="123" t="s">
        <v>10</v>
      </c>
      <c r="G10" s="125" t="s">
        <v>11</v>
      </c>
      <c r="H10" s="131"/>
      <c r="I10" s="128"/>
      <c r="J10" s="133"/>
      <c r="K10" s="136"/>
      <c r="L10" s="128"/>
      <c r="M10" s="128"/>
      <c r="N10" s="114"/>
      <c r="O10" s="117"/>
    </row>
    <row r="11" spans="1:16" ht="50.25" customHeight="1" thickBot="1" x14ac:dyDescent="0.3">
      <c r="A11" s="87"/>
      <c r="B11" s="145"/>
      <c r="C11" s="121"/>
      <c r="D11" s="122"/>
      <c r="E11" s="121"/>
      <c r="F11" s="124"/>
      <c r="G11" s="126"/>
      <c r="H11" s="132"/>
      <c r="I11" s="129"/>
      <c r="J11" s="134"/>
      <c r="K11" s="137"/>
      <c r="L11" s="129"/>
      <c r="M11" s="129"/>
      <c r="N11" s="115"/>
      <c r="O11" s="118"/>
    </row>
    <row r="12" spans="1:16" x14ac:dyDescent="0.25">
      <c r="A12" s="80" t="s">
        <v>73</v>
      </c>
      <c r="B12" s="58" t="s">
        <v>74</v>
      </c>
      <c r="C12" s="58" t="s">
        <v>96</v>
      </c>
      <c r="D12" s="58" t="s">
        <v>97</v>
      </c>
      <c r="E12" s="59">
        <v>0.85</v>
      </c>
      <c r="F12" s="59">
        <v>5.93</v>
      </c>
      <c r="G12" s="59">
        <v>6.78</v>
      </c>
      <c r="H12" s="30" t="s">
        <v>37</v>
      </c>
      <c r="I12" s="30">
        <v>60</v>
      </c>
      <c r="J12" s="30">
        <v>0.37</v>
      </c>
      <c r="K12" s="81">
        <v>670</v>
      </c>
      <c r="L12" s="82">
        <v>168.62</v>
      </c>
      <c r="M12" s="83" t="s">
        <v>61</v>
      </c>
      <c r="N12" s="84"/>
      <c r="O12" s="85"/>
      <c r="P12" s="12" t="str">
        <f>IF( O12=0," ", IF(100-((L12/O12)*100)&gt;20,"viac ako 20%",0))</f>
        <v xml:space="preserve"> </v>
      </c>
    </row>
    <row r="13" spans="1:16" x14ac:dyDescent="0.25">
      <c r="A13" s="74"/>
      <c r="B13" s="76" t="s">
        <v>74</v>
      </c>
      <c r="C13" s="76" t="s">
        <v>96</v>
      </c>
      <c r="D13" s="76" t="s">
        <v>98</v>
      </c>
      <c r="E13" s="70">
        <v>0.85</v>
      </c>
      <c r="F13" s="70">
        <v>5.92</v>
      </c>
      <c r="G13" s="70">
        <v>6.77</v>
      </c>
      <c r="H13" s="27" t="s">
        <v>37</v>
      </c>
      <c r="I13" s="27">
        <v>60</v>
      </c>
      <c r="J13" s="27">
        <v>0.37</v>
      </c>
      <c r="K13" s="77">
        <v>670</v>
      </c>
      <c r="L13" s="72">
        <v>203.39</v>
      </c>
      <c r="M13" s="78" t="s">
        <v>61</v>
      </c>
      <c r="N13" s="54"/>
      <c r="O13" s="29"/>
      <c r="P13" s="12"/>
    </row>
    <row r="14" spans="1:16" x14ac:dyDescent="0.25">
      <c r="A14" s="67" t="s">
        <v>73</v>
      </c>
      <c r="B14" s="76" t="s">
        <v>74</v>
      </c>
      <c r="C14" s="76" t="s">
        <v>96</v>
      </c>
      <c r="D14" s="76" t="s">
        <v>97</v>
      </c>
      <c r="E14" s="70">
        <v>8.59</v>
      </c>
      <c r="F14" s="70">
        <v>56.35</v>
      </c>
      <c r="G14" s="70">
        <v>64.94</v>
      </c>
      <c r="H14" s="27" t="s">
        <v>75</v>
      </c>
      <c r="I14" s="27">
        <v>60</v>
      </c>
      <c r="J14" s="27">
        <v>0.49</v>
      </c>
      <c r="K14" s="77">
        <v>670</v>
      </c>
      <c r="L14" s="71">
        <v>1389.72</v>
      </c>
      <c r="M14" s="78" t="s">
        <v>61</v>
      </c>
      <c r="N14" s="54"/>
      <c r="O14" s="29"/>
      <c r="P14" s="12"/>
    </row>
    <row r="15" spans="1:16" x14ac:dyDescent="0.25">
      <c r="A15" s="67"/>
      <c r="B15" s="76" t="s">
        <v>74</v>
      </c>
      <c r="C15" s="76" t="s">
        <v>96</v>
      </c>
      <c r="D15" s="76" t="s">
        <v>98</v>
      </c>
      <c r="E15" s="70">
        <v>8.59</v>
      </c>
      <c r="F15" s="70">
        <v>56.35</v>
      </c>
      <c r="G15" s="70">
        <v>64.930000000000007</v>
      </c>
      <c r="H15" s="27" t="s">
        <v>75</v>
      </c>
      <c r="I15" s="27">
        <v>60</v>
      </c>
      <c r="J15" s="27">
        <v>0.49</v>
      </c>
      <c r="K15" s="77">
        <v>670</v>
      </c>
      <c r="L15" s="71">
        <v>1701.85</v>
      </c>
      <c r="M15" s="78" t="s">
        <v>61</v>
      </c>
      <c r="N15" s="54"/>
      <c r="O15" s="29"/>
      <c r="P15" s="12"/>
    </row>
    <row r="16" spans="1:16" x14ac:dyDescent="0.25">
      <c r="A16" s="67" t="s">
        <v>73</v>
      </c>
      <c r="B16" s="76">
        <v>825</v>
      </c>
      <c r="C16" s="76" t="s">
        <v>96</v>
      </c>
      <c r="D16" s="76" t="s">
        <v>97</v>
      </c>
      <c r="E16" s="69">
        <v>9.73</v>
      </c>
      <c r="F16" s="69">
        <v>12.68</v>
      </c>
      <c r="G16" s="69">
        <v>22.41</v>
      </c>
      <c r="H16" s="27" t="s">
        <v>37</v>
      </c>
      <c r="I16" s="27">
        <v>35</v>
      </c>
      <c r="J16" s="27">
        <v>0.49</v>
      </c>
      <c r="K16" s="77">
        <v>820</v>
      </c>
      <c r="L16" s="72">
        <v>448.42</v>
      </c>
      <c r="M16" s="78" t="s">
        <v>61</v>
      </c>
      <c r="N16" s="54"/>
      <c r="O16" s="29"/>
      <c r="P16" s="12"/>
    </row>
    <row r="17" spans="1:16" x14ac:dyDescent="0.25">
      <c r="A17" s="67"/>
      <c r="B17" s="76"/>
      <c r="C17" s="76" t="s">
        <v>96</v>
      </c>
      <c r="D17" s="76" t="s">
        <v>98</v>
      </c>
      <c r="E17" s="69">
        <v>9.73</v>
      </c>
      <c r="F17" s="69">
        <v>12.67</v>
      </c>
      <c r="G17" s="69">
        <v>22.41</v>
      </c>
      <c r="H17" s="27" t="s">
        <v>37</v>
      </c>
      <c r="I17" s="27">
        <v>35</v>
      </c>
      <c r="J17" s="27">
        <v>0.49</v>
      </c>
      <c r="K17" s="77">
        <v>820</v>
      </c>
      <c r="L17" s="72">
        <v>555.09</v>
      </c>
      <c r="M17" s="78" t="s">
        <v>61</v>
      </c>
      <c r="N17" s="54"/>
      <c r="O17" s="29"/>
      <c r="P17" s="12"/>
    </row>
    <row r="18" spans="1:16" x14ac:dyDescent="0.25">
      <c r="A18" s="67" t="s">
        <v>73</v>
      </c>
      <c r="B18" s="76">
        <v>825</v>
      </c>
      <c r="C18" s="76" t="s">
        <v>96</v>
      </c>
      <c r="D18" s="76" t="s">
        <v>97</v>
      </c>
      <c r="E18" s="70">
        <v>22.35</v>
      </c>
      <c r="F18" s="70">
        <v>78.989999999999995</v>
      </c>
      <c r="G18" s="70">
        <v>101.34</v>
      </c>
      <c r="H18" s="27" t="s">
        <v>75</v>
      </c>
      <c r="I18" s="27">
        <v>35</v>
      </c>
      <c r="J18" s="27">
        <v>0.5</v>
      </c>
      <c r="K18" s="77">
        <v>820</v>
      </c>
      <c r="L18" s="72">
        <v>1978.16</v>
      </c>
      <c r="M18" s="78" t="s">
        <v>61</v>
      </c>
      <c r="N18" s="54"/>
      <c r="O18" s="29"/>
      <c r="P18" s="12"/>
    </row>
    <row r="19" spans="1:16" x14ac:dyDescent="0.25">
      <c r="A19" s="67"/>
      <c r="B19" s="76"/>
      <c r="C19" s="76" t="s">
        <v>96</v>
      </c>
      <c r="D19" s="76" t="s">
        <v>98</v>
      </c>
      <c r="E19" s="70">
        <v>22.35</v>
      </c>
      <c r="F19" s="70">
        <v>78.989999999999995</v>
      </c>
      <c r="G19" s="70">
        <v>101.34</v>
      </c>
      <c r="H19" s="27" t="s">
        <v>75</v>
      </c>
      <c r="I19" s="27">
        <v>35</v>
      </c>
      <c r="J19" s="27">
        <v>0.5</v>
      </c>
      <c r="K19" s="77">
        <v>820</v>
      </c>
      <c r="L19" s="72">
        <v>2443.06</v>
      </c>
      <c r="M19" s="78" t="s">
        <v>61</v>
      </c>
      <c r="N19" s="54"/>
      <c r="O19" s="29"/>
      <c r="P19" s="12"/>
    </row>
    <row r="20" spans="1:16" x14ac:dyDescent="0.25">
      <c r="A20" s="67" t="s">
        <v>73</v>
      </c>
      <c r="B20" s="76">
        <v>826</v>
      </c>
      <c r="C20" s="76" t="s">
        <v>96</v>
      </c>
      <c r="D20" s="76" t="s">
        <v>97</v>
      </c>
      <c r="E20" s="70">
        <v>6.99</v>
      </c>
      <c r="F20" s="70">
        <v>14.41</v>
      </c>
      <c r="G20" s="70">
        <v>21.4</v>
      </c>
      <c r="H20" s="27" t="s">
        <v>37</v>
      </c>
      <c r="I20" s="27">
        <v>30</v>
      </c>
      <c r="J20" s="27">
        <v>0.44</v>
      </c>
      <c r="K20" s="77">
        <v>860</v>
      </c>
      <c r="L20" s="72">
        <v>419.23</v>
      </c>
      <c r="M20" s="78" t="s">
        <v>61</v>
      </c>
      <c r="N20" s="54"/>
      <c r="O20" s="29"/>
      <c r="P20" s="12"/>
    </row>
    <row r="21" spans="1:16" x14ac:dyDescent="0.25">
      <c r="A21" s="67"/>
      <c r="B21" s="76"/>
      <c r="C21" s="76" t="s">
        <v>96</v>
      </c>
      <c r="D21" s="76" t="s">
        <v>98</v>
      </c>
      <c r="E21" s="70">
        <v>6.99</v>
      </c>
      <c r="F21" s="70">
        <v>14.41</v>
      </c>
      <c r="G21" s="70">
        <v>21.4</v>
      </c>
      <c r="H21" s="27" t="s">
        <v>37</v>
      </c>
      <c r="I21" s="27">
        <v>30</v>
      </c>
      <c r="J21" s="27">
        <v>0.44</v>
      </c>
      <c r="K21" s="77">
        <v>860</v>
      </c>
      <c r="L21" s="72">
        <v>517.86</v>
      </c>
      <c r="M21" s="78" t="s">
        <v>61</v>
      </c>
      <c r="N21" s="54"/>
      <c r="O21" s="29"/>
      <c r="P21" s="12"/>
    </row>
    <row r="22" spans="1:16" x14ac:dyDescent="0.25">
      <c r="A22" s="67" t="s">
        <v>73</v>
      </c>
      <c r="B22" s="76">
        <v>826</v>
      </c>
      <c r="C22" s="76" t="s">
        <v>96</v>
      </c>
      <c r="D22" s="76" t="s">
        <v>97</v>
      </c>
      <c r="E22" s="70">
        <v>7.21</v>
      </c>
      <c r="F22" s="70">
        <v>80.8</v>
      </c>
      <c r="G22" s="70">
        <v>88.01</v>
      </c>
      <c r="H22" s="27" t="s">
        <v>75</v>
      </c>
      <c r="I22" s="27">
        <v>30</v>
      </c>
      <c r="J22" s="27">
        <v>0.52</v>
      </c>
      <c r="K22" s="77">
        <v>860</v>
      </c>
      <c r="L22" s="72">
        <v>1857.89</v>
      </c>
      <c r="M22" s="78" t="s">
        <v>61</v>
      </c>
      <c r="N22" s="54"/>
      <c r="O22" s="29"/>
      <c r="P22" s="12"/>
    </row>
    <row r="23" spans="1:16" x14ac:dyDescent="0.25">
      <c r="A23" s="67"/>
      <c r="B23" s="76"/>
      <c r="C23" s="76" t="s">
        <v>96</v>
      </c>
      <c r="D23" s="76" t="s">
        <v>98</v>
      </c>
      <c r="E23" s="70">
        <v>7.21</v>
      </c>
      <c r="F23" s="70">
        <v>80.790000000000006</v>
      </c>
      <c r="G23" s="70">
        <v>88</v>
      </c>
      <c r="H23" s="27" t="s">
        <v>75</v>
      </c>
      <c r="I23" s="27">
        <v>30</v>
      </c>
      <c r="J23" s="27">
        <v>0.52</v>
      </c>
      <c r="K23" s="77">
        <v>860</v>
      </c>
      <c r="L23" s="72">
        <v>2288.35</v>
      </c>
      <c r="M23" s="78" t="s">
        <v>61</v>
      </c>
      <c r="N23" s="54"/>
      <c r="O23" s="29"/>
      <c r="P23" s="12"/>
    </row>
    <row r="24" spans="1:16" x14ac:dyDescent="0.25">
      <c r="A24" s="67" t="s">
        <v>73</v>
      </c>
      <c r="B24" s="76">
        <v>771</v>
      </c>
      <c r="C24" s="76" t="s">
        <v>96</v>
      </c>
      <c r="D24" s="76" t="s">
        <v>97</v>
      </c>
      <c r="E24" s="69">
        <v>2.1</v>
      </c>
      <c r="F24" s="69">
        <v>167.84</v>
      </c>
      <c r="G24" s="69">
        <v>169.94</v>
      </c>
      <c r="H24" s="27" t="s">
        <v>71</v>
      </c>
      <c r="I24" s="27">
        <v>10</v>
      </c>
      <c r="J24" s="27">
        <v>1.2</v>
      </c>
      <c r="K24" s="77">
        <v>2500</v>
      </c>
      <c r="L24" s="72">
        <v>3837.25</v>
      </c>
      <c r="M24" s="78" t="s">
        <v>61</v>
      </c>
      <c r="N24" s="54"/>
      <c r="O24" s="29"/>
      <c r="P24" s="12"/>
    </row>
    <row r="25" spans="1:16" x14ac:dyDescent="0.25">
      <c r="A25" s="67"/>
      <c r="B25" s="76"/>
      <c r="C25" s="76" t="s">
        <v>96</v>
      </c>
      <c r="D25" s="76" t="s">
        <v>98</v>
      </c>
      <c r="E25" s="69">
        <v>0.23</v>
      </c>
      <c r="F25" s="69">
        <v>18.649999999999999</v>
      </c>
      <c r="G25" s="69">
        <v>18.88</v>
      </c>
      <c r="H25" s="27" t="s">
        <v>71</v>
      </c>
      <c r="I25" s="27">
        <v>10</v>
      </c>
      <c r="J25" s="27">
        <v>1.2</v>
      </c>
      <c r="K25" s="77">
        <v>2500</v>
      </c>
      <c r="L25" s="72">
        <v>514.14</v>
      </c>
      <c r="M25" s="78" t="s">
        <v>61</v>
      </c>
      <c r="N25" s="54"/>
      <c r="O25" s="29"/>
      <c r="P25" s="12"/>
    </row>
    <row r="26" spans="1:16" x14ac:dyDescent="0.25">
      <c r="A26" s="67" t="s">
        <v>73</v>
      </c>
      <c r="B26" s="76" t="s">
        <v>76</v>
      </c>
      <c r="C26" s="76" t="s">
        <v>96</v>
      </c>
      <c r="D26" s="76" t="s">
        <v>97</v>
      </c>
      <c r="E26" s="70"/>
      <c r="F26" s="70">
        <v>35.32</v>
      </c>
      <c r="G26" s="70">
        <v>35.32</v>
      </c>
      <c r="H26" s="27" t="s">
        <v>75</v>
      </c>
      <c r="I26" s="27">
        <v>25</v>
      </c>
      <c r="J26" s="27">
        <v>0.96</v>
      </c>
      <c r="K26" s="77">
        <v>840</v>
      </c>
      <c r="L26" s="72">
        <v>633.64</v>
      </c>
      <c r="M26" s="78" t="s">
        <v>61</v>
      </c>
      <c r="N26" s="54"/>
      <c r="O26" s="29"/>
      <c r="P26" s="12"/>
    </row>
    <row r="27" spans="1:16" x14ac:dyDescent="0.25">
      <c r="A27" s="67"/>
      <c r="B27" s="76"/>
      <c r="C27" s="76" t="s">
        <v>96</v>
      </c>
      <c r="D27" s="76" t="s">
        <v>98</v>
      </c>
      <c r="E27" s="70"/>
      <c r="F27" s="70">
        <v>8.83</v>
      </c>
      <c r="G27" s="70">
        <v>8.83</v>
      </c>
      <c r="H27" s="27" t="s">
        <v>75</v>
      </c>
      <c r="I27" s="27">
        <v>25</v>
      </c>
      <c r="J27" s="27">
        <v>0.96</v>
      </c>
      <c r="K27" s="77">
        <v>840</v>
      </c>
      <c r="L27" s="72">
        <v>203.37</v>
      </c>
      <c r="M27" s="78" t="s">
        <v>61</v>
      </c>
      <c r="N27" s="54"/>
      <c r="O27" s="29"/>
      <c r="P27" s="12"/>
    </row>
    <row r="28" spans="1:16" x14ac:dyDescent="0.25">
      <c r="A28" s="67" t="s">
        <v>73</v>
      </c>
      <c r="B28" s="76" t="s">
        <v>89</v>
      </c>
      <c r="C28" s="76" t="s">
        <v>105</v>
      </c>
      <c r="D28" s="76" t="s">
        <v>97</v>
      </c>
      <c r="E28" s="70"/>
      <c r="F28" s="70">
        <v>287.12</v>
      </c>
      <c r="G28" s="70">
        <v>287.12</v>
      </c>
      <c r="H28" s="27" t="s">
        <v>75</v>
      </c>
      <c r="I28" s="27">
        <v>45</v>
      </c>
      <c r="J28" s="27">
        <v>0.84</v>
      </c>
      <c r="K28" s="77" t="s">
        <v>90</v>
      </c>
      <c r="L28" s="72">
        <v>6331</v>
      </c>
      <c r="M28" s="78" t="s">
        <v>61</v>
      </c>
      <c r="N28" s="54"/>
      <c r="O28" s="29"/>
      <c r="P28" s="12"/>
    </row>
    <row r="29" spans="1:16" x14ac:dyDescent="0.25">
      <c r="A29" s="67"/>
      <c r="B29" s="76"/>
      <c r="C29" s="76" t="s">
        <v>105</v>
      </c>
      <c r="D29" s="76" t="s">
        <v>98</v>
      </c>
      <c r="E29" s="70"/>
      <c r="F29" s="70">
        <v>71.78</v>
      </c>
      <c r="G29" s="70">
        <v>71.78</v>
      </c>
      <c r="H29" s="27" t="s">
        <v>75</v>
      </c>
      <c r="I29" s="27">
        <v>45</v>
      </c>
      <c r="J29" s="27">
        <v>0.84</v>
      </c>
      <c r="K29" s="77" t="s">
        <v>90</v>
      </c>
      <c r="L29" s="72">
        <v>1923.94</v>
      </c>
      <c r="M29" s="78" t="s">
        <v>61</v>
      </c>
      <c r="N29" s="54"/>
      <c r="O29" s="29"/>
      <c r="P29" s="12"/>
    </row>
    <row r="30" spans="1:16" x14ac:dyDescent="0.25">
      <c r="A30" s="67" t="s">
        <v>73</v>
      </c>
      <c r="B30" s="76" t="s">
        <v>77</v>
      </c>
      <c r="C30" s="76" t="s">
        <v>96</v>
      </c>
      <c r="D30" s="76" t="s">
        <v>97</v>
      </c>
      <c r="E30" s="70"/>
      <c r="F30" s="70">
        <v>32.58</v>
      </c>
      <c r="G30" s="70">
        <v>32.58</v>
      </c>
      <c r="H30" s="27" t="s">
        <v>75</v>
      </c>
      <c r="I30" s="27">
        <v>15</v>
      </c>
      <c r="J30" s="27">
        <v>0.81</v>
      </c>
      <c r="K30" s="77">
        <v>860</v>
      </c>
      <c r="L30" s="72">
        <v>649.97</v>
      </c>
      <c r="M30" s="78" t="s">
        <v>61</v>
      </c>
      <c r="N30" s="54"/>
      <c r="O30" s="29"/>
      <c r="P30" s="12"/>
    </row>
    <row r="31" spans="1:16" x14ac:dyDescent="0.25">
      <c r="A31" s="67"/>
      <c r="B31" s="76"/>
      <c r="C31" s="76" t="s">
        <v>96</v>
      </c>
      <c r="D31" s="76" t="s">
        <v>98</v>
      </c>
      <c r="E31" s="70"/>
      <c r="F31" s="70">
        <v>8.14</v>
      </c>
      <c r="G31" s="70">
        <v>8.14</v>
      </c>
      <c r="H31" s="27" t="s">
        <v>75</v>
      </c>
      <c r="I31" s="27">
        <v>15</v>
      </c>
      <c r="J31" s="27">
        <v>0.81</v>
      </c>
      <c r="K31" s="77">
        <v>860</v>
      </c>
      <c r="L31" s="72">
        <v>200.78</v>
      </c>
      <c r="M31" s="78" t="s">
        <v>61</v>
      </c>
      <c r="N31" s="54"/>
      <c r="O31" s="29"/>
      <c r="P31" s="12"/>
    </row>
    <row r="32" spans="1:16" x14ac:dyDescent="0.25">
      <c r="A32" s="67" t="s">
        <v>78</v>
      </c>
      <c r="B32" s="76" t="s">
        <v>79</v>
      </c>
      <c r="C32" s="76" t="s">
        <v>96</v>
      </c>
      <c r="D32" s="76" t="s">
        <v>97</v>
      </c>
      <c r="E32" s="70"/>
      <c r="F32" s="70">
        <v>73.400000000000006</v>
      </c>
      <c r="G32" s="70">
        <v>73.400000000000006</v>
      </c>
      <c r="H32" s="27" t="s">
        <v>12</v>
      </c>
      <c r="I32" s="27">
        <v>50</v>
      </c>
      <c r="J32" s="27">
        <v>3.14</v>
      </c>
      <c r="K32" s="77">
        <v>750</v>
      </c>
      <c r="L32" s="72">
        <v>1121.55</v>
      </c>
      <c r="M32" s="78" t="s">
        <v>61</v>
      </c>
      <c r="N32" s="54"/>
      <c r="O32" s="29"/>
      <c r="P32" s="12"/>
    </row>
    <row r="33" spans="1:16" x14ac:dyDescent="0.25">
      <c r="A33" s="67"/>
      <c r="B33" s="76"/>
      <c r="C33" s="76" t="s">
        <v>96</v>
      </c>
      <c r="D33" s="76" t="s">
        <v>98</v>
      </c>
      <c r="E33" s="70"/>
      <c r="F33" s="70">
        <v>8.16</v>
      </c>
      <c r="G33" s="70">
        <v>8.16</v>
      </c>
      <c r="H33" s="27" t="s">
        <v>12</v>
      </c>
      <c r="I33" s="27">
        <v>50</v>
      </c>
      <c r="J33" s="27">
        <v>3.14</v>
      </c>
      <c r="K33" s="77">
        <v>750</v>
      </c>
      <c r="L33" s="72">
        <v>161.25</v>
      </c>
      <c r="M33" s="78" t="s">
        <v>61</v>
      </c>
      <c r="N33" s="54"/>
      <c r="O33" s="29"/>
      <c r="P33" s="12"/>
    </row>
    <row r="34" spans="1:16" x14ac:dyDescent="0.25">
      <c r="A34" s="67" t="s">
        <v>78</v>
      </c>
      <c r="B34" s="76" t="s">
        <v>80</v>
      </c>
      <c r="C34" s="76" t="s">
        <v>96</v>
      </c>
      <c r="D34" s="76" t="s">
        <v>97</v>
      </c>
      <c r="E34" s="70">
        <v>9.35</v>
      </c>
      <c r="F34" s="70">
        <v>159.43</v>
      </c>
      <c r="G34" s="70">
        <v>168.78</v>
      </c>
      <c r="H34" s="27" t="s">
        <v>12</v>
      </c>
      <c r="I34" s="27">
        <v>40</v>
      </c>
      <c r="J34" s="27">
        <v>0.92</v>
      </c>
      <c r="K34" s="77">
        <v>500</v>
      </c>
      <c r="L34" s="72">
        <v>2867.57</v>
      </c>
      <c r="M34" s="78" t="s">
        <v>61</v>
      </c>
      <c r="N34" s="54"/>
      <c r="O34" s="29"/>
      <c r="P34" s="12"/>
    </row>
    <row r="35" spans="1:16" x14ac:dyDescent="0.25">
      <c r="A35" s="75"/>
      <c r="B35" s="76"/>
      <c r="C35" s="76" t="s">
        <v>96</v>
      </c>
      <c r="D35" s="76" t="s">
        <v>98</v>
      </c>
      <c r="E35" s="70">
        <v>2.34</v>
      </c>
      <c r="F35" s="70">
        <v>39.85</v>
      </c>
      <c r="G35" s="70">
        <v>42.19</v>
      </c>
      <c r="H35" s="27" t="s">
        <v>12</v>
      </c>
      <c r="I35" s="27">
        <v>40</v>
      </c>
      <c r="J35" s="27">
        <v>0.92</v>
      </c>
      <c r="K35" s="77">
        <v>500</v>
      </c>
      <c r="L35" s="72">
        <v>923.86</v>
      </c>
      <c r="M35" s="78" t="s">
        <v>61</v>
      </c>
      <c r="N35" s="54"/>
      <c r="O35" s="29"/>
      <c r="P35" s="12"/>
    </row>
    <row r="36" spans="1:16" x14ac:dyDescent="0.25">
      <c r="A36" s="57" t="s">
        <v>81</v>
      </c>
      <c r="B36" s="76" t="s">
        <v>82</v>
      </c>
      <c r="C36" s="76" t="s">
        <v>96</v>
      </c>
      <c r="D36" s="76" t="s">
        <v>97</v>
      </c>
      <c r="E36" s="70"/>
      <c r="F36" s="69">
        <v>355.53</v>
      </c>
      <c r="G36" s="69">
        <v>355.53</v>
      </c>
      <c r="H36" s="27" t="s">
        <v>12</v>
      </c>
      <c r="I36" s="27">
        <v>45</v>
      </c>
      <c r="J36" s="27">
        <v>1.27</v>
      </c>
      <c r="K36" s="77">
        <v>420</v>
      </c>
      <c r="L36" s="72">
        <v>5983.57</v>
      </c>
      <c r="M36" s="78" t="s">
        <v>61</v>
      </c>
      <c r="N36" s="54"/>
      <c r="O36" s="29"/>
      <c r="P36" s="12"/>
    </row>
    <row r="37" spans="1:16" x14ac:dyDescent="0.25">
      <c r="A37" s="57"/>
      <c r="B37" s="76"/>
      <c r="C37" s="76" t="s">
        <v>96</v>
      </c>
      <c r="D37" s="76" t="s">
        <v>98</v>
      </c>
      <c r="E37" s="70"/>
      <c r="F37" s="69">
        <v>39.5</v>
      </c>
      <c r="G37" s="69">
        <v>39.5</v>
      </c>
      <c r="H37" s="27" t="s">
        <v>12</v>
      </c>
      <c r="I37" s="27">
        <v>45</v>
      </c>
      <c r="J37" s="27">
        <v>1.27</v>
      </c>
      <c r="K37" s="77">
        <v>420</v>
      </c>
      <c r="L37" s="72">
        <v>865.97</v>
      </c>
      <c r="M37" s="78" t="s">
        <v>61</v>
      </c>
      <c r="N37" s="54"/>
      <c r="O37" s="29"/>
      <c r="P37" s="12"/>
    </row>
    <row r="38" spans="1:16" x14ac:dyDescent="0.25">
      <c r="A38" s="57" t="s">
        <v>81</v>
      </c>
      <c r="B38" s="76" t="s">
        <v>83</v>
      </c>
      <c r="C38" s="76" t="s">
        <v>96</v>
      </c>
      <c r="D38" s="76" t="s">
        <v>97</v>
      </c>
      <c r="E38" s="70"/>
      <c r="F38" s="70">
        <v>132.49</v>
      </c>
      <c r="G38" s="70">
        <v>132.49</v>
      </c>
      <c r="H38" s="27" t="s">
        <v>12</v>
      </c>
      <c r="I38" s="27">
        <v>35</v>
      </c>
      <c r="J38" s="27">
        <v>1.05</v>
      </c>
      <c r="K38" s="77">
        <v>250</v>
      </c>
      <c r="L38" s="72">
        <v>2171.5100000000002</v>
      </c>
      <c r="M38" s="78" t="s">
        <v>61</v>
      </c>
      <c r="N38" s="54"/>
      <c r="O38" s="29"/>
      <c r="P38" s="12"/>
    </row>
    <row r="39" spans="1:16" x14ac:dyDescent="0.25">
      <c r="A39" s="57"/>
      <c r="B39" s="76"/>
      <c r="C39" s="76" t="s">
        <v>96</v>
      </c>
      <c r="D39" s="76" t="s">
        <v>98</v>
      </c>
      <c r="E39" s="70"/>
      <c r="F39" s="70">
        <v>14.72</v>
      </c>
      <c r="G39" s="70">
        <v>14.72</v>
      </c>
      <c r="H39" s="27" t="s">
        <v>12</v>
      </c>
      <c r="I39" s="27">
        <v>35</v>
      </c>
      <c r="J39" s="27">
        <v>1.05</v>
      </c>
      <c r="K39" s="77">
        <v>250</v>
      </c>
      <c r="L39" s="72">
        <v>316.18</v>
      </c>
      <c r="M39" s="78" t="s">
        <v>61</v>
      </c>
      <c r="N39" s="54"/>
      <c r="O39" s="29"/>
      <c r="P39" s="12"/>
    </row>
    <row r="40" spans="1:16" x14ac:dyDescent="0.25">
      <c r="A40" s="57" t="s">
        <v>81</v>
      </c>
      <c r="B40" s="76" t="s">
        <v>84</v>
      </c>
      <c r="C40" s="76" t="s">
        <v>96</v>
      </c>
      <c r="D40" s="76" t="s">
        <v>97</v>
      </c>
      <c r="E40" s="70"/>
      <c r="F40" s="70">
        <v>158.97999999999999</v>
      </c>
      <c r="G40" s="70">
        <v>158.97999999999999</v>
      </c>
      <c r="H40" s="27" t="s">
        <v>12</v>
      </c>
      <c r="I40" s="27">
        <v>30</v>
      </c>
      <c r="J40" s="27">
        <v>1.18</v>
      </c>
      <c r="K40" s="77">
        <v>720</v>
      </c>
      <c r="L40" s="71">
        <v>2786.92</v>
      </c>
      <c r="M40" s="78" t="s">
        <v>61</v>
      </c>
      <c r="N40" s="54"/>
      <c r="O40" s="29"/>
      <c r="P40" s="12"/>
    </row>
    <row r="41" spans="1:16" x14ac:dyDescent="0.25">
      <c r="A41" s="57"/>
      <c r="B41" s="76"/>
      <c r="C41" s="76" t="s">
        <v>96</v>
      </c>
      <c r="D41" s="76" t="s">
        <v>98</v>
      </c>
      <c r="E41" s="70"/>
      <c r="F41" s="70">
        <v>17.66</v>
      </c>
      <c r="G41" s="70">
        <v>17.66</v>
      </c>
      <c r="H41" s="27" t="s">
        <v>12</v>
      </c>
      <c r="I41" s="27">
        <v>30</v>
      </c>
      <c r="J41" s="27">
        <v>1.18</v>
      </c>
      <c r="K41" s="77">
        <v>720</v>
      </c>
      <c r="L41" s="71">
        <v>392.73</v>
      </c>
      <c r="M41" s="78" t="s">
        <v>61</v>
      </c>
      <c r="N41" s="54"/>
      <c r="O41" s="29"/>
      <c r="P41" s="12"/>
    </row>
    <row r="42" spans="1:16" x14ac:dyDescent="0.25">
      <c r="A42" s="57" t="s">
        <v>81</v>
      </c>
      <c r="B42" s="76" t="s">
        <v>85</v>
      </c>
      <c r="C42" s="76" t="s">
        <v>96</v>
      </c>
      <c r="D42" s="76" t="s">
        <v>97</v>
      </c>
      <c r="E42" s="70"/>
      <c r="F42" s="69">
        <v>41.73</v>
      </c>
      <c r="G42" s="69">
        <v>41.73</v>
      </c>
      <c r="H42" s="27" t="s">
        <v>12</v>
      </c>
      <c r="I42" s="27">
        <v>25</v>
      </c>
      <c r="J42" s="27">
        <v>1.1599999999999999</v>
      </c>
      <c r="K42" s="77">
        <v>500</v>
      </c>
      <c r="L42" s="72">
        <v>664.76</v>
      </c>
      <c r="M42" s="78" t="s">
        <v>61</v>
      </c>
      <c r="N42" s="54"/>
      <c r="O42" s="29"/>
      <c r="P42" s="12"/>
    </row>
    <row r="43" spans="1:16" x14ac:dyDescent="0.25">
      <c r="A43" s="57"/>
      <c r="B43" s="76"/>
      <c r="C43" s="76" t="s">
        <v>96</v>
      </c>
      <c r="D43" s="76" t="s">
        <v>98</v>
      </c>
      <c r="E43" s="70"/>
      <c r="F43" s="69">
        <v>10.44</v>
      </c>
      <c r="G43" s="69">
        <v>10.44</v>
      </c>
      <c r="H43" s="27" t="s">
        <v>12</v>
      </c>
      <c r="I43" s="27">
        <v>25</v>
      </c>
      <c r="J43" s="27">
        <v>1.1599999999999999</v>
      </c>
      <c r="K43" s="77">
        <v>500</v>
      </c>
      <c r="L43" s="72">
        <v>219.48</v>
      </c>
      <c r="M43" s="78" t="s">
        <v>61</v>
      </c>
      <c r="N43" s="54"/>
      <c r="O43" s="29"/>
      <c r="P43" s="12"/>
    </row>
    <row r="44" spans="1:16" x14ac:dyDescent="0.25">
      <c r="A44" s="57" t="s">
        <v>81</v>
      </c>
      <c r="B44" s="76" t="s">
        <v>86</v>
      </c>
      <c r="C44" s="76" t="s">
        <v>96</v>
      </c>
      <c r="D44" s="76" t="s">
        <v>97</v>
      </c>
      <c r="E44" s="70"/>
      <c r="F44" s="70">
        <v>30.18</v>
      </c>
      <c r="G44" s="70">
        <v>30.18</v>
      </c>
      <c r="H44" s="27" t="s">
        <v>12</v>
      </c>
      <c r="I44" s="27">
        <v>30</v>
      </c>
      <c r="J44" s="27">
        <v>4.3099999999999996</v>
      </c>
      <c r="K44" s="77">
        <v>350</v>
      </c>
      <c r="L44" s="72">
        <v>378.19</v>
      </c>
      <c r="M44" s="78" t="s">
        <v>61</v>
      </c>
      <c r="N44" s="54"/>
      <c r="O44" s="29"/>
      <c r="P44" s="12"/>
    </row>
    <row r="45" spans="1:16" x14ac:dyDescent="0.25">
      <c r="A45" s="57" t="s">
        <v>81</v>
      </c>
      <c r="B45" s="76" t="s">
        <v>87</v>
      </c>
      <c r="C45" s="76" t="s">
        <v>96</v>
      </c>
      <c r="D45" s="76" t="s">
        <v>97</v>
      </c>
      <c r="E45" s="70"/>
      <c r="F45" s="70">
        <v>58.45</v>
      </c>
      <c r="G45" s="70">
        <v>58.45</v>
      </c>
      <c r="H45" s="27" t="s">
        <v>12</v>
      </c>
      <c r="I45" s="27">
        <v>40</v>
      </c>
      <c r="J45" s="27">
        <v>3.08</v>
      </c>
      <c r="K45" s="77">
        <v>450</v>
      </c>
      <c r="L45" s="72">
        <v>785.51</v>
      </c>
      <c r="M45" s="78" t="s">
        <v>61</v>
      </c>
      <c r="N45" s="54"/>
      <c r="O45" s="29"/>
      <c r="P45" s="12"/>
    </row>
    <row r="46" spans="1:16" x14ac:dyDescent="0.25">
      <c r="A46" s="57" t="s">
        <v>81</v>
      </c>
      <c r="B46" s="76" t="s">
        <v>88</v>
      </c>
      <c r="C46" s="76" t="s">
        <v>96</v>
      </c>
      <c r="D46" s="76" t="s">
        <v>97</v>
      </c>
      <c r="E46" s="70"/>
      <c r="F46" s="70">
        <v>37.799999999999997</v>
      </c>
      <c r="G46" s="70">
        <v>37.799999999999997</v>
      </c>
      <c r="H46" s="27" t="s">
        <v>12</v>
      </c>
      <c r="I46" s="27">
        <v>30</v>
      </c>
      <c r="J46" s="27">
        <v>4.2</v>
      </c>
      <c r="K46" s="77">
        <v>350</v>
      </c>
      <c r="L46" s="72">
        <v>471.53</v>
      </c>
      <c r="M46" s="78" t="s">
        <v>61</v>
      </c>
      <c r="N46" s="54"/>
      <c r="O46" s="29"/>
      <c r="P46" s="12"/>
    </row>
    <row r="47" spans="1:16" x14ac:dyDescent="0.25">
      <c r="A47" s="57" t="s">
        <v>81</v>
      </c>
      <c r="B47" s="76" t="s">
        <v>91</v>
      </c>
      <c r="C47" s="76" t="s">
        <v>96</v>
      </c>
      <c r="D47" s="76" t="s">
        <v>97</v>
      </c>
      <c r="E47" s="70"/>
      <c r="F47" s="69">
        <v>207.01</v>
      </c>
      <c r="G47" s="69">
        <v>207.01</v>
      </c>
      <c r="H47" s="27" t="s">
        <v>75</v>
      </c>
      <c r="I47" s="27">
        <v>25</v>
      </c>
      <c r="J47" s="27">
        <v>0.46</v>
      </c>
      <c r="K47" s="77">
        <v>460</v>
      </c>
      <c r="L47" s="72">
        <v>4044.97</v>
      </c>
      <c r="M47" s="78" t="s">
        <v>61</v>
      </c>
      <c r="N47" s="54"/>
      <c r="O47" s="29"/>
      <c r="P47" s="12"/>
    </row>
    <row r="48" spans="1:16" x14ac:dyDescent="0.25">
      <c r="A48" s="57"/>
      <c r="B48" s="76"/>
      <c r="C48" s="76" t="s">
        <v>96</v>
      </c>
      <c r="D48" s="76" t="s">
        <v>98</v>
      </c>
      <c r="E48" s="70"/>
      <c r="F48" s="69">
        <v>207.01</v>
      </c>
      <c r="G48" s="69">
        <v>207.01</v>
      </c>
      <c r="H48" s="27" t="s">
        <v>75</v>
      </c>
      <c r="I48" s="27">
        <v>25</v>
      </c>
      <c r="J48" s="27">
        <v>0.46</v>
      </c>
      <c r="K48" s="77">
        <v>460</v>
      </c>
      <c r="L48" s="72">
        <v>5094.51</v>
      </c>
      <c r="M48" s="78" t="s">
        <v>61</v>
      </c>
      <c r="N48" s="54"/>
      <c r="O48" s="29"/>
      <c r="P48" s="12"/>
    </row>
    <row r="49" spans="1:16" x14ac:dyDescent="0.25">
      <c r="A49" s="57" t="s">
        <v>81</v>
      </c>
      <c r="B49" s="76">
        <v>622</v>
      </c>
      <c r="C49" s="76" t="s">
        <v>96</v>
      </c>
      <c r="D49" s="76" t="s">
        <v>97</v>
      </c>
      <c r="E49" s="70"/>
      <c r="F49" s="70">
        <v>104.94</v>
      </c>
      <c r="G49" s="70">
        <v>104.94</v>
      </c>
      <c r="H49" s="27" t="s">
        <v>75</v>
      </c>
      <c r="I49" s="27">
        <v>25</v>
      </c>
      <c r="J49" s="27">
        <v>0.96</v>
      </c>
      <c r="K49" s="77">
        <v>550</v>
      </c>
      <c r="L49" s="72">
        <v>1837.5</v>
      </c>
      <c r="M49" s="78" t="s">
        <v>61</v>
      </c>
      <c r="N49" s="54"/>
      <c r="O49" s="29"/>
      <c r="P49" s="12"/>
    </row>
    <row r="50" spans="1:16" x14ac:dyDescent="0.25">
      <c r="A50" s="57"/>
      <c r="B50" s="76"/>
      <c r="C50" s="76" t="s">
        <v>96</v>
      </c>
      <c r="D50" s="76" t="s">
        <v>98</v>
      </c>
      <c r="E50" s="70"/>
      <c r="F50" s="70">
        <v>26.24</v>
      </c>
      <c r="G50" s="70">
        <v>26.24</v>
      </c>
      <c r="H50" s="27" t="s">
        <v>75</v>
      </c>
      <c r="I50" s="27">
        <v>25</v>
      </c>
      <c r="J50" s="27">
        <v>0.96</v>
      </c>
      <c r="K50" s="77">
        <v>550</v>
      </c>
      <c r="L50" s="72">
        <v>586.9</v>
      </c>
      <c r="M50" s="78" t="s">
        <v>61</v>
      </c>
      <c r="N50" s="54"/>
      <c r="O50" s="29"/>
      <c r="P50" s="12"/>
    </row>
    <row r="51" spans="1:16" x14ac:dyDescent="0.25">
      <c r="A51" s="57" t="s">
        <v>81</v>
      </c>
      <c r="B51" s="76" t="s">
        <v>93</v>
      </c>
      <c r="C51" s="76" t="s">
        <v>96</v>
      </c>
      <c r="D51" s="76" t="s">
        <v>97</v>
      </c>
      <c r="E51" s="70">
        <v>0.21</v>
      </c>
      <c r="F51" s="70">
        <v>25.83</v>
      </c>
      <c r="G51" s="70">
        <v>26.04</v>
      </c>
      <c r="H51" s="27" t="s">
        <v>92</v>
      </c>
      <c r="I51" s="27">
        <v>15</v>
      </c>
      <c r="J51" s="27">
        <v>0.2</v>
      </c>
      <c r="K51" s="77">
        <v>650</v>
      </c>
      <c r="L51" s="73">
        <v>859.58</v>
      </c>
      <c r="M51" s="78" t="s">
        <v>61</v>
      </c>
      <c r="N51" s="54"/>
      <c r="O51" s="29"/>
      <c r="P51" s="12"/>
    </row>
    <row r="52" spans="1:16" x14ac:dyDescent="0.25">
      <c r="A52" s="57"/>
      <c r="B52" s="76"/>
      <c r="C52" s="76" t="s">
        <v>96</v>
      </c>
      <c r="D52" s="76" t="s">
        <v>98</v>
      </c>
      <c r="E52" s="70">
        <v>1.89</v>
      </c>
      <c r="F52" s="70">
        <v>232.43</v>
      </c>
      <c r="G52" s="70">
        <v>234.32</v>
      </c>
      <c r="H52" s="27" t="s">
        <v>92</v>
      </c>
      <c r="I52" s="27">
        <v>15</v>
      </c>
      <c r="J52" s="27">
        <v>0.2</v>
      </c>
      <c r="K52" s="77">
        <v>650</v>
      </c>
      <c r="L52" s="73">
        <v>9710.2199999999993</v>
      </c>
      <c r="M52" s="78" t="s">
        <v>61</v>
      </c>
      <c r="N52" s="54"/>
      <c r="O52" s="29"/>
      <c r="P52" s="12"/>
    </row>
    <row r="53" spans="1:16" x14ac:dyDescent="0.25">
      <c r="A53" s="57" t="s">
        <v>81</v>
      </c>
      <c r="B53" s="76" t="s">
        <v>94</v>
      </c>
      <c r="C53" s="76" t="s">
        <v>105</v>
      </c>
      <c r="D53" s="76" t="s">
        <v>97</v>
      </c>
      <c r="E53" s="70">
        <v>17.86</v>
      </c>
      <c r="F53" s="70">
        <v>41.94</v>
      </c>
      <c r="G53" s="70">
        <v>59.8</v>
      </c>
      <c r="H53" s="27" t="s">
        <v>92</v>
      </c>
      <c r="I53" s="27">
        <v>25</v>
      </c>
      <c r="J53" s="27">
        <v>0.26</v>
      </c>
      <c r="K53" s="77" t="s">
        <v>99</v>
      </c>
      <c r="L53" s="73">
        <v>1508.16</v>
      </c>
      <c r="M53" s="78" t="s">
        <v>61</v>
      </c>
      <c r="N53" s="54"/>
      <c r="O53" s="29"/>
      <c r="P53" s="12"/>
    </row>
    <row r="54" spans="1:16" x14ac:dyDescent="0.25">
      <c r="A54" s="57"/>
      <c r="B54" s="76"/>
      <c r="C54" s="76" t="s">
        <v>105</v>
      </c>
      <c r="D54" s="76" t="s">
        <v>98</v>
      </c>
      <c r="E54" s="70">
        <v>17.86</v>
      </c>
      <c r="F54" s="70">
        <v>41.93</v>
      </c>
      <c r="G54" s="70">
        <v>59.79</v>
      </c>
      <c r="H54" s="27" t="s">
        <v>92</v>
      </c>
      <c r="I54" s="27">
        <v>25</v>
      </c>
      <c r="J54" s="27">
        <v>0.26</v>
      </c>
      <c r="K54" s="77" t="s">
        <v>99</v>
      </c>
      <c r="L54" s="73">
        <v>1881.91</v>
      </c>
      <c r="M54" s="78" t="s">
        <v>61</v>
      </c>
      <c r="N54" s="54"/>
      <c r="O54" s="29"/>
      <c r="P54" s="12"/>
    </row>
    <row r="55" spans="1:16" x14ac:dyDescent="0.25">
      <c r="A55" s="57" t="s">
        <v>81</v>
      </c>
      <c r="B55" s="76" t="s">
        <v>95</v>
      </c>
      <c r="C55" s="76" t="s">
        <v>96</v>
      </c>
      <c r="D55" s="76" t="s">
        <v>97</v>
      </c>
      <c r="E55" s="70">
        <v>0.15</v>
      </c>
      <c r="F55" s="70">
        <v>23.94</v>
      </c>
      <c r="G55" s="70">
        <v>24.09</v>
      </c>
      <c r="H55" s="27" t="s">
        <v>92</v>
      </c>
      <c r="I55" s="27">
        <v>30</v>
      </c>
      <c r="J55" s="27">
        <v>0.2</v>
      </c>
      <c r="K55" s="77">
        <v>750</v>
      </c>
      <c r="L55" s="73">
        <v>660.06</v>
      </c>
      <c r="M55" s="79" t="s">
        <v>61</v>
      </c>
      <c r="N55" s="54"/>
      <c r="O55" s="29"/>
      <c r="P55" s="12"/>
    </row>
    <row r="56" spans="1:16" x14ac:dyDescent="0.25">
      <c r="A56" s="57"/>
      <c r="B56" s="76"/>
      <c r="C56" s="76" t="s">
        <v>96</v>
      </c>
      <c r="D56" s="76" t="s">
        <v>98</v>
      </c>
      <c r="E56" s="70">
        <v>1.38</v>
      </c>
      <c r="F56" s="70">
        <v>215.47</v>
      </c>
      <c r="G56" s="70">
        <v>216.84</v>
      </c>
      <c r="H56" s="27" t="s">
        <v>92</v>
      </c>
      <c r="I56" s="27">
        <v>30</v>
      </c>
      <c r="J56" s="27">
        <v>0.2</v>
      </c>
      <c r="K56" s="77">
        <v>750</v>
      </c>
      <c r="L56" s="73">
        <v>7409.42</v>
      </c>
      <c r="M56" s="79" t="s">
        <v>61</v>
      </c>
      <c r="N56" s="54"/>
      <c r="O56" s="29"/>
      <c r="P56" s="12"/>
    </row>
    <row r="57" spans="1:16" x14ac:dyDescent="0.25">
      <c r="A57" s="57" t="s">
        <v>100</v>
      </c>
      <c r="B57" s="76">
        <v>644</v>
      </c>
      <c r="C57" s="76" t="s">
        <v>96</v>
      </c>
      <c r="D57" s="76" t="s">
        <v>97</v>
      </c>
      <c r="E57" s="70"/>
      <c r="F57" s="70">
        <v>142.86000000000001</v>
      </c>
      <c r="G57" s="70">
        <v>142.86000000000001</v>
      </c>
      <c r="H57" s="27" t="s">
        <v>12</v>
      </c>
      <c r="I57" s="27">
        <v>45</v>
      </c>
      <c r="J57" s="27">
        <v>1.65</v>
      </c>
      <c r="K57" s="77">
        <v>230</v>
      </c>
      <c r="L57" s="73">
        <v>2052.9</v>
      </c>
      <c r="M57" s="79" t="s">
        <v>61</v>
      </c>
      <c r="N57" s="54"/>
      <c r="O57" s="29"/>
      <c r="P57" s="12"/>
    </row>
    <row r="58" spans="1:16" x14ac:dyDescent="0.25">
      <c r="A58" s="57"/>
      <c r="B58" s="76"/>
      <c r="C58" s="76" t="s">
        <v>96</v>
      </c>
      <c r="D58" s="76" t="s">
        <v>98</v>
      </c>
      <c r="E58" s="70"/>
      <c r="F58" s="70">
        <v>15.87</v>
      </c>
      <c r="G58" s="70">
        <v>15.87</v>
      </c>
      <c r="H58" s="27" t="s">
        <v>12</v>
      </c>
      <c r="I58" s="27">
        <v>45</v>
      </c>
      <c r="J58" s="27">
        <v>1.65</v>
      </c>
      <c r="K58" s="77">
        <v>230</v>
      </c>
      <c r="L58" s="73">
        <v>298.43</v>
      </c>
      <c r="M58" s="79" t="s">
        <v>61</v>
      </c>
      <c r="N58" s="54"/>
      <c r="O58" s="29"/>
      <c r="P58" s="12"/>
    </row>
    <row r="59" spans="1:16" x14ac:dyDescent="0.25">
      <c r="A59" s="57" t="s">
        <v>100</v>
      </c>
      <c r="B59" s="76">
        <v>674</v>
      </c>
      <c r="C59" s="76" t="s">
        <v>96</v>
      </c>
      <c r="D59" s="76" t="s">
        <v>97</v>
      </c>
      <c r="E59" s="70">
        <v>15.41</v>
      </c>
      <c r="F59" s="70">
        <v>241.86</v>
      </c>
      <c r="G59" s="70">
        <v>257.27</v>
      </c>
      <c r="H59" s="27" t="s">
        <v>12</v>
      </c>
      <c r="I59" s="27">
        <v>40</v>
      </c>
      <c r="J59" s="27">
        <v>1.83</v>
      </c>
      <c r="K59" s="77">
        <v>320</v>
      </c>
      <c r="L59" s="73">
        <v>3627.51</v>
      </c>
      <c r="M59" s="79" t="s">
        <v>61</v>
      </c>
      <c r="N59" s="54"/>
      <c r="O59" s="29"/>
      <c r="P59" s="12"/>
    </row>
    <row r="60" spans="1:16" x14ac:dyDescent="0.25">
      <c r="A60" s="57"/>
      <c r="B60" s="76"/>
      <c r="C60" s="76" t="s">
        <v>96</v>
      </c>
      <c r="D60" s="76" t="s">
        <v>98</v>
      </c>
      <c r="E60" s="70">
        <v>1.71</v>
      </c>
      <c r="F60" s="70">
        <v>26.88</v>
      </c>
      <c r="G60" s="70">
        <v>28.59</v>
      </c>
      <c r="H60" s="27" t="s">
        <v>12</v>
      </c>
      <c r="I60" s="27">
        <v>40</v>
      </c>
      <c r="J60" s="27">
        <v>1.83</v>
      </c>
      <c r="K60" s="77">
        <v>320</v>
      </c>
      <c r="L60" s="73">
        <v>528.08000000000004</v>
      </c>
      <c r="M60" s="79" t="s">
        <v>61</v>
      </c>
      <c r="N60" s="54"/>
      <c r="O60" s="29"/>
      <c r="P60" s="12"/>
    </row>
    <row r="61" spans="1:16" x14ac:dyDescent="0.25">
      <c r="A61" s="57" t="s">
        <v>100</v>
      </c>
      <c r="B61" s="76" t="s">
        <v>101</v>
      </c>
      <c r="C61" s="76" t="s">
        <v>96</v>
      </c>
      <c r="D61" s="76" t="s">
        <v>97</v>
      </c>
      <c r="E61" s="70"/>
      <c r="F61" s="70">
        <v>81.5</v>
      </c>
      <c r="G61" s="70">
        <v>81.5</v>
      </c>
      <c r="H61" s="27" t="s">
        <v>12</v>
      </c>
      <c r="I61" s="27">
        <v>30</v>
      </c>
      <c r="J61" s="27">
        <v>3.13</v>
      </c>
      <c r="K61" s="77">
        <v>250</v>
      </c>
      <c r="L61" s="73">
        <v>1064.7</v>
      </c>
      <c r="M61" s="79" t="s">
        <v>61</v>
      </c>
      <c r="N61" s="54"/>
      <c r="O61" s="29"/>
      <c r="P61" s="12"/>
    </row>
    <row r="62" spans="1:16" x14ac:dyDescent="0.25">
      <c r="A62" s="57" t="s">
        <v>100</v>
      </c>
      <c r="B62" s="76">
        <v>677</v>
      </c>
      <c r="C62" s="76" t="s">
        <v>96</v>
      </c>
      <c r="D62" s="76" t="s">
        <v>97</v>
      </c>
      <c r="E62" s="70"/>
      <c r="F62" s="70">
        <v>127.76</v>
      </c>
      <c r="G62" s="70">
        <v>127.76</v>
      </c>
      <c r="H62" s="27" t="s">
        <v>12</v>
      </c>
      <c r="I62" s="27">
        <v>55</v>
      </c>
      <c r="J62" s="27">
        <v>2.84</v>
      </c>
      <c r="K62" s="77">
        <v>450</v>
      </c>
      <c r="L62" s="73">
        <v>1910.22</v>
      </c>
      <c r="M62" s="79" t="s">
        <v>61</v>
      </c>
      <c r="N62" s="54"/>
      <c r="O62" s="29"/>
      <c r="P62" s="12"/>
    </row>
    <row r="63" spans="1:16" x14ac:dyDescent="0.25">
      <c r="A63" s="57" t="s">
        <v>100</v>
      </c>
      <c r="B63" s="76" t="s">
        <v>102</v>
      </c>
      <c r="C63" s="76" t="s">
        <v>96</v>
      </c>
      <c r="D63" s="76" t="s">
        <v>97</v>
      </c>
      <c r="E63" s="70">
        <v>35.28</v>
      </c>
      <c r="F63" s="70">
        <v>121.25</v>
      </c>
      <c r="G63" s="70">
        <v>156.53</v>
      </c>
      <c r="H63" s="27" t="s">
        <v>12</v>
      </c>
      <c r="I63" s="27">
        <v>45</v>
      </c>
      <c r="J63" s="27">
        <v>2.23</v>
      </c>
      <c r="K63" s="77">
        <v>320</v>
      </c>
      <c r="L63" s="73">
        <v>2244.64</v>
      </c>
      <c r="M63" s="79" t="s">
        <v>61</v>
      </c>
      <c r="N63" s="54"/>
      <c r="O63" s="29"/>
      <c r="P63" s="12"/>
    </row>
    <row r="64" spans="1:16" x14ac:dyDescent="0.25">
      <c r="A64" s="57"/>
      <c r="B64" s="76"/>
      <c r="C64" s="76" t="s">
        <v>96</v>
      </c>
      <c r="D64" s="76" t="s">
        <v>98</v>
      </c>
      <c r="E64" s="70">
        <v>3.92</v>
      </c>
      <c r="F64" s="70">
        <v>13.47</v>
      </c>
      <c r="G64" s="70">
        <v>17.93</v>
      </c>
      <c r="H64" s="27" t="s">
        <v>12</v>
      </c>
      <c r="I64" s="27">
        <v>45</v>
      </c>
      <c r="J64" s="27">
        <v>2.23</v>
      </c>
      <c r="K64" s="77">
        <v>320</v>
      </c>
      <c r="L64" s="73">
        <v>322.02999999999997</v>
      </c>
      <c r="M64" s="79" t="s">
        <v>61</v>
      </c>
      <c r="N64" s="54"/>
      <c r="O64" s="29"/>
      <c r="P64" s="12"/>
    </row>
    <row r="65" spans="1:16" x14ac:dyDescent="0.25">
      <c r="A65" s="57" t="s">
        <v>100</v>
      </c>
      <c r="B65" s="76" t="s">
        <v>103</v>
      </c>
      <c r="C65" s="76" t="s">
        <v>96</v>
      </c>
      <c r="D65" s="76" t="s">
        <v>97</v>
      </c>
      <c r="E65" s="70"/>
      <c r="F65" s="70">
        <v>86.27</v>
      </c>
      <c r="G65" s="70">
        <v>86.27</v>
      </c>
      <c r="H65" s="27" t="s">
        <v>12</v>
      </c>
      <c r="I65" s="27">
        <v>15</v>
      </c>
      <c r="J65" s="27">
        <v>1.68</v>
      </c>
      <c r="K65" s="77">
        <v>520</v>
      </c>
      <c r="L65" s="73">
        <v>1273.3499999999999</v>
      </c>
      <c r="M65" s="79" t="s">
        <v>61</v>
      </c>
      <c r="N65" s="54"/>
      <c r="O65" s="29"/>
      <c r="P65" s="12"/>
    </row>
    <row r="66" spans="1:16" x14ac:dyDescent="0.25">
      <c r="A66" s="64"/>
      <c r="B66" s="27"/>
      <c r="C66" s="76" t="s">
        <v>96</v>
      </c>
      <c r="D66" s="76" t="s">
        <v>98</v>
      </c>
      <c r="E66" s="28"/>
      <c r="F66" s="70">
        <v>9.58</v>
      </c>
      <c r="G66" s="70">
        <v>9.58</v>
      </c>
      <c r="H66" s="27" t="s">
        <v>12</v>
      </c>
      <c r="I66" s="27">
        <v>15</v>
      </c>
      <c r="J66" s="27">
        <v>1.68</v>
      </c>
      <c r="K66" s="77">
        <v>520</v>
      </c>
      <c r="L66" s="73">
        <v>185.45</v>
      </c>
      <c r="M66" s="79" t="s">
        <v>61</v>
      </c>
      <c r="N66" s="54"/>
      <c r="O66" s="29"/>
      <c r="P66" s="12" t="str">
        <f t="shared" ref="P66" si="0">IF( O66=0," ", IF(100-((L66/O66)*100)&gt;20,"viac ako 20%",0))</f>
        <v xml:space="preserve"> </v>
      </c>
    </row>
    <row r="67" spans="1:16" x14ac:dyDescent="0.25">
      <c r="A67" s="57" t="s">
        <v>100</v>
      </c>
      <c r="B67" s="27" t="s">
        <v>104</v>
      </c>
      <c r="C67" s="76" t="s">
        <v>96</v>
      </c>
      <c r="D67" s="76" t="s">
        <v>97</v>
      </c>
      <c r="E67" s="70">
        <v>7.62</v>
      </c>
      <c r="F67" s="70">
        <v>116.59</v>
      </c>
      <c r="G67" s="70">
        <v>124.21</v>
      </c>
      <c r="H67" s="27" t="s">
        <v>12</v>
      </c>
      <c r="I67" s="27">
        <v>15</v>
      </c>
      <c r="J67" s="27">
        <v>1.4</v>
      </c>
      <c r="K67" s="77">
        <v>250</v>
      </c>
      <c r="L67" s="73">
        <v>1635.85</v>
      </c>
      <c r="M67" s="79" t="s">
        <v>61</v>
      </c>
      <c r="N67" s="54"/>
      <c r="O67" s="29"/>
      <c r="P67" s="12" t="str">
        <f>IF( O67=0," ", IF(100-((L67/O67)*100)&gt;20,"viac ako 20%",0))</f>
        <v xml:space="preserve"> </v>
      </c>
    </row>
    <row r="68" spans="1:16" x14ac:dyDescent="0.25">
      <c r="A68" s="64"/>
      <c r="B68" s="27"/>
      <c r="C68" s="76" t="s">
        <v>96</v>
      </c>
      <c r="D68" s="76" t="s">
        <v>98</v>
      </c>
      <c r="E68" s="70">
        <v>1.91</v>
      </c>
      <c r="F68" s="70">
        <v>29.15</v>
      </c>
      <c r="G68" s="70">
        <v>31.06</v>
      </c>
      <c r="H68" s="27" t="s">
        <v>12</v>
      </c>
      <c r="I68" s="27">
        <v>15</v>
      </c>
      <c r="J68" s="27">
        <v>1.4</v>
      </c>
      <c r="K68" s="77">
        <v>250</v>
      </c>
      <c r="L68" s="73">
        <v>548.98</v>
      </c>
      <c r="M68" s="79" t="s">
        <v>61</v>
      </c>
      <c r="N68" s="54"/>
      <c r="O68" s="29"/>
      <c r="P68" s="12" t="str">
        <f t="shared" ref="P68:P76" si="1">IF( O68=0," ", IF(100-((L68/O68)*100)&gt;20,"viac ako 20%",0))</f>
        <v xml:space="preserve"> </v>
      </c>
    </row>
    <row r="69" spans="1:16" x14ac:dyDescent="0.25">
      <c r="A69" s="64"/>
      <c r="B69" s="27"/>
      <c r="C69" s="76"/>
      <c r="D69" s="66"/>
      <c r="E69" s="28"/>
      <c r="F69" s="28"/>
      <c r="G69" s="70"/>
      <c r="H69" s="27"/>
      <c r="I69" s="27"/>
      <c r="J69" s="27"/>
      <c r="K69" s="77"/>
      <c r="L69" s="73"/>
      <c r="M69" s="79"/>
      <c r="N69" s="54"/>
      <c r="O69" s="29"/>
      <c r="P69" s="12"/>
    </row>
    <row r="70" spans="1:16" x14ac:dyDescent="0.25">
      <c r="A70" s="64"/>
      <c r="B70" s="27"/>
      <c r="C70" s="76"/>
      <c r="D70" s="66"/>
      <c r="E70" s="28"/>
      <c r="F70" s="28"/>
      <c r="G70" s="70"/>
      <c r="H70" s="27"/>
      <c r="I70" s="27"/>
      <c r="J70" s="27"/>
      <c r="K70" s="77"/>
      <c r="L70" s="73"/>
      <c r="M70" s="79"/>
      <c r="N70" s="54"/>
      <c r="O70" s="29"/>
      <c r="P70" s="12"/>
    </row>
    <row r="71" spans="1:16" x14ac:dyDescent="0.25">
      <c r="A71" s="64"/>
      <c r="B71" s="27"/>
      <c r="C71" s="76"/>
      <c r="D71" s="66"/>
      <c r="E71" s="28"/>
      <c r="F71" s="28"/>
      <c r="G71" s="70"/>
      <c r="H71" s="27"/>
      <c r="I71" s="27"/>
      <c r="J71" s="27"/>
      <c r="K71" s="77"/>
      <c r="L71" s="73"/>
      <c r="M71" s="79"/>
      <c r="N71" s="54"/>
      <c r="O71" s="29"/>
      <c r="P71" s="12"/>
    </row>
    <row r="72" spans="1:16" x14ac:dyDescent="0.25">
      <c r="A72" s="64"/>
      <c r="B72" s="27"/>
      <c r="C72" s="76"/>
      <c r="D72" s="66"/>
      <c r="E72" s="28"/>
      <c r="F72" s="28"/>
      <c r="G72" s="70"/>
      <c r="H72" s="27"/>
      <c r="I72" s="27"/>
      <c r="J72" s="27"/>
      <c r="K72" s="77"/>
      <c r="L72" s="73"/>
      <c r="M72" s="79"/>
      <c r="N72" s="54"/>
      <c r="O72" s="29"/>
      <c r="P72" s="12"/>
    </row>
    <row r="73" spans="1:16" x14ac:dyDescent="0.25">
      <c r="A73" s="64"/>
      <c r="B73" s="27"/>
      <c r="C73" s="76"/>
      <c r="D73" s="66"/>
      <c r="E73" s="28"/>
      <c r="F73" s="28"/>
      <c r="G73" s="70"/>
      <c r="H73" s="27"/>
      <c r="I73" s="27"/>
      <c r="J73" s="27"/>
      <c r="K73" s="77"/>
      <c r="L73" s="73"/>
      <c r="M73" s="79"/>
      <c r="N73" s="54"/>
      <c r="O73" s="29"/>
      <c r="P73" s="12"/>
    </row>
    <row r="74" spans="1:16" x14ac:dyDescent="0.25">
      <c r="A74" s="64"/>
      <c r="B74" s="27"/>
      <c r="C74" s="76"/>
      <c r="D74" s="66"/>
      <c r="E74" s="28"/>
      <c r="F74" s="28"/>
      <c r="G74" s="70"/>
      <c r="H74" s="27"/>
      <c r="I74" s="27"/>
      <c r="J74" s="27"/>
      <c r="K74" s="77"/>
      <c r="L74" s="73"/>
      <c r="M74" s="79"/>
      <c r="N74" s="54"/>
      <c r="O74" s="29"/>
      <c r="P74" s="12"/>
    </row>
    <row r="75" spans="1:16" x14ac:dyDescent="0.25">
      <c r="A75" s="26"/>
      <c r="B75" s="27"/>
      <c r="C75" s="88"/>
      <c r="D75" s="89"/>
      <c r="E75" s="28"/>
      <c r="F75" s="28"/>
      <c r="G75" s="70"/>
      <c r="H75" s="76"/>
      <c r="I75" s="27"/>
      <c r="J75" s="27"/>
      <c r="K75" s="77"/>
      <c r="L75" s="73"/>
      <c r="M75" s="79"/>
      <c r="N75" s="54"/>
      <c r="O75" s="29"/>
      <c r="P75" s="12" t="str">
        <f t="shared" si="1"/>
        <v xml:space="preserve"> </v>
      </c>
    </row>
    <row r="76" spans="1:16" ht="15.75" thickBot="1" x14ac:dyDescent="0.3">
      <c r="A76" s="31"/>
      <c r="B76" s="32"/>
      <c r="C76" s="88"/>
      <c r="D76" s="89"/>
      <c r="E76" s="63">
        <f>SUM(E12:E75)</f>
        <v>230.65999999999997</v>
      </c>
      <c r="F76" s="33">
        <f>SUM(F12:F75)</f>
        <v>4446.6500000000005</v>
      </c>
      <c r="G76" s="60">
        <f>SUM(G12:G75)</f>
        <v>4677.840000000002</v>
      </c>
      <c r="H76" s="68"/>
      <c r="I76" s="32"/>
      <c r="J76" s="32"/>
      <c r="K76" s="56"/>
      <c r="L76" s="61"/>
      <c r="M76" s="44"/>
      <c r="N76" s="62"/>
      <c r="O76" s="44"/>
      <c r="P76" s="12" t="str">
        <f t="shared" si="1"/>
        <v xml:space="preserve"> </v>
      </c>
    </row>
    <row r="77" spans="1:16" ht="15.75" thickBot="1" x14ac:dyDescent="0.3">
      <c r="A77" s="34"/>
      <c r="B77" s="35"/>
      <c r="C77" s="36"/>
      <c r="D77" s="37"/>
      <c r="E77" s="38"/>
      <c r="F77" s="38"/>
      <c r="G77" s="38"/>
      <c r="H77" s="39"/>
      <c r="I77" s="35"/>
      <c r="J77" s="35"/>
      <c r="K77" s="36"/>
      <c r="L77" s="46"/>
      <c r="M77" s="41"/>
      <c r="N77" s="45"/>
      <c r="O77" s="46"/>
      <c r="P77" s="12"/>
    </row>
    <row r="78" spans="1:16" ht="15.75" thickBot="1" x14ac:dyDescent="0.3">
      <c r="A78" s="55"/>
      <c r="B78" s="42"/>
      <c r="C78" s="42"/>
      <c r="D78" s="42"/>
      <c r="E78" s="42"/>
      <c r="F78" s="42"/>
      <c r="G78" s="42"/>
      <c r="H78" s="42"/>
      <c r="I78" s="42"/>
      <c r="J78" s="90" t="s">
        <v>13</v>
      </c>
      <c r="K78" s="90"/>
      <c r="L78" s="46">
        <f>SUM(L12:L68)</f>
        <v>97661.68</v>
      </c>
      <c r="M78" s="43"/>
      <c r="N78" s="47" t="s">
        <v>14</v>
      </c>
      <c r="O78" s="40">
        <f>SUM(O12:O76)</f>
        <v>0</v>
      </c>
      <c r="P78" s="12" t="str">
        <f>IF(O78&gt;L78,"prekročená cena","nižšia ako stanovená")</f>
        <v>nižšia ako stanovená</v>
      </c>
    </row>
    <row r="79" spans="1:16" ht="15.75" thickBot="1" x14ac:dyDescent="0.3">
      <c r="A79" s="91" t="s">
        <v>15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3"/>
      <c r="O79" s="40">
        <f>O80-O78</f>
        <v>0</v>
      </c>
    </row>
    <row r="80" spans="1:16" ht="15.75" thickBot="1" x14ac:dyDescent="0.3">
      <c r="A80" s="91" t="s">
        <v>16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3"/>
      <c r="O80" s="40">
        <f>IF("nie"=MID(I88,1,3),O78,(O78*1.2))</f>
        <v>0</v>
      </c>
    </row>
    <row r="81" spans="1:15" x14ac:dyDescent="0.25">
      <c r="A81" s="102" t="s">
        <v>17</v>
      </c>
      <c r="B81" s="102"/>
      <c r="C81" s="102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x14ac:dyDescent="0.25">
      <c r="A82" s="94" t="s">
        <v>65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</row>
    <row r="83" spans="1:15" ht="25.5" customHeight="1" x14ac:dyDescent="0.25">
      <c r="A83" s="49" t="s">
        <v>57</v>
      </c>
      <c r="B83" s="49"/>
      <c r="C83" s="49"/>
      <c r="D83" s="49"/>
      <c r="E83" s="49"/>
      <c r="F83" s="49"/>
      <c r="G83" s="50" t="s">
        <v>55</v>
      </c>
      <c r="H83" s="49"/>
      <c r="I83" s="49"/>
      <c r="J83" s="51"/>
      <c r="K83" s="51"/>
      <c r="L83" s="51"/>
      <c r="M83" s="51"/>
      <c r="N83" s="51"/>
      <c r="O83" s="51"/>
    </row>
    <row r="84" spans="1:15" ht="15" customHeight="1" x14ac:dyDescent="0.25">
      <c r="A84" s="104" t="s">
        <v>72</v>
      </c>
      <c r="B84" s="105"/>
      <c r="C84" s="105"/>
      <c r="D84" s="105"/>
      <c r="E84" s="106"/>
      <c r="F84" s="103" t="s">
        <v>56</v>
      </c>
      <c r="G84" s="52" t="s">
        <v>18</v>
      </c>
      <c r="H84" s="96"/>
      <c r="I84" s="97"/>
      <c r="J84" s="97"/>
      <c r="K84" s="97"/>
      <c r="L84" s="97"/>
      <c r="M84" s="97"/>
      <c r="N84" s="97"/>
      <c r="O84" s="98"/>
    </row>
    <row r="85" spans="1:15" x14ac:dyDescent="0.25">
      <c r="A85" s="107"/>
      <c r="B85" s="108"/>
      <c r="C85" s="108"/>
      <c r="D85" s="108"/>
      <c r="E85" s="109"/>
      <c r="F85" s="103"/>
      <c r="G85" s="52" t="s">
        <v>19</v>
      </c>
      <c r="H85" s="96"/>
      <c r="I85" s="97"/>
      <c r="J85" s="97"/>
      <c r="K85" s="97"/>
      <c r="L85" s="97"/>
      <c r="M85" s="97"/>
      <c r="N85" s="97"/>
      <c r="O85" s="98"/>
    </row>
    <row r="86" spans="1:15" ht="18" customHeight="1" x14ac:dyDescent="0.25">
      <c r="A86" s="107"/>
      <c r="B86" s="108"/>
      <c r="C86" s="108"/>
      <c r="D86" s="108"/>
      <c r="E86" s="109"/>
      <c r="F86" s="103"/>
      <c r="G86" s="52" t="s">
        <v>20</v>
      </c>
      <c r="H86" s="96"/>
      <c r="I86" s="97"/>
      <c r="J86" s="97"/>
      <c r="K86" s="97"/>
      <c r="L86" s="97"/>
      <c r="M86" s="97"/>
      <c r="N86" s="97"/>
      <c r="O86" s="98"/>
    </row>
    <row r="87" spans="1:15" x14ac:dyDescent="0.25">
      <c r="A87" s="107"/>
      <c r="B87" s="108"/>
      <c r="C87" s="108"/>
      <c r="D87" s="108"/>
      <c r="E87" s="109"/>
      <c r="F87" s="103"/>
      <c r="G87" s="52" t="s">
        <v>21</v>
      </c>
      <c r="H87" s="96"/>
      <c r="I87" s="97"/>
      <c r="J87" s="97"/>
      <c r="K87" s="97"/>
      <c r="L87" s="97"/>
      <c r="M87" s="97"/>
      <c r="N87" s="97"/>
      <c r="O87" s="98"/>
    </row>
    <row r="88" spans="1:15" x14ac:dyDescent="0.25">
      <c r="A88" s="107"/>
      <c r="B88" s="108"/>
      <c r="C88" s="108"/>
      <c r="D88" s="108"/>
      <c r="E88" s="109"/>
      <c r="F88" s="103"/>
      <c r="G88" s="52" t="s">
        <v>22</v>
      </c>
      <c r="H88" s="96"/>
      <c r="I88" s="97"/>
      <c r="J88" s="97"/>
      <c r="K88" s="97"/>
      <c r="L88" s="97"/>
      <c r="M88" s="97"/>
      <c r="N88" s="97"/>
      <c r="O88" s="98"/>
    </row>
    <row r="89" spans="1:15" x14ac:dyDescent="0.25">
      <c r="A89" s="107"/>
      <c r="B89" s="108"/>
      <c r="C89" s="108"/>
      <c r="D89" s="108"/>
      <c r="E89" s="109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1:15" x14ac:dyDescent="0.25">
      <c r="A90" s="107"/>
      <c r="B90" s="108"/>
      <c r="C90" s="108"/>
      <c r="D90" s="108"/>
      <c r="E90" s="109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1:15" x14ac:dyDescent="0.25">
      <c r="A91" s="110"/>
      <c r="B91" s="111"/>
      <c r="C91" s="111"/>
      <c r="D91" s="111"/>
      <c r="E91" s="112"/>
      <c r="F91" s="51"/>
      <c r="G91" s="24"/>
      <c r="H91" s="18"/>
      <c r="I91" s="24"/>
      <c r="J91" s="24" t="s">
        <v>23</v>
      </c>
      <c r="K91" s="24"/>
      <c r="L91" s="99"/>
      <c r="M91" s="100"/>
      <c r="N91" s="101"/>
      <c r="O91" s="24"/>
    </row>
    <row r="92" spans="1:15" x14ac:dyDescent="0.25">
      <c r="A92" s="65"/>
      <c r="B92" s="51"/>
      <c r="C92" s="51"/>
      <c r="D92" s="51"/>
      <c r="E92" s="51"/>
      <c r="F92" s="51"/>
      <c r="G92" s="24"/>
      <c r="H92" s="24"/>
      <c r="I92" s="24"/>
      <c r="J92" s="24"/>
      <c r="K92" s="24"/>
      <c r="L92" s="24"/>
      <c r="M92" s="24"/>
      <c r="N92" s="24"/>
      <c r="O92" s="24"/>
    </row>
    <row r="93" spans="1:15" x14ac:dyDescent="0.25">
      <c r="A93" s="21"/>
      <c r="B93" s="21"/>
      <c r="C93" s="21"/>
      <c r="D93" s="21"/>
      <c r="E93" s="21"/>
      <c r="F93" s="21"/>
      <c r="G93" s="24"/>
      <c r="H93" s="24"/>
      <c r="I93" s="24"/>
      <c r="J93" s="24"/>
      <c r="K93" s="24"/>
      <c r="L93" s="24"/>
      <c r="M93" s="24"/>
      <c r="N93" s="24"/>
      <c r="O93" s="24"/>
    </row>
  </sheetData>
  <mergeCells count="3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88:O88"/>
    <mergeCell ref="L91:N91"/>
    <mergeCell ref="A81:C81"/>
    <mergeCell ref="F84:F88"/>
    <mergeCell ref="H84:O84"/>
    <mergeCell ref="H85:O85"/>
    <mergeCell ref="H86:O86"/>
    <mergeCell ref="H87:O87"/>
    <mergeCell ref="A84:E91"/>
    <mergeCell ref="C75:D75"/>
    <mergeCell ref="J78:K78"/>
    <mergeCell ref="A79:N79"/>
    <mergeCell ref="A80:N80"/>
    <mergeCell ref="A82:O82"/>
    <mergeCell ref="C76:D76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5" t="s">
        <v>26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5" t="s">
        <v>27</v>
      </c>
      <c r="B4" s="155" t="s">
        <v>28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5" t="s">
        <v>8</v>
      </c>
      <c r="B5" s="155" t="s">
        <v>29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x14ac:dyDescent="0.25">
      <c r="A6" s="5" t="s">
        <v>2</v>
      </c>
      <c r="B6" s="155" t="s">
        <v>30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5" t="s">
        <v>32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1:14" x14ac:dyDescent="0.25">
      <c r="A9" s="7" t="s">
        <v>33</v>
      </c>
      <c r="B9" s="155" t="s">
        <v>34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1:14" x14ac:dyDescent="0.25">
      <c r="A10" s="7" t="s">
        <v>35</v>
      </c>
      <c r="B10" s="155" t="s">
        <v>36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 x14ac:dyDescent="0.25">
      <c r="A11" s="8" t="s">
        <v>37</v>
      </c>
      <c r="B11" s="155" t="s">
        <v>38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x14ac:dyDescent="0.25">
      <c r="A12" s="9" t="s">
        <v>39</v>
      </c>
      <c r="B12" s="155" t="s">
        <v>40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 ht="24" customHeight="1" x14ac:dyDescent="0.25">
      <c r="A13" s="8" t="s">
        <v>41</v>
      </c>
      <c r="B13" s="155" t="s">
        <v>42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14" ht="16.5" customHeight="1" x14ac:dyDescent="0.25">
      <c r="A14" s="8" t="s">
        <v>5</v>
      </c>
      <c r="B14" s="155" t="s">
        <v>52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1:14" x14ac:dyDescent="0.25">
      <c r="A15" s="8" t="s">
        <v>43</v>
      </c>
      <c r="B15" s="155" t="s">
        <v>44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1:14" ht="38.25" x14ac:dyDescent="0.25">
      <c r="A16" s="10" t="s">
        <v>45</v>
      </c>
      <c r="B16" s="155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1:14" ht="28.5" customHeight="1" x14ac:dyDescent="0.25">
      <c r="A17" s="10" t="s">
        <v>47</v>
      </c>
      <c r="B17" s="155" t="s">
        <v>48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1:14" ht="27" customHeight="1" x14ac:dyDescent="0.25">
      <c r="A18" s="11" t="s">
        <v>49</v>
      </c>
      <c r="B18" s="155" t="s">
        <v>50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</row>
    <row r="19" spans="1:14" ht="75" customHeight="1" x14ac:dyDescent="0.25">
      <c r="A19" s="53" t="s">
        <v>62</v>
      </c>
      <c r="B19" s="156" t="s">
        <v>63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2023-10-12T06:57:11Z</cp:lastPrinted>
  <dcterms:created xsi:type="dcterms:W3CDTF">2012-08-13T12:29:09Z</dcterms:created>
  <dcterms:modified xsi:type="dcterms:W3CDTF">2023-10-17T11:40:44Z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