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3\Suťažné podklady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F27" i="1" l="1"/>
  <c r="L29" i="1"/>
  <c r="E27" i="1" l="1"/>
  <c r="O13" i="1" l="1"/>
  <c r="O14" i="1"/>
  <c r="O16" i="1"/>
  <c r="O17" i="1"/>
  <c r="O18" i="1"/>
  <c r="O19" i="1"/>
  <c r="O20" i="1"/>
  <c r="O21" i="1"/>
  <c r="O22" i="1"/>
  <c r="O15" i="1" l="1"/>
  <c r="O24" i="1"/>
  <c r="O23" i="1"/>
  <c r="O12" i="1"/>
  <c r="G27" i="1" l="1"/>
  <c r="P12" i="1"/>
  <c r="P24" i="1"/>
  <c r="O27" i="1" l="1"/>
  <c r="P27" i="1" s="1"/>
  <c r="O26" i="1"/>
  <c r="P26" i="1" s="1"/>
  <c r="O25" i="1"/>
  <c r="P25" i="1" s="1"/>
  <c r="P23" i="1" l="1"/>
  <c r="O29" i="1"/>
  <c r="P29" i="1" s="1"/>
  <c r="O31" i="1" l="1"/>
  <c r="O30" i="1" s="1"/>
</calcChain>
</file>

<file path=xl/sharedStrings.xml><?xml version="1.0" encoding="utf-8"?>
<sst xmlns="http://schemas.openxmlformats.org/spreadsheetml/2006/main" count="113" uniqueCount="84">
  <si>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</si>
  <si>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</si>
  <si>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</si>
  <si>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</si>
  <si>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</si>
  <si>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</si>
  <si>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</si>
  <si>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</si>
  <si>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</si>
  <si>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</si>
  <si>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</si>
  <si>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</si>
  <si>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</si>
  <si>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</si>
  <si>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</si>
  <si>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</si>
  <si>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</si>
  <si>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</si>
  <si>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</si>
  <si>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</si>
  <si>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</si>
  <si>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</si>
  <si>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</si>
  <si>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</si>
  <si>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</si>
  <si>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</si>
  <si>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</si>
  <si>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</si>
  <si>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</si>
  <si>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</si>
  <si>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</si>
  <si>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</si>
  <si>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</si>
  <si>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</si>
  <si>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</si>
  <si>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</si>
  <si>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</si>
  <si>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</si>
  <si>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</si>
  <si>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</si>
  <si>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</si>
  <si>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</si>
  <si>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</si>
  <si>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</si>
  <si>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</si>
  <si>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</si>
  <si>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</si>
  <si>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</si>
  <si>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</si>
  <si>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</si>
  <si>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</si>
  <si>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</si>
  <si>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</si>
  <si>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</si>
  <si>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</si>
  <si>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</si>
  <si>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</si>
  <si>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</si>
  <si>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</si>
  <si>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</si>
  <si>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</si>
  <si>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</si>
  <si>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</si>
  <si>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</si>
  <si>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</si>
  <si>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</si>
  <si>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</si>
  <si>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</si>
  <si>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</si>
  <si>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</si>
  <si>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</si>
  <si>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Lesnícke služby v ťažbovom procese - viacoperačné technológie na OZ Karpaty, VC Majdán</t>
  </si>
  <si>
    <t>24.10.2022 Ing. Róbert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</si>
  <si>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</si>
  <si>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1,2,4a,6,7</t>
  </si>
  <si>
    <t>výrezy</t>
  </si>
  <si>
    <t>Koza</t>
  </si>
  <si>
    <t>532a1</t>
  </si>
  <si>
    <t>Skm</t>
  </si>
  <si>
    <t>532A1</t>
  </si>
  <si>
    <t>541 1</t>
  </si>
  <si>
    <t>516 0</t>
  </si>
  <si>
    <t>VU+50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</si>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</sst>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0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3" fillId="3" borderId="20" xfId="0" applyFont="1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4" xfId="0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right" vertical="center" wrapText="1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3" fontId="0" fillId="3" borderId="28" xfId="0" applyNumberFormat="1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zoomScaleNormal="100" zoomScaleSheetLayoutView="100" workbookViewId="0">
      <selection activeCell="N12" sqref="N12:N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3" t="s">
        <v>64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83</v>
      </c>
      <c r="O2" s="15"/>
    </row>
    <row r="3" spans="1:16" ht="18" x14ac:dyDescent="0.25">
      <c r="A3" s="17" t="s">
        <v>0</v>
      </c>
      <c r="B3" s="13"/>
      <c r="C3" s="156" t="s">
        <v>71</v>
      </c>
      <c r="D3" s="157"/>
      <c r="E3" s="157"/>
      <c r="F3" s="157"/>
      <c r="G3" s="157"/>
      <c r="H3" s="157"/>
      <c r="I3" s="157"/>
      <c r="J3" s="157"/>
      <c r="K3" s="157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5"/>
      <c r="F5" s="14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6" t="s">
        <v>70</v>
      </c>
      <c r="C6" s="146"/>
      <c r="D6" s="146"/>
      <c r="E6" s="146"/>
      <c r="F6" s="14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7"/>
      <c r="C7" s="147"/>
      <c r="D7" s="147"/>
      <c r="E7" s="147"/>
      <c r="F7" s="14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3" t="s">
        <v>66</v>
      </c>
      <c r="B8" s="14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8" t="s">
        <v>69</v>
      </c>
      <c r="B9" s="148" t="s">
        <v>2</v>
      </c>
      <c r="C9" s="151" t="s">
        <v>53</v>
      </c>
      <c r="D9" s="152"/>
      <c r="E9" s="153" t="s">
        <v>3</v>
      </c>
      <c r="F9" s="154"/>
      <c r="G9" s="155"/>
      <c r="H9" s="134" t="s">
        <v>4</v>
      </c>
      <c r="I9" s="130" t="s">
        <v>5</v>
      </c>
      <c r="J9" s="137" t="s">
        <v>6</v>
      </c>
      <c r="K9" s="140" t="s">
        <v>7</v>
      </c>
      <c r="L9" s="130" t="s">
        <v>54</v>
      </c>
      <c r="M9" s="130" t="s">
        <v>60</v>
      </c>
      <c r="N9" s="116" t="s">
        <v>58</v>
      </c>
      <c r="O9" s="119" t="s">
        <v>59</v>
      </c>
    </row>
    <row r="10" spans="1:16" ht="21.75" customHeight="1" x14ac:dyDescent="0.25">
      <c r="A10" s="25"/>
      <c r="B10" s="149"/>
      <c r="C10" s="122" t="s">
        <v>67</v>
      </c>
      <c r="D10" s="123"/>
      <c r="E10" s="122" t="s">
        <v>9</v>
      </c>
      <c r="F10" s="126" t="s">
        <v>10</v>
      </c>
      <c r="G10" s="128" t="s">
        <v>11</v>
      </c>
      <c r="H10" s="135"/>
      <c r="I10" s="131"/>
      <c r="J10" s="138"/>
      <c r="K10" s="141"/>
      <c r="L10" s="131"/>
      <c r="M10" s="131"/>
      <c r="N10" s="117"/>
      <c r="O10" s="120"/>
    </row>
    <row r="11" spans="1:16" ht="50.25" customHeight="1" thickBot="1" x14ac:dyDescent="0.3">
      <c r="A11" s="86"/>
      <c r="B11" s="150"/>
      <c r="C11" s="124"/>
      <c r="D11" s="125"/>
      <c r="E11" s="124"/>
      <c r="F11" s="127"/>
      <c r="G11" s="129"/>
      <c r="H11" s="136"/>
      <c r="I11" s="132"/>
      <c r="J11" s="139"/>
      <c r="K11" s="142"/>
      <c r="L11" s="132"/>
      <c r="M11" s="132"/>
      <c r="N11" s="118"/>
      <c r="O11" s="121"/>
    </row>
    <row r="12" spans="1:16" x14ac:dyDescent="0.25">
      <c r="A12" s="68" t="s">
        <v>76</v>
      </c>
      <c r="B12" s="69" t="s">
        <v>77</v>
      </c>
      <c r="C12" s="79" t="s">
        <v>74</v>
      </c>
      <c r="D12" s="87" t="s">
        <v>78</v>
      </c>
      <c r="E12" s="70"/>
      <c r="F12" s="71">
        <v>146.78</v>
      </c>
      <c r="G12" s="80">
        <v>146.78</v>
      </c>
      <c r="H12" s="81" t="s">
        <v>37</v>
      </c>
      <c r="I12" s="31">
        <v>45</v>
      </c>
      <c r="J12" s="31">
        <v>4.59</v>
      </c>
      <c r="K12" s="56">
        <v>760</v>
      </c>
      <c r="L12" s="82">
        <v>1614.58</v>
      </c>
      <c r="M12" s="83" t="s">
        <v>61</v>
      </c>
      <c r="N12" s="84"/>
      <c r="O12" s="85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68" t="s">
        <v>76</v>
      </c>
      <c r="B13" s="69" t="s">
        <v>79</v>
      </c>
      <c r="C13" s="79" t="s">
        <v>74</v>
      </c>
      <c r="D13" s="88" t="s">
        <v>75</v>
      </c>
      <c r="E13" s="70"/>
      <c r="F13" s="71">
        <v>36.69</v>
      </c>
      <c r="G13" s="80">
        <v>36.69</v>
      </c>
      <c r="H13" s="81" t="s">
        <v>37</v>
      </c>
      <c r="I13" s="31">
        <v>45</v>
      </c>
      <c r="J13" s="31">
        <v>4.59</v>
      </c>
      <c r="K13" s="56">
        <v>760</v>
      </c>
      <c r="L13" s="66">
        <v>514.76</v>
      </c>
      <c r="M13" s="30" t="s">
        <v>61</v>
      </c>
      <c r="N13" s="57"/>
      <c r="O13" s="29">
        <f t="shared" ref="O13:O23" si="0">SUM(N13*G13)</f>
        <v>0</v>
      </c>
      <c r="P13" s="12"/>
    </row>
    <row r="14" spans="1:16" x14ac:dyDescent="0.25">
      <c r="A14" s="68" t="s">
        <v>76</v>
      </c>
      <c r="B14" s="69" t="s">
        <v>80</v>
      </c>
      <c r="C14" s="79" t="s">
        <v>74</v>
      </c>
      <c r="D14" s="87" t="s">
        <v>78</v>
      </c>
      <c r="E14" s="70"/>
      <c r="F14" s="71">
        <v>51.27</v>
      </c>
      <c r="G14" s="71">
        <v>51.27</v>
      </c>
      <c r="H14" s="81" t="s">
        <v>37</v>
      </c>
      <c r="I14" s="31">
        <v>30</v>
      </c>
      <c r="J14" s="31">
        <v>5.34</v>
      </c>
      <c r="K14" s="56">
        <v>760</v>
      </c>
      <c r="L14" s="66">
        <v>613.19000000000005</v>
      </c>
      <c r="M14" s="30" t="s">
        <v>61</v>
      </c>
      <c r="N14" s="57"/>
      <c r="O14" s="29">
        <f t="shared" si="0"/>
        <v>0</v>
      </c>
      <c r="P14" s="12"/>
    </row>
    <row r="15" spans="1:16" x14ac:dyDescent="0.25">
      <c r="A15" s="68" t="s">
        <v>76</v>
      </c>
      <c r="B15" s="69" t="s">
        <v>80</v>
      </c>
      <c r="C15" s="79" t="s">
        <v>74</v>
      </c>
      <c r="D15" s="88" t="s">
        <v>75</v>
      </c>
      <c r="E15" s="70"/>
      <c r="F15" s="71">
        <v>12.81</v>
      </c>
      <c r="G15" s="71">
        <v>12.81</v>
      </c>
      <c r="H15" s="81" t="s">
        <v>37</v>
      </c>
      <c r="I15" s="31">
        <v>30</v>
      </c>
      <c r="J15" s="31">
        <v>5.34</v>
      </c>
      <c r="K15" s="56">
        <v>760</v>
      </c>
      <c r="L15" s="66">
        <v>192.02</v>
      </c>
      <c r="M15" s="30" t="s">
        <v>61</v>
      </c>
      <c r="N15" s="57"/>
      <c r="O15" s="29">
        <f t="shared" si="0"/>
        <v>0</v>
      </c>
      <c r="P15" s="12"/>
    </row>
    <row r="16" spans="1:16" x14ac:dyDescent="0.25">
      <c r="A16" s="68" t="s">
        <v>76</v>
      </c>
      <c r="B16" s="69" t="s">
        <v>81</v>
      </c>
      <c r="C16" s="79" t="s">
        <v>74</v>
      </c>
      <c r="D16" s="88" t="s">
        <v>78</v>
      </c>
      <c r="E16" s="70"/>
      <c r="F16" s="71">
        <v>246.59</v>
      </c>
      <c r="G16" s="65">
        <v>246.59</v>
      </c>
      <c r="H16" s="63" t="s">
        <v>82</v>
      </c>
      <c r="I16" s="31">
        <v>35</v>
      </c>
      <c r="J16" s="31">
        <v>0.94</v>
      </c>
      <c r="K16" s="56">
        <v>950</v>
      </c>
      <c r="L16" s="66">
        <v>3647.06</v>
      </c>
      <c r="M16" s="30" t="s">
        <v>61</v>
      </c>
      <c r="N16" s="57"/>
      <c r="O16" s="29">
        <f t="shared" si="0"/>
        <v>0</v>
      </c>
      <c r="P16" s="12"/>
    </row>
    <row r="17" spans="1:16" x14ac:dyDescent="0.25">
      <c r="A17" s="68" t="s">
        <v>76</v>
      </c>
      <c r="B17" s="69" t="s">
        <v>81</v>
      </c>
      <c r="C17" s="79" t="s">
        <v>74</v>
      </c>
      <c r="D17" s="88" t="s">
        <v>75</v>
      </c>
      <c r="E17" s="70"/>
      <c r="F17" s="71">
        <v>369.88</v>
      </c>
      <c r="G17" s="65">
        <v>369.88</v>
      </c>
      <c r="H17" s="63" t="s">
        <v>82</v>
      </c>
      <c r="I17" s="31">
        <v>35</v>
      </c>
      <c r="J17" s="31">
        <v>0.94</v>
      </c>
      <c r="K17" s="56">
        <v>950</v>
      </c>
      <c r="L17" s="66">
        <v>7001.82</v>
      </c>
      <c r="M17" s="30" t="s">
        <v>61</v>
      </c>
      <c r="N17" s="57"/>
      <c r="O17" s="29">
        <f t="shared" si="0"/>
        <v>0</v>
      </c>
      <c r="P17" s="12"/>
    </row>
    <row r="18" spans="1:16" x14ac:dyDescent="0.25">
      <c r="A18" s="68"/>
      <c r="B18" s="69"/>
      <c r="C18" s="78"/>
      <c r="D18" s="78"/>
      <c r="E18" s="70"/>
      <c r="F18" s="71"/>
      <c r="G18" s="65"/>
      <c r="H18" s="63"/>
      <c r="I18" s="31"/>
      <c r="J18" s="31"/>
      <c r="K18" s="56"/>
      <c r="L18" s="66"/>
      <c r="M18" s="30"/>
      <c r="N18" s="57"/>
      <c r="O18" s="29">
        <f t="shared" si="0"/>
        <v>0</v>
      </c>
      <c r="P18" s="12"/>
    </row>
    <row r="19" spans="1:16" x14ac:dyDescent="0.25">
      <c r="A19" s="68"/>
      <c r="B19" s="69"/>
      <c r="C19" s="78"/>
      <c r="D19" s="78"/>
      <c r="E19" s="70"/>
      <c r="F19" s="71"/>
      <c r="G19" s="65"/>
      <c r="H19" s="63"/>
      <c r="I19" s="31"/>
      <c r="J19" s="31"/>
      <c r="K19" s="56"/>
      <c r="L19" s="66"/>
      <c r="M19" s="30"/>
      <c r="N19" s="57"/>
      <c r="O19" s="29">
        <f t="shared" si="0"/>
        <v>0</v>
      </c>
      <c r="P19" s="12"/>
    </row>
    <row r="20" spans="1:16" x14ac:dyDescent="0.25">
      <c r="A20" s="68"/>
      <c r="B20" s="69"/>
      <c r="C20" s="78"/>
      <c r="D20" s="78"/>
      <c r="E20" s="70"/>
      <c r="F20" s="71"/>
      <c r="G20" s="65"/>
      <c r="H20" s="63"/>
      <c r="I20" s="31"/>
      <c r="J20" s="31"/>
      <c r="K20" s="56"/>
      <c r="L20" s="66"/>
      <c r="M20" s="30"/>
      <c r="N20" s="57"/>
      <c r="O20" s="29">
        <f t="shared" si="0"/>
        <v>0</v>
      </c>
      <c r="P20" s="12"/>
    </row>
    <row r="21" spans="1:16" x14ac:dyDescent="0.25">
      <c r="A21" s="68"/>
      <c r="B21" s="69"/>
      <c r="C21" s="78"/>
      <c r="D21" s="78"/>
      <c r="E21" s="70"/>
      <c r="F21" s="71"/>
      <c r="G21" s="65"/>
      <c r="H21" s="63"/>
      <c r="I21" s="31"/>
      <c r="J21" s="31"/>
      <c r="K21" s="56"/>
      <c r="L21" s="66"/>
      <c r="M21" s="30"/>
      <c r="N21" s="57"/>
      <c r="O21" s="29">
        <f t="shared" si="0"/>
        <v>0</v>
      </c>
      <c r="P21" s="12"/>
    </row>
    <row r="22" spans="1:16" x14ac:dyDescent="0.25">
      <c r="A22" s="68"/>
      <c r="B22" s="69"/>
      <c r="C22" s="78"/>
      <c r="D22" s="78"/>
      <c r="E22" s="70"/>
      <c r="F22" s="71"/>
      <c r="G22" s="65"/>
      <c r="H22" s="63"/>
      <c r="I22" s="31"/>
      <c r="J22" s="31"/>
      <c r="K22" s="56"/>
      <c r="L22" s="66"/>
      <c r="M22" s="30"/>
      <c r="N22" s="57"/>
      <c r="O22" s="29">
        <f t="shared" si="0"/>
        <v>0</v>
      </c>
      <c r="P22" s="12"/>
    </row>
    <row r="23" spans="1:16" x14ac:dyDescent="0.25">
      <c r="A23" s="76"/>
      <c r="B23" s="27"/>
      <c r="C23" s="78"/>
      <c r="D23" s="78"/>
      <c r="E23" s="61"/>
      <c r="F23" s="28"/>
      <c r="G23" s="65"/>
      <c r="H23" s="63"/>
      <c r="I23" s="27"/>
      <c r="J23" s="27"/>
      <c r="K23" s="60"/>
      <c r="L23" s="66"/>
      <c r="M23" s="30"/>
      <c r="N23" s="57"/>
      <c r="O23" s="29">
        <f t="shared" si="0"/>
        <v>0</v>
      </c>
      <c r="P23" s="12" t="str">
        <f t="shared" ref="P23" si="1">IF( O23=0," ", IF(100-((L23/O23)*100)&gt;20,"viac ako 20%",0))</f>
        <v xml:space="preserve"> </v>
      </c>
    </row>
    <row r="24" spans="1:16" x14ac:dyDescent="0.25">
      <c r="A24" s="76"/>
      <c r="B24" s="31"/>
      <c r="C24" s="78"/>
      <c r="D24" s="78"/>
      <c r="E24" s="62"/>
      <c r="F24" s="32"/>
      <c r="G24" s="65"/>
      <c r="H24" s="63"/>
      <c r="I24" s="31"/>
      <c r="J24" s="31"/>
      <c r="K24" s="56"/>
      <c r="L24" s="66"/>
      <c r="M24" s="33"/>
      <c r="N24" s="57"/>
      <c r="O24" s="29">
        <f>SUM(N24*G24)</f>
        <v>0</v>
      </c>
      <c r="P24" s="12" t="str">
        <f>IF( O24=0," ", IF(100-((L24/O24)*100)&gt;20,"viac ako 20%",0))</f>
        <v xml:space="preserve"> </v>
      </c>
    </row>
    <row r="25" spans="1:16" x14ac:dyDescent="0.25">
      <c r="A25" s="76"/>
      <c r="B25" s="27"/>
      <c r="C25" s="78"/>
      <c r="D25" s="78"/>
      <c r="E25" s="61"/>
      <c r="F25" s="28"/>
      <c r="G25" s="65"/>
      <c r="H25" s="63"/>
      <c r="I25" s="27"/>
      <c r="J25" s="27"/>
      <c r="K25" s="60"/>
      <c r="L25" s="66"/>
      <c r="M25" s="33"/>
      <c r="N25" s="57"/>
      <c r="O25" s="29">
        <f t="shared" ref="O25:O27" si="2">SUM(N25*G25)</f>
        <v>0</v>
      </c>
      <c r="P25" s="12" t="str">
        <f t="shared" ref="P25:P27" si="3">IF( O25=0," ", IF(100-((L25/O25)*100)&gt;20,"viac ako 20%",0))</f>
        <v xml:space="preserve"> </v>
      </c>
    </row>
    <row r="26" spans="1:16" x14ac:dyDescent="0.25">
      <c r="A26" s="26"/>
      <c r="B26" s="27"/>
      <c r="C26" s="89"/>
      <c r="D26" s="90"/>
      <c r="E26" s="61"/>
      <c r="F26" s="28"/>
      <c r="G26" s="65"/>
      <c r="H26" s="63"/>
      <c r="I26" s="27"/>
      <c r="J26" s="27"/>
      <c r="K26" s="60"/>
      <c r="L26" s="66"/>
      <c r="M26" s="33"/>
      <c r="N26" s="57"/>
      <c r="O26" s="29">
        <f t="shared" si="2"/>
        <v>0</v>
      </c>
      <c r="P26" s="12" t="str">
        <f t="shared" si="3"/>
        <v xml:space="preserve"> </v>
      </c>
    </row>
    <row r="27" spans="1:16" ht="15.75" thickBot="1" x14ac:dyDescent="0.3">
      <c r="A27" s="34"/>
      <c r="B27" s="35"/>
      <c r="C27" s="97"/>
      <c r="D27" s="98"/>
      <c r="E27" s="75">
        <f>SUM(E12:E26)</f>
        <v>0</v>
      </c>
      <c r="F27" s="72">
        <f>SUM(F12:F26)</f>
        <v>864.02</v>
      </c>
      <c r="G27" s="72">
        <f>SUM(G12:G26)</f>
        <v>864.02</v>
      </c>
      <c r="H27" s="64"/>
      <c r="I27" s="35"/>
      <c r="J27" s="35"/>
      <c r="K27" s="67"/>
      <c r="L27" s="73"/>
      <c r="M27" s="46" t="s">
        <v>61</v>
      </c>
      <c r="N27" s="74"/>
      <c r="O27" s="46">
        <f t="shared" si="2"/>
        <v>0</v>
      </c>
      <c r="P27" s="12" t="str">
        <f t="shared" si="3"/>
        <v xml:space="preserve"> </v>
      </c>
    </row>
    <row r="28" spans="1:16" ht="15.75" thickBot="1" x14ac:dyDescent="0.3">
      <c r="A28" s="36"/>
      <c r="B28" s="37"/>
      <c r="C28" s="38"/>
      <c r="D28" s="39"/>
      <c r="E28" s="40"/>
      <c r="F28" s="40"/>
      <c r="G28" s="40"/>
      <c r="H28" s="41"/>
      <c r="I28" s="37"/>
      <c r="J28" s="37"/>
      <c r="K28" s="38"/>
      <c r="L28" s="48"/>
      <c r="M28" s="43"/>
      <c r="N28" s="47"/>
      <c r="O28" s="48"/>
      <c r="P28" s="12"/>
    </row>
    <row r="29" spans="1:16" ht="15.75" thickBot="1" x14ac:dyDescent="0.3">
      <c r="A29" s="59"/>
      <c r="B29" s="44"/>
      <c r="C29" s="44"/>
      <c r="D29" s="44"/>
      <c r="E29" s="44"/>
      <c r="F29" s="44"/>
      <c r="G29" s="44"/>
      <c r="H29" s="44"/>
      <c r="I29" s="44"/>
      <c r="J29" s="91" t="s">
        <v>13</v>
      </c>
      <c r="K29" s="91"/>
      <c r="L29" s="48">
        <f>SUM(L12:L25)</f>
        <v>13583.43</v>
      </c>
      <c r="M29" s="45"/>
      <c r="N29" s="49" t="s">
        <v>14</v>
      </c>
      <c r="O29" s="42">
        <f>SUM(O12:O27)</f>
        <v>0</v>
      </c>
      <c r="P29" s="12" t="str">
        <f>IF(O29&gt;L29,"prekročená cena","nižšia ako stanovená")</f>
        <v>nižšia ako stanovená</v>
      </c>
    </row>
    <row r="30" spans="1:16" ht="15.75" thickBot="1" x14ac:dyDescent="0.3">
      <c r="A30" s="92" t="s">
        <v>15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42">
        <f>O31-O29</f>
        <v>0</v>
      </c>
    </row>
    <row r="31" spans="1:16" ht="15.75" thickBot="1" x14ac:dyDescent="0.3">
      <c r="A31" s="92" t="s">
        <v>16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42">
        <f>IF("nie"=MID(I39,1,3),O29,(O29*1.2))</f>
        <v>0</v>
      </c>
    </row>
    <row r="32" spans="1:16" x14ac:dyDescent="0.25">
      <c r="A32" s="105" t="s">
        <v>17</v>
      </c>
      <c r="B32" s="105"/>
      <c r="C32" s="10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x14ac:dyDescent="0.25">
      <c r="A33" s="95" t="s">
        <v>65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ht="25.5" customHeight="1" x14ac:dyDescent="0.25">
      <c r="A34" s="51" t="s">
        <v>57</v>
      </c>
      <c r="B34" s="51"/>
      <c r="C34" s="51"/>
      <c r="D34" s="51"/>
      <c r="E34" s="51"/>
      <c r="F34" s="51"/>
      <c r="G34" s="52" t="s">
        <v>55</v>
      </c>
      <c r="H34" s="51"/>
      <c r="I34" s="51"/>
      <c r="J34" s="53"/>
      <c r="K34" s="53"/>
      <c r="L34" s="53"/>
      <c r="M34" s="53"/>
      <c r="N34" s="53"/>
      <c r="O34" s="53"/>
    </row>
    <row r="35" spans="1:15" ht="15" customHeight="1" x14ac:dyDescent="0.25">
      <c r="A35" s="107" t="s">
        <v>73</v>
      </c>
      <c r="B35" s="108"/>
      <c r="C35" s="108"/>
      <c r="D35" s="108"/>
      <c r="E35" s="109"/>
      <c r="F35" s="106" t="s">
        <v>56</v>
      </c>
      <c r="G35" s="54" t="s">
        <v>18</v>
      </c>
      <c r="H35" s="99"/>
      <c r="I35" s="100"/>
      <c r="J35" s="100"/>
      <c r="K35" s="100"/>
      <c r="L35" s="100"/>
      <c r="M35" s="100"/>
      <c r="N35" s="100"/>
      <c r="O35" s="101"/>
    </row>
    <row r="36" spans="1:15" x14ac:dyDescent="0.25">
      <c r="A36" s="110"/>
      <c r="B36" s="111"/>
      <c r="C36" s="111"/>
      <c r="D36" s="111"/>
      <c r="E36" s="112"/>
      <c r="F36" s="106"/>
      <c r="G36" s="54" t="s">
        <v>19</v>
      </c>
      <c r="H36" s="99"/>
      <c r="I36" s="100"/>
      <c r="J36" s="100"/>
      <c r="K36" s="100"/>
      <c r="L36" s="100"/>
      <c r="M36" s="100"/>
      <c r="N36" s="100"/>
      <c r="O36" s="101"/>
    </row>
    <row r="37" spans="1:15" ht="18" customHeight="1" x14ac:dyDescent="0.25">
      <c r="A37" s="110"/>
      <c r="B37" s="111"/>
      <c r="C37" s="111"/>
      <c r="D37" s="111"/>
      <c r="E37" s="112"/>
      <c r="F37" s="106"/>
      <c r="G37" s="54" t="s">
        <v>20</v>
      </c>
      <c r="H37" s="99"/>
      <c r="I37" s="100"/>
      <c r="J37" s="100"/>
      <c r="K37" s="100"/>
      <c r="L37" s="100"/>
      <c r="M37" s="100"/>
      <c r="N37" s="100"/>
      <c r="O37" s="101"/>
    </row>
    <row r="38" spans="1:15" x14ac:dyDescent="0.25">
      <c r="A38" s="110"/>
      <c r="B38" s="111"/>
      <c r="C38" s="111"/>
      <c r="D38" s="111"/>
      <c r="E38" s="112"/>
      <c r="F38" s="106"/>
      <c r="G38" s="54" t="s">
        <v>21</v>
      </c>
      <c r="H38" s="99"/>
      <c r="I38" s="100"/>
      <c r="J38" s="100"/>
      <c r="K38" s="100"/>
      <c r="L38" s="100"/>
      <c r="M38" s="100"/>
      <c r="N38" s="100"/>
      <c r="O38" s="101"/>
    </row>
    <row r="39" spans="1:15" x14ac:dyDescent="0.25">
      <c r="A39" s="110"/>
      <c r="B39" s="111"/>
      <c r="C39" s="111"/>
      <c r="D39" s="111"/>
      <c r="E39" s="112"/>
      <c r="F39" s="106"/>
      <c r="G39" s="54" t="s">
        <v>22</v>
      </c>
      <c r="H39" s="99"/>
      <c r="I39" s="100"/>
      <c r="J39" s="100"/>
      <c r="K39" s="100"/>
      <c r="L39" s="100"/>
      <c r="M39" s="100"/>
      <c r="N39" s="100"/>
      <c r="O39" s="101"/>
    </row>
    <row r="40" spans="1:15" x14ac:dyDescent="0.25">
      <c r="A40" s="110"/>
      <c r="B40" s="111"/>
      <c r="C40" s="111"/>
      <c r="D40" s="111"/>
      <c r="E40" s="112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10"/>
      <c r="B41" s="111"/>
      <c r="C41" s="111"/>
      <c r="D41" s="111"/>
      <c r="E41" s="112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13"/>
      <c r="B42" s="114"/>
      <c r="C42" s="114"/>
      <c r="D42" s="114"/>
      <c r="E42" s="115"/>
      <c r="F42" s="53"/>
      <c r="G42" s="24"/>
      <c r="H42" s="18"/>
      <c r="I42" s="24"/>
      <c r="J42" s="24" t="s">
        <v>23</v>
      </c>
      <c r="K42" s="24"/>
      <c r="L42" s="102"/>
      <c r="M42" s="103"/>
      <c r="N42" s="104"/>
      <c r="O42" s="24"/>
    </row>
    <row r="43" spans="1:15" x14ac:dyDescent="0.25">
      <c r="A43" s="77" t="s">
        <v>72</v>
      </c>
      <c r="B43" s="53"/>
      <c r="C43" s="53"/>
      <c r="D43" s="53"/>
      <c r="E43" s="53"/>
      <c r="F43" s="53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21"/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3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9:O39"/>
    <mergeCell ref="L42:N42"/>
    <mergeCell ref="A32:C32"/>
    <mergeCell ref="F35:F39"/>
    <mergeCell ref="H35:O35"/>
    <mergeCell ref="H36:O36"/>
    <mergeCell ref="H37:O37"/>
    <mergeCell ref="H38:O38"/>
    <mergeCell ref="A35:E42"/>
    <mergeCell ref="C26:D26"/>
    <mergeCell ref="J29:K29"/>
    <mergeCell ref="A30:N30"/>
    <mergeCell ref="A31:N31"/>
    <mergeCell ref="A33:O33"/>
    <mergeCell ref="C27:D2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0" t="s">
        <v>51</v>
      </c>
      <c r="M2" s="160"/>
    </row>
    <row r="3" spans="1:14" x14ac:dyDescent="0.25">
      <c r="A3" s="5" t="s">
        <v>25</v>
      </c>
      <c r="B3" s="161" t="s">
        <v>26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25">
      <c r="A4" s="5" t="s">
        <v>27</v>
      </c>
      <c r="B4" s="161" t="s">
        <v>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25">
      <c r="A5" s="5" t="s">
        <v>8</v>
      </c>
      <c r="B5" s="161" t="s">
        <v>29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x14ac:dyDescent="0.25">
      <c r="A6" s="5" t="s">
        <v>2</v>
      </c>
      <c r="B6" s="161" t="s">
        <v>30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25">
      <c r="A7" s="6" t="s">
        <v>31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25">
      <c r="A8" s="5" t="s">
        <v>12</v>
      </c>
      <c r="B8" s="161" t="s">
        <v>32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4" x14ac:dyDescent="0.25">
      <c r="A9" s="7" t="s">
        <v>33</v>
      </c>
      <c r="B9" s="161" t="s">
        <v>34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x14ac:dyDescent="0.25">
      <c r="A10" s="7" t="s">
        <v>35</v>
      </c>
      <c r="B10" s="161" t="s">
        <v>36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25">
      <c r="A11" s="8" t="s">
        <v>37</v>
      </c>
      <c r="B11" s="161" t="s">
        <v>38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25">
      <c r="A12" s="9" t="s">
        <v>39</v>
      </c>
      <c r="B12" s="161" t="s">
        <v>40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ht="24" customHeight="1" x14ac:dyDescent="0.25">
      <c r="A13" s="8" t="s">
        <v>41</v>
      </c>
      <c r="B13" s="161" t="s">
        <v>42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customHeight="1" x14ac:dyDescent="0.25">
      <c r="A14" s="8" t="s">
        <v>5</v>
      </c>
      <c r="B14" s="161" t="s">
        <v>52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25">
      <c r="A15" s="8" t="s">
        <v>43</v>
      </c>
      <c r="B15" s="161" t="s">
        <v>44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38.25" x14ac:dyDescent="0.25">
      <c r="A16" s="10" t="s">
        <v>45</v>
      </c>
      <c r="B16" s="161" t="s">
        <v>46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28.5" customHeight="1" x14ac:dyDescent="0.25">
      <c r="A17" s="10" t="s">
        <v>47</v>
      </c>
      <c r="B17" s="161" t="s">
        <v>48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27" customHeight="1" x14ac:dyDescent="0.25">
      <c r="A18" s="11" t="s">
        <v>49</v>
      </c>
      <c r="B18" s="161" t="s">
        <v>50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75" customHeight="1" x14ac:dyDescent="0.25">
      <c r="A19" s="55" t="s">
        <v>62</v>
      </c>
      <c r="B19" s="162" t="s">
        <v>63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2022-09-28T05:31:17Z</cp:lastPrinted>
  <dcterms:created xsi:type="dcterms:W3CDTF">2012-08-13T12:29:09Z</dcterms:created>
  <dcterms:modified xsi:type="dcterms:W3CDTF">2023-10-17T11:34:35Z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