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5300\40000\ODBOR PREVADZKY\Oprava záchytných bezp. zariad.SMA\2023\"/>
    </mc:Choice>
  </mc:AlternateContent>
  <bookViews>
    <workbookView xWindow="0" yWindow="0" windowWidth="17835" windowHeight="3120" activeTab="1"/>
  </bookViews>
  <sheets>
    <sheet name="Návrh na plnenie kritéria" sheetId="10" r:id="rId1"/>
    <sheet name="Špecifikácia ceny" sheetId="6" r:id="rId2"/>
    <sheet name="Jednotkové ceny O1" sheetId="11" r:id="rId3"/>
    <sheet name="Jednotkové ceny O2" sheetId="12" r:id="rId4"/>
    <sheet name="Jednotkové ceny O3" sheetId="1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3" l="1"/>
  <c r="A3" i="12"/>
  <c r="A3" i="11"/>
  <c r="A7" i="10"/>
  <c r="H5" i="13" l="1"/>
  <c r="H7" i="13"/>
  <c r="H8" i="13"/>
  <c r="H10" i="13"/>
  <c r="H11" i="13"/>
  <c r="H12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" i="12" l="1"/>
  <c r="H7" i="12"/>
  <c r="H8" i="12"/>
  <c r="H10" i="12"/>
  <c r="H11" i="12"/>
  <c r="H12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49" i="11" l="1"/>
  <c r="O49" i="6"/>
  <c r="H48" i="11" l="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2" i="11"/>
  <c r="H11" i="11"/>
  <c r="H10" i="11"/>
  <c r="H8" i="11"/>
  <c r="H7" i="11"/>
  <c r="H5" i="11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H5" i="6"/>
  <c r="O5" i="6"/>
  <c r="H7" i="6"/>
  <c r="O7" i="6"/>
  <c r="H8" i="6"/>
  <c r="O8" i="6"/>
  <c r="H10" i="6"/>
  <c r="O10" i="6"/>
  <c r="H11" i="6"/>
  <c r="O11" i="6"/>
  <c r="H12" i="6"/>
  <c r="O12" i="6"/>
  <c r="H14" i="6"/>
  <c r="O14" i="6"/>
  <c r="H15" i="6"/>
  <c r="O15" i="6"/>
  <c r="H16" i="6"/>
  <c r="O16" i="6"/>
  <c r="H17" i="6"/>
  <c r="O17" i="6"/>
  <c r="H18" i="6"/>
  <c r="O18" i="6"/>
  <c r="H19" i="6"/>
  <c r="O19" i="6"/>
  <c r="H20" i="6"/>
  <c r="O20" i="6"/>
  <c r="H21" i="6"/>
  <c r="O21" i="6"/>
  <c r="H22" i="6"/>
  <c r="O22" i="6"/>
  <c r="H23" i="6"/>
  <c r="O23" i="6"/>
  <c r="H24" i="6"/>
  <c r="O24" i="6"/>
  <c r="H25" i="6"/>
  <c r="O25" i="6"/>
  <c r="H26" i="6"/>
  <c r="O26" i="6"/>
  <c r="H27" i="6"/>
  <c r="O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O50" i="6" l="1"/>
  <c r="B12" i="10" s="1"/>
  <c r="C12" i="10" s="1"/>
  <c r="D12" i="10" s="1"/>
  <c r="O51" i="6" l="1"/>
  <c r="O52" i="6" s="1"/>
</calcChain>
</file>

<file path=xl/sharedStrings.xml><?xml version="1.0" encoding="utf-8"?>
<sst xmlns="http://schemas.openxmlformats.org/spreadsheetml/2006/main" count="613" uniqueCount="150">
  <si>
    <t>Č.p.</t>
  </si>
  <si>
    <t>KP</t>
  </si>
  <si>
    <t>Popis položky</t>
  </si>
  <si>
    <t>ks</t>
  </si>
  <si>
    <t>Cena za celý predmet zákazky v Euro bez DPH (Spolu)</t>
  </si>
  <si>
    <t>Cena za celý predmet zákazky v Euro s DPH (Spolu)</t>
  </si>
  <si>
    <t>Uchádzač vyplňuje len vyžltené bunky. Do ostatných buniek nezasahuje, budú vyplnené automaticky. Cena sa vyplňuje bez medzier pri tisícoch a miliónoch.</t>
  </si>
  <si>
    <t>Posun/vyrovnanie čiastočne deformovanej časti BZ bez dodávky a montáže</t>
  </si>
  <si>
    <t>*uchádzač označí či je alebo nie je platiteľom DPH.</t>
  </si>
  <si>
    <t xml:space="preserve">meno, priezvisko a podpis osoby 
 oprávnenej konať v mene uchádzača
</t>
  </si>
  <si>
    <t>...........................................................</t>
  </si>
  <si>
    <t>V ................................, dňa ........................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</si>
  <si>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</si>
  <si>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Poznámka:</t>
  </si>
  <si>
    <t>Uchádzačom navrhovaná celková cena za celý predmet zákazky zahŕňajúca všetky náklady súvisiace s predmetom zákazky vyjadrená v eurách</t>
  </si>
  <si>
    <t>Cena celkom v € s DPH</t>
  </si>
  <si>
    <t>20% DPH v €</t>
  </si>
  <si>
    <t>Cena celkom v € bez DPH</t>
  </si>
  <si>
    <t>Kritérium</t>
  </si>
  <si>
    <t>NÁVRH NA PLNENIE KRITÉRIA</t>
  </si>
  <si>
    <t>Príloha č. 1 k A2</t>
  </si>
  <si>
    <t>t</t>
  </si>
  <si>
    <t>Inštrukcie k vypĺňaniu tabuliek:</t>
  </si>
  <si>
    <t>Uchádzač je povinný oceniť všetky položky, ktoré sú uvedené v stĺpci "Popis položky"</t>
  </si>
  <si>
    <t>Uchádzač vyplní jednotkovú cenu v eurách maximálne na dve desatinné miesta.</t>
  </si>
  <si>
    <r>
      <rPr>
        <b/>
        <sz val="9"/>
        <color indexed="8"/>
        <rFont val="Times New Roman"/>
        <family val="1"/>
        <charset val="238"/>
      </rPr>
      <t>Pozn.:</t>
    </r>
    <r>
      <rPr>
        <sz val="9"/>
        <color indexed="8"/>
        <rFont val="Times New Roman"/>
        <family val="1"/>
        <charset val="238"/>
      </rPr>
      <t xml:space="preserve"> </t>
    </r>
  </si>
  <si>
    <t>Dopravné náklady sú zohľadnené v jednotkových cenách pre jednotlivé Oblasti 1, 2, 3 v súlade s B.1 Opisom predmetu zákazky. Jednotkové  ceny sú záväzné, pevné a nemenné počas celej doby trvania rámcovej dohody platné pre konkrétnu Oblasť 1,2 a 3 v súlade s B.1 Opisom predmetu zákazky.</t>
  </si>
  <si>
    <t>Táto tabuľka - počty merných jednotiek a celková cena bude slúžiť iba na vyhodnotenie súťaže.</t>
  </si>
  <si>
    <t>DPH 20%</t>
  </si>
  <si>
    <t>Špecifikácia ceny - Oblasť 1 + Oblasť 2 + Oblasť 3</t>
  </si>
  <si>
    <t>SP</t>
  </si>
  <si>
    <t>M.J.</t>
  </si>
  <si>
    <t>Množstvo spolu
O1+O2+O3</t>
  </si>
  <si>
    <t>Množstvo
Oblasť 1</t>
  </si>
  <si>
    <t>Množstvo
Oblasť 2</t>
  </si>
  <si>
    <t>Množstvo
Oblasť 3</t>
  </si>
  <si>
    <t>Jednotková cena
Oblasť 1
(Euro bez DPH)</t>
  </si>
  <si>
    <t>Jednotková cena
Oblasť 2
(Euro bez DPH)</t>
  </si>
  <si>
    <t>Jednotková cena
Oblasť 3
(Euro bez DPH)</t>
  </si>
  <si>
    <r>
      <t>Cena spolu
O1+O2+O3
(</t>
    </r>
    <r>
      <rPr>
        <b/>
        <sz val="7"/>
        <color indexed="8"/>
        <rFont val="Times New Roman"/>
        <family val="1"/>
        <charset val="238"/>
      </rPr>
      <t>Euro bez DPH)</t>
    </r>
  </si>
  <si>
    <t>45.00.00</t>
  </si>
  <si>
    <t>0001.1</t>
  </si>
  <si>
    <r>
      <t xml:space="preserve">VŠEOBECNÉ POLOŽKY V PROCESE OBSTARÁVANIA STAVIEB
</t>
    </r>
    <r>
      <rPr>
        <i/>
        <sz val="8"/>
        <color indexed="8"/>
        <rFont val="Times New Roman"/>
        <family val="1"/>
        <charset val="238"/>
      </rPr>
      <t>Obhliadka poškodeného tlmiča s vypracovaním zoznamu materiálu a prác vrátane všetkých súvisiacich nákladov</t>
    </r>
  </si>
  <si>
    <t>hod</t>
  </si>
  <si>
    <t>45.11.11</t>
  </si>
  <si>
    <t>DEMOLAČNÉ PRÁCE</t>
  </si>
  <si>
    <t>05010105</t>
  </si>
  <si>
    <r>
      <t xml:space="preserve">Búracie práce a demolácie, búranie konštrukcií základov železobetónových
</t>
    </r>
    <r>
      <rPr>
        <i/>
        <sz val="8"/>
        <color indexed="8"/>
        <rFont val="Times New Roman"/>
        <family val="1"/>
        <charset val="238"/>
      </rPr>
      <t xml:space="preserve">- odstránenie poškodenej základovej platne pod tlmičom s odvozom a likvidáciou poškodeného materiálu </t>
    </r>
  </si>
  <si>
    <r>
      <t>m</t>
    </r>
    <r>
      <rPr>
        <b/>
        <vertAlign val="superscript"/>
        <sz val="8"/>
        <color indexed="8"/>
        <rFont val="Times New Roman"/>
        <family val="1"/>
        <charset val="238"/>
      </rPr>
      <t>3</t>
    </r>
  </si>
  <si>
    <t>05030407</t>
  </si>
  <si>
    <r>
      <t xml:space="preserve">Búracie práce a demolácie, odstránenie spevnených plôch vozoviek a doplňujúcich konštrukcií zvodidiel, zábradlia, stien, oplotení kovových
</t>
    </r>
    <r>
      <rPr>
        <i/>
        <sz val="8"/>
        <color indexed="8"/>
        <rFont val="Times New Roman"/>
        <family val="1"/>
        <charset val="238"/>
      </rPr>
      <t xml:space="preserve">- demontáž poškodeného tlmiča s odvozom a likvidáciou poškodeného materiálu </t>
    </r>
  </si>
  <si>
    <t>komplet</t>
  </si>
  <si>
    <t>45.23.32</t>
  </si>
  <si>
    <t>PRÁCE NA VRCHNEJ STAVBE DIAĽNIC, CIEST, ULÍC, CHODNÍKOV A NEKRYTÝCH PARKOVÍSK</t>
  </si>
  <si>
    <t>11010302</t>
  </si>
  <si>
    <r>
      <t xml:space="preserve">Práce na pozemných komunikáciách a letiskách, betonárske práce, základové dosky zo železobetónu
</t>
    </r>
    <r>
      <rPr>
        <i/>
        <sz val="8"/>
        <color indexed="8"/>
        <rFont val="Times New Roman"/>
        <family val="1"/>
        <charset val="238"/>
      </rPr>
      <t>- sanácia základovej dosky pod tlmič bet.tr. C 35/45</t>
    </r>
  </si>
  <si>
    <t>11010311</t>
  </si>
  <si>
    <r>
      <t xml:space="preserve">Práce na pozemných komunikáciách a letiskách, betonárske práce, debnenie tradičné drevené
</t>
    </r>
    <r>
      <rPr>
        <i/>
        <sz val="8"/>
        <color indexed="8"/>
        <rFont val="Times New Roman"/>
        <family val="1"/>
        <charset val="238"/>
      </rPr>
      <t xml:space="preserve">- debnenie pre základovú doskú pod tlmič </t>
    </r>
  </si>
  <si>
    <r>
      <t>m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</si>
  <si>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t>11010321</t>
  </si>
  <si>
    <r>
      <t xml:space="preserve">Práce na pozemných komunikáciách a letiskách, betonárske práce, výstuž z betonárskej ocele
</t>
    </r>
    <r>
      <rPr>
        <i/>
        <sz val="8"/>
        <color indexed="8"/>
        <rFont val="Times New Roman"/>
        <family val="1"/>
        <charset val="238"/>
      </rPr>
      <t xml:space="preserve">- výstuž tr. 10505 </t>
    </r>
  </si>
  <si>
    <t>22259262</t>
  </si>
  <si>
    <t>Práce na pozemných komunikáciách a letiskách, doplňujúce konštrukcie, inštalácia bezpečnostného zariadenia celokovového</t>
  </si>
  <si>
    <t>22259262.01</t>
  </si>
  <si>
    <t>22259262.02</t>
  </si>
  <si>
    <t>22259262.03</t>
  </si>
  <si>
    <t>22259262.04</t>
  </si>
  <si>
    <t>22259262.07</t>
  </si>
  <si>
    <t>22259262.08</t>
  </si>
  <si>
    <t>22259262.09</t>
  </si>
  <si>
    <t>22259262.10</t>
  </si>
  <si>
    <t>22259262.13</t>
  </si>
  <si>
    <t>22259262.14</t>
  </si>
  <si>
    <t>22259262.15</t>
  </si>
  <si>
    <t>22259262.16</t>
  </si>
  <si>
    <t>22259262.17</t>
  </si>
  <si>
    <t>22259262.18</t>
  </si>
  <si>
    <t>Bezpečnostné zariadenie SMA, 80 SW,
DODÁVKA vrátane DOPRAVY a spojovacieho materiálu</t>
  </si>
  <si>
    <t>Bezpečnostné zariadenie SMA, 80 SW,
MONTÁŽ s úpravou pracoviska po ukončení prác</t>
  </si>
  <si>
    <t>Bezpečnostné zariadenie SMA, 80 W,
DODÁVKA vrátane DOPRAVY a spojovacieho materiálu</t>
  </si>
  <si>
    <t>Bezpečnostné zariadenie SMA, 80 W,
MONTÁŽ s úpravou pracoviska po ukončení prác</t>
  </si>
  <si>
    <t>Bezpečnostné zariadenie SMA, 110 P, 
DODÁVKA vrátane DOPRAVY a spojovacieho materiálu</t>
  </si>
  <si>
    <t>Bezpečnostné zariadenie SMA, 110 P,
MONTÁŽ s úpravou pracoviska po ukončení prác</t>
  </si>
  <si>
    <t>Bezpečnostné zariadenie SMA, 110 W,
DODÁVKA vrátane DOPRAVY a spojovacieho materiálu</t>
  </si>
  <si>
    <t>Bezpečnostné zariadenie SMA, 110 W,
MONTÁŽ s úpravou pracoviska po ukončení prác</t>
  </si>
  <si>
    <t>Bezpečnostné zariadenie SMA, 100 P,
DODÁVKA vrátane DOPRAVY a spojovacieho materiálu</t>
  </si>
  <si>
    <t>Bezpečnostné zariadenie SMA, 100 P,
MONTÁŽ s úpravou pracoviska po ukončení prác</t>
  </si>
  <si>
    <t>Bezpečnostné zariadenie SMA, 100 W,
DODÁVKA vrátane DOPRAVY a spojovacieho materiálu</t>
  </si>
  <si>
    <t>Bezpečnostné zariadenie SMA, 100 W,
MONTÁŽ s úpravou pracoviska po ukončení prác</t>
  </si>
  <si>
    <t>Bezpečnostné zariadenie SMA, 80 P,
DODÁVKA vrátane DOPRAVY a spojovacieho materiálu</t>
  </si>
  <si>
    <t>Bezpečnostné zariadenie SMA, 80 P,
MONTÁŽ s úpravou pracoviska po ukončení prác</t>
  </si>
  <si>
    <t>22259262.19</t>
  </si>
  <si>
    <t>22259262.20</t>
  </si>
  <si>
    <t>22259262.21</t>
  </si>
  <si>
    <t>22259262.22</t>
  </si>
  <si>
    <t>22259262.23</t>
  </si>
  <si>
    <t>22259262.24</t>
  </si>
  <si>
    <t>22259262.25</t>
  </si>
  <si>
    <t>22259262.26</t>
  </si>
  <si>
    <t>22259262.27</t>
  </si>
  <si>
    <t>22259262.28</t>
  </si>
  <si>
    <t>22259262.29</t>
  </si>
  <si>
    <t>22259262.30</t>
  </si>
  <si>
    <t>22259262.31</t>
  </si>
  <si>
    <t>22259262.32</t>
  </si>
  <si>
    <t>22259262.33</t>
  </si>
  <si>
    <t>22259262.34</t>
  </si>
  <si>
    <t>22259262.35</t>
  </si>
  <si>
    <t>22259262.36</t>
  </si>
  <si>
    <t xml:space="preserve">Behúň pevnej absorpčnej časti
MONTÁŽ s úpravou pracoviska po ukončení prác na výmene s odvozom a likvidáciou poškodeného materiálu    </t>
  </si>
  <si>
    <t>Behúň pevnej absorpčnej časti
DODÁVKA vrátane DOPRAVY a spojovacieho materiálu</t>
  </si>
  <si>
    <t>Čelná vodiaca časť
MONTÁŽ s úpravou pracoviska po ukončení prác na výmene s odvozom a likvidáciou poškodeného materiálu</t>
  </si>
  <si>
    <t>Čelná vodiaca časť
DODÁVKA vrátane DOPRAVY a spojovacieho materiálu</t>
  </si>
  <si>
    <t>Priebežná vodiaca časť
MONTÁŽ s úpravou pracoviska po ukončení prác na výmene s odvozom a likvidáciou poškodeného materiálu</t>
  </si>
  <si>
    <t>Priebežná vodiaca časť
DODÁVKA vrátane DOPRAVY a spojovacieho materiálu</t>
  </si>
  <si>
    <t>Čelná nárazová doska vrátane fólie 705
MONTÁŽ s úpravou pracoviska po ukončení prác na výmene s odvozom a likvidáciou poškodeného materiálu</t>
  </si>
  <si>
    <t>Čelná nárazová doska vrátane fólie 705
DODÁVKA vrátane DOPRAVY a spojovacieho materiálu</t>
  </si>
  <si>
    <t>Absorpčný dielec
MONTÁŽ s úpravou pracoviska po ukončení prác na výmene s odvozom a likvidáciou poškodeného materiálu</t>
  </si>
  <si>
    <t>Absorpčný dielec
DODÁVKA vrátane DOPRAVY a spojovacieho materiálu</t>
  </si>
  <si>
    <t>Bočný dielec
MONTÁŽ s úpravou pracoviska po ukončení prác na výmene s odvozom a likvidáciou poškodeného materiálu</t>
  </si>
  <si>
    <t>Bočný dielec
DODÁVKA vrátane DOPRAVY a spojovacieho materiálu</t>
  </si>
  <si>
    <t>Paralelný priečny dielec
MONTÁŽ s úpravou pracoviska po ukončení prác na výmene s odvozom a likvidáciou poškodeného materiálu</t>
  </si>
  <si>
    <t>Paralelný priečny dielec
DODÁVKA vrátane DOPRAVY a spojovacieho materiálu</t>
  </si>
  <si>
    <t>Zadný fixný dielec
MONTÁŽ s úpravou pracoviska po ukončení prác na výmene s odvozom a likvidáciou poškodeného materiálu</t>
  </si>
  <si>
    <t>Zadný fixný dielec
DODÁVKA vrátane DOPRAVY a spojovacieho materiálu</t>
  </si>
  <si>
    <t>Čelná reflexná fólia
MONTÁŽ s úpravou pracoviska po ukončení prác na výmene s odvozom a likvidáciou poškodeného materiálu</t>
  </si>
  <si>
    <t>Čelná reflexná fólia
DODÁVKA vrátane DOPRAVY a spojovacieho materiálu</t>
  </si>
  <si>
    <t>Nábehový ihlan
MONTÁŽ s úpravou pracoviska po ukončení prác na výmene s odvozom a likvidáciou poškodeného materiálu</t>
  </si>
  <si>
    <t>Nábehový ihlan
DODÁVKA vrátane DOPRAVY a spojovacieho materiálu</t>
  </si>
  <si>
    <t>Príloha č.2 k RD</t>
  </si>
  <si>
    <t>Jednotkové ceny - oblasť 1</t>
  </si>
  <si>
    <t>Jednotková cena                     (Euro bez DPH)</t>
  </si>
  <si>
    <t>0001</t>
  </si>
  <si>
    <r>
      <t>m</t>
    </r>
    <r>
      <rPr>
        <vertAlign val="superscript"/>
        <sz val="8"/>
        <color indexed="8"/>
        <rFont val="Times New Roman"/>
        <family val="1"/>
        <charset val="238"/>
      </rPr>
      <t>3</t>
    </r>
  </si>
  <si>
    <r>
      <t>m</t>
    </r>
    <r>
      <rPr>
        <vertAlign val="superscript"/>
        <sz val="8"/>
        <color indexed="8"/>
        <rFont val="Times New Roman"/>
        <family val="1"/>
        <charset val="238"/>
      </rPr>
      <t>2</t>
    </r>
  </si>
  <si>
    <t>22259262.05</t>
  </si>
  <si>
    <t>22259262.06</t>
  </si>
  <si>
    <t>22259262.11</t>
  </si>
  <si>
    <t>22259262.12</t>
  </si>
  <si>
    <t>Dopravné náklady nehýbu s  jednotkovými cenami pre Oblasť 1. Jednotkové  ceny sú záväzné, pevné a nemenné počas celej doby trvania rámcovej dohody pre všetky úseky Oblasti 1.</t>
  </si>
  <si>
    <t>....................................</t>
  </si>
  <si>
    <t>Jednotkové ceny - oblasť 2</t>
  </si>
  <si>
    <t>Jednotkové ceny - oblasť 3</t>
  </si>
  <si>
    <t>Príloha č.1 k B.2
zároveň Príloha č. 4 k RD</t>
  </si>
  <si>
    <t>Vypracovanie dokumentácie pre vykonanie prác (DVP)</t>
  </si>
  <si>
    <t>Dopravné náklady nehýbu s  jednotkovými cenami pre Oblasť 2. Jednotkové  ceny sú záväzné, pevné a nemenné počas celej doby trvania rámcovej dohody pre všetky úseky Oblasti 2.</t>
  </si>
  <si>
    <t>Dopravné náklady nehýbu s  jednotkovými cenami pre Oblasť 3. Jednotkové  ceny sú záväzné, pevné a nemenné počas celej doby trvania rámcovej dohody pre všetky úseky Oblasti 3.</t>
  </si>
  <si>
    <t>........................................................................................................................................</t>
  </si>
  <si>
    <t>meno, priezvisko a podpis osoby oprávnenej konať  v mene uchádzača</t>
  </si>
  <si>
    <t>Nákup a výmena záchytných bezpečnostných zariadení SMA na pozemných komunikáciách v správe NDS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</si>
</sst>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7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vertAlign val="superscript"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vertAlign val="superscript"/>
      <sz val="8"/>
      <color indexed="8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Protection="1"/>
    <xf numFmtId="0" fontId="0" fillId="0" borderId="0" xfId="0" applyFont="1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Protection="1"/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" fontId="5" fillId="0" borderId="0" xfId="0" applyNumberFormat="1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2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44" fontId="3" fillId="4" borderId="2" xfId="1" applyNumberFormat="1" applyFont="1" applyFill="1" applyBorder="1" applyAlignment="1" applyProtection="1">
      <alignment horizontal="right" vertical="center"/>
    </xf>
    <xf numFmtId="44" fontId="3" fillId="0" borderId="2" xfId="1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1" fillId="0" borderId="0" xfId="0" applyFont="1" applyProtection="1"/>
    <xf numFmtId="164" fontId="6" fillId="0" borderId="2" xfId="0" applyNumberFormat="1" applyFont="1" applyBorder="1" applyAlignment="1" applyProtection="1">
      <alignment horizontal="center" vertical="center" wrapText="1"/>
    </xf>
    <xf numFmtId="0" fontId="0" fillId="0" borderId="0" xfId="0" applyFill="1" applyProtection="1"/>
    <xf numFmtId="2" fontId="3" fillId="0" borderId="0" xfId="0" applyNumberFormat="1" applyFont="1" applyFill="1" applyBorder="1" applyAlignment="1" applyProtection="1">
      <alignment horizontal="left" vertical="center" wrapText="1"/>
    </xf>
    <xf numFmtId="2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Border="1" applyAlignment="1" applyProtection="1">
      <alignment horizontal="left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49" fontId="24" fillId="0" borderId="2" xfId="0" applyNumberFormat="1" applyFont="1" applyBorder="1" applyAlignment="1" applyProtection="1">
      <alignment horizontal="center" vertical="top" wrapText="1"/>
    </xf>
    <xf numFmtId="0" fontId="24" fillId="0" borderId="2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/>
    <xf numFmtId="0" fontId="23" fillId="0" borderId="5" xfId="0" applyFont="1" applyBorder="1" applyAlignment="1" applyProtection="1">
      <alignment horizontal="center" vertical="center" wrapText="1"/>
    </xf>
    <xf numFmtId="49" fontId="24" fillId="0" borderId="3" xfId="0" applyNumberFormat="1" applyFont="1" applyBorder="1" applyAlignment="1" applyProtection="1">
      <alignment horizontal="center" vertical="top" wrapText="1"/>
    </xf>
    <xf numFmtId="0" fontId="23" fillId="0" borderId="3" xfId="0" applyFont="1" applyBorder="1" applyAlignment="1" applyProtection="1">
      <alignment horizontal="center" vertical="center" wrapText="1"/>
    </xf>
    <xf numFmtId="49" fontId="24" fillId="0" borderId="3" xfId="0" applyNumberFormat="1" applyFont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</xf>
    <xf numFmtId="49" fontId="24" fillId="0" borderId="12" xfId="0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49" fontId="23" fillId="0" borderId="3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49" fontId="24" fillId="0" borderId="2" xfId="0" applyNumberFormat="1" applyFont="1" applyBorder="1" applyAlignment="1" applyProtection="1">
      <alignment horizontal="center" vertical="center" wrapText="1"/>
    </xf>
    <xf numFmtId="49" fontId="23" fillId="0" borderId="2" xfId="0" applyNumberFormat="1" applyFont="1" applyBorder="1" applyAlignment="1" applyProtection="1">
      <alignment horizontal="center" vertical="center" wrapText="1"/>
    </xf>
    <xf numFmtId="49" fontId="23" fillId="0" borderId="3" xfId="0" applyNumberFormat="1" applyFont="1" applyBorder="1" applyAlignment="1" applyProtection="1">
      <alignment horizontal="center" vertical="top" wrapText="1"/>
    </xf>
    <xf numFmtId="44" fontId="3" fillId="3" borderId="2" xfId="1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49" fontId="24" fillId="0" borderId="12" xfId="0" applyNumberFormat="1" applyFont="1" applyBorder="1" applyAlignment="1" applyProtection="1">
      <alignment horizontal="center" vertical="top" wrapText="1"/>
    </xf>
    <xf numFmtId="0" fontId="23" fillId="0" borderId="1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164" fontId="5" fillId="0" borderId="0" xfId="0" applyNumberFormat="1" applyFont="1" applyFill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Fill="1" applyProtection="1"/>
    <xf numFmtId="164" fontId="0" fillId="0" borderId="0" xfId="0" applyNumberFormat="1" applyFill="1" applyProtection="1"/>
    <xf numFmtId="0" fontId="30" fillId="0" borderId="2" xfId="0" applyFont="1" applyBorder="1" applyAlignment="1" applyProtection="1">
      <alignment horizontal="center" vertical="center" wrapText="1"/>
    </xf>
    <xf numFmtId="0" fontId="0" fillId="0" borderId="0" xfId="0" applyFont="1"/>
    <xf numFmtId="164" fontId="24" fillId="0" borderId="11" xfId="0" applyNumberFormat="1" applyFont="1" applyFill="1" applyBorder="1" applyAlignment="1" applyProtection="1">
      <alignment horizontal="center" vertical="center" wrapText="1"/>
    </xf>
    <xf numFmtId="164" fontId="6" fillId="0" borderId="11" xfId="0" applyNumberFormat="1" applyFont="1" applyFill="1" applyBorder="1" applyAlignment="1" applyProtection="1">
      <alignment horizontal="center" vertical="center" wrapText="1"/>
    </xf>
    <xf numFmtId="164" fontId="24" fillId="0" borderId="5" xfId="0" applyNumberFormat="1" applyFont="1" applyFill="1" applyBorder="1" applyAlignment="1" applyProtection="1">
      <alignment horizontal="center" vertical="center" wrapText="1"/>
    </xf>
    <xf numFmtId="164" fontId="24" fillId="0" borderId="15" xfId="0" applyNumberFormat="1" applyFont="1" applyFill="1" applyBorder="1" applyAlignment="1" applyProtection="1">
      <alignment horizontal="center" vertical="center" wrapText="1"/>
    </xf>
    <xf numFmtId="164" fontId="24" fillId="0" borderId="16" xfId="0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Border="1" applyAlignment="1" applyProtection="1">
      <alignment horizontal="left" vertical="center"/>
    </xf>
    <xf numFmtId="49" fontId="23" fillId="0" borderId="12" xfId="0" applyNumberFormat="1" applyFont="1" applyBorder="1" applyAlignment="1" applyProtection="1">
      <alignment horizontal="center" vertical="center" wrapText="1"/>
    </xf>
    <xf numFmtId="49" fontId="23" fillId="0" borderId="5" xfId="0" applyNumberFormat="1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horizontal="center" vertical="center" wrapText="1"/>
    </xf>
    <xf numFmtId="1" fontId="5" fillId="0" borderId="14" xfId="0" applyNumberFormat="1" applyFont="1" applyBorder="1" applyAlignment="1" applyProtection="1">
      <alignment horizontal="center" vertical="center" wrapText="1"/>
    </xf>
    <xf numFmtId="164" fontId="0" fillId="0" borderId="0" xfId="1" applyFont="1" applyFill="1" applyProtection="1"/>
    <xf numFmtId="0" fontId="11" fillId="0" borderId="0" xfId="0" applyFont="1" applyAlignment="1" applyProtection="1"/>
    <xf numFmtId="0" fontId="0" fillId="0" borderId="0" xfId="0" applyAlignment="1" applyProtection="1"/>
    <xf numFmtId="0" fontId="5" fillId="0" borderId="0" xfId="0" applyFont="1" applyBorder="1" applyAlignment="1" applyProtection="1">
      <alignment horizontal="center" vertical="center" wrapText="1"/>
    </xf>
    <xf numFmtId="49" fontId="23" fillId="0" borderId="0" xfId="0" applyNumberFormat="1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164" fontId="2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/>
    </xf>
    <xf numFmtId="0" fontId="0" fillId="0" borderId="0" xfId="0" applyBorder="1" applyProtection="1"/>
    <xf numFmtId="164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top" wrapText="1"/>
    </xf>
    <xf numFmtId="1" fontId="5" fillId="0" borderId="2" xfId="0" applyNumberFormat="1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left" vertical="center" wrapText="1"/>
    </xf>
    <xf numFmtId="2" fontId="7" fillId="0" borderId="0" xfId="0" applyNumberFormat="1" applyFont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2" fontId="3" fillId="0" borderId="2" xfId="0" applyNumberFormat="1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" fontId="5" fillId="0" borderId="0" xfId="0" applyNumberFormat="1" applyFont="1" applyAlignment="1" applyProtection="1">
      <alignment vertical="center" wrapText="1"/>
    </xf>
    <xf numFmtId="2" fontId="5" fillId="0" borderId="0" xfId="0" applyNumberFormat="1" applyFont="1" applyAlignment="1" applyProtection="1">
      <alignment vertical="center" wrapText="1"/>
    </xf>
    <xf numFmtId="2" fontId="7" fillId="0" borderId="0" xfId="0" applyNumberFormat="1" applyFont="1" applyBorder="1" applyAlignment="1" applyProtection="1">
      <alignment vertical="center" wrapText="1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14" fillId="0" borderId="0" xfId="0" applyFont="1" applyAlignment="1" applyProtection="1">
      <alignment horizontal="center" vertical="center"/>
    </xf>
    <xf numFmtId="2" fontId="14" fillId="0" borderId="0" xfId="0" applyNumberFormat="1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vertical="center" wrapText="1"/>
    </xf>
    <xf numFmtId="44" fontId="11" fillId="0" borderId="8" xfId="2" applyFont="1" applyFill="1" applyBorder="1" applyAlignment="1" applyProtection="1">
      <alignment horizontal="right" vertical="center" wrapText="1"/>
    </xf>
    <xf numFmtId="44" fontId="11" fillId="0" borderId="7" xfId="2" applyFont="1" applyFill="1" applyBorder="1" applyAlignment="1" applyProtection="1">
      <alignment horizontal="right" vertical="center" wrapText="1"/>
    </xf>
    <xf numFmtId="44" fontId="11" fillId="0" borderId="8" xfId="2" applyFont="1" applyBorder="1" applyAlignment="1" applyProtection="1">
      <alignment horizontal="right" vertical="center" wrapText="1"/>
    </xf>
    <xf numFmtId="44" fontId="11" fillId="0" borderId="7" xfId="2" applyFont="1" applyBorder="1" applyAlignment="1" applyProtection="1">
      <alignment horizontal="right" vertical="center" wrapText="1"/>
    </xf>
    <xf numFmtId="0" fontId="24" fillId="0" borderId="2" xfId="0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 applyProtection="1">
      <alignment horizontal="left" vertical="top" wrapText="1"/>
    </xf>
    <xf numFmtId="0" fontId="26" fillId="0" borderId="2" xfId="0" applyFont="1" applyFill="1" applyBorder="1" applyAlignment="1" applyProtection="1">
      <alignment horizontal="left" vertical="center" wrapText="1"/>
    </xf>
    <xf numFmtId="0" fontId="28" fillId="0" borderId="2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1" fontId="5" fillId="0" borderId="0" xfId="0" applyNumberFormat="1" applyFont="1" applyAlignment="1" applyProtection="1">
      <alignment vertical="center" wrapText="1"/>
    </xf>
    <xf numFmtId="2" fontId="5" fillId="0" borderId="0" xfId="0" applyNumberFormat="1" applyFont="1" applyAlignment="1" applyProtection="1">
      <alignment vertical="center" wrapText="1"/>
    </xf>
    <xf numFmtId="2" fontId="17" fillId="0" borderId="0" xfId="0" applyNumberFormat="1" applyFont="1" applyBorder="1" applyAlignment="1" applyProtection="1">
      <alignment horizontal="left" vertical="center"/>
    </xf>
    <xf numFmtId="0" fontId="18" fillId="0" borderId="0" xfId="0" applyFont="1" applyAlignment="1" applyProtection="1">
      <alignment vertical="center" wrapText="1"/>
    </xf>
    <xf numFmtId="2" fontId="7" fillId="0" borderId="0" xfId="0" applyNumberFormat="1" applyFont="1" applyBorder="1" applyAlignment="1" applyProtection="1">
      <alignment vertical="center" wrapText="1"/>
    </xf>
    <xf numFmtId="44" fontId="16" fillId="0" borderId="0" xfId="2" applyFont="1" applyAlignment="1" applyProtection="1">
      <alignment horizontal="right" vertical="center" wrapText="1"/>
    </xf>
    <xf numFmtId="44" fontId="16" fillId="0" borderId="0" xfId="2" applyFont="1" applyAlignment="1" applyProtection="1">
      <alignment horizontal="right" vertical="center"/>
    </xf>
    <xf numFmtId="0" fontId="14" fillId="0" borderId="0" xfId="0" applyFont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 vertical="top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left" vertical="top" wrapText="1"/>
    </xf>
    <xf numFmtId="0" fontId="20" fillId="0" borderId="2" xfId="0" applyFont="1" applyBorder="1" applyAlignment="1" applyProtection="1">
      <alignment horizontal="left" vertical="center" wrapText="1"/>
    </xf>
    <xf numFmtId="2" fontId="3" fillId="0" borderId="2" xfId="0" applyNumberFormat="1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center"/>
    </xf>
    <xf numFmtId="0" fontId="24" fillId="0" borderId="4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5" xfId="0" applyFont="1" applyFill="1" applyBorder="1" applyAlignment="1" applyProtection="1">
      <alignment horizontal="left" vertical="center" wrapText="1"/>
    </xf>
    <xf numFmtId="164" fontId="16" fillId="0" borderId="0" xfId="2" applyNumberFormat="1" applyFont="1" applyAlignment="1" applyProtection="1">
      <alignment horizontal="right"/>
    </xf>
    <xf numFmtId="0" fontId="25" fillId="0" borderId="9" xfId="0" applyFont="1" applyFill="1" applyBorder="1" applyAlignment="1" applyProtection="1">
      <alignment horizontal="left" vertical="center" wrapText="1"/>
    </xf>
    <xf numFmtId="0" fontId="24" fillId="0" borderId="10" xfId="0" applyFont="1" applyFill="1" applyBorder="1" applyAlignment="1" applyProtection="1">
      <alignment horizontal="left" vertical="center" wrapText="1"/>
    </xf>
    <xf numFmtId="0" fontId="24" fillId="0" borderId="11" xfId="0" applyFont="1" applyFill="1" applyBorder="1" applyAlignment="1" applyProtection="1">
      <alignment horizontal="left" vertical="center" wrapText="1"/>
    </xf>
    <xf numFmtId="0" fontId="26" fillId="0" borderId="4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8" fillId="0" borderId="5" xfId="0" applyFont="1" applyFill="1" applyBorder="1" applyAlignment="1" applyProtection="1">
      <alignment horizontal="left" vertical="center" wrapText="1"/>
    </xf>
    <xf numFmtId="0" fontId="24" fillId="0" borderId="4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5" xfId="0" applyFont="1" applyFill="1" applyBorder="1" applyAlignment="1" applyProtection="1">
      <alignment horizontal="left" vertical="top" wrapText="1"/>
    </xf>
    <xf numFmtId="0" fontId="24" fillId="0" borderId="13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</xf>
    <xf numFmtId="0" fontId="23" fillId="0" borderId="4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0" fontId="23" fillId="0" borderId="5" xfId="0" applyFont="1" applyFill="1" applyBorder="1" applyAlignment="1" applyProtection="1">
      <alignment horizontal="left" vertical="top" wrapText="1"/>
    </xf>
    <xf numFmtId="0" fontId="23" fillId="0" borderId="4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3" fillId="0" borderId="5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5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2" fontId="7" fillId="0" borderId="0" xfId="0" applyNumberFormat="1" applyFont="1" applyBorder="1" applyAlignment="1" applyProtection="1">
      <alignment horizontal="left" vertical="center" wrapText="1"/>
    </xf>
    <xf numFmtId="0" fontId="26" fillId="0" borderId="13" xfId="0" applyFont="1" applyFill="1" applyBorder="1" applyAlignment="1" applyProtection="1">
      <alignment horizontal="left" vertical="center" wrapText="1"/>
    </xf>
    <xf numFmtId="0" fontId="26" fillId="0" borderId="14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horizontal="left" vertical="center" wrapText="1"/>
    </xf>
    <xf numFmtId="0" fontId="24" fillId="0" borderId="17" xfId="0" applyFont="1" applyFill="1" applyBorder="1" applyAlignment="1" applyProtection="1">
      <alignment horizontal="left" vertical="center" wrapText="1"/>
    </xf>
    <xf numFmtId="0" fontId="24" fillId="0" borderId="18" xfId="0" applyFont="1" applyFill="1" applyBorder="1" applyAlignment="1" applyProtection="1">
      <alignment horizontal="left" vertical="center" wrapText="1"/>
    </xf>
    <xf numFmtId="0" fontId="24" fillId="0" borderId="16" xfId="0" applyFont="1" applyFill="1" applyBorder="1" applyAlignment="1" applyProtection="1">
      <alignment horizontal="left" vertical="center" wrapText="1"/>
    </xf>
    <xf numFmtId="2" fontId="2" fillId="0" borderId="14" xfId="0" applyNumberFormat="1" applyFont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25" fillId="0" borderId="10" xfId="0" applyFont="1" applyFill="1" applyBorder="1" applyAlignment="1" applyProtection="1">
      <alignment horizontal="left" vertical="center" wrapText="1"/>
    </xf>
    <xf numFmtId="0" fontId="25" fillId="0" borderId="11" xfId="0" applyFont="1" applyFill="1" applyBorder="1" applyAlignment="1" applyProtection="1">
      <alignment horizontal="left" vertical="center" wrapText="1"/>
    </xf>
    <xf numFmtId="0" fontId="24" fillId="0" borderId="14" xfId="0" applyFont="1" applyFill="1" applyBorder="1" applyAlignment="1" applyProtection="1">
      <alignment horizontal="left" vertical="top" wrapText="1"/>
    </xf>
    <xf numFmtId="0" fontId="24" fillId="0" borderId="15" xfId="0" applyFont="1" applyFill="1" applyBorder="1" applyAlignment="1" applyProtection="1">
      <alignment horizontal="left" vertical="top" wrapText="1"/>
    </xf>
  </cellXfs>
  <cellStyles count="3">
    <cellStyle name="Čiarka" xfId="1" builtinId="3"/>
    <cellStyle name="Mena" xfId="2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workbookViewId="0">
      <selection activeCell="E4" sqref="E4"/>
    </sheetView>
  </sheetViews>
  <sheetFormatPr defaultRowHeight="15" x14ac:dyDescent="0.25"/>
  <cols>
    <col min="1" max="1" width="37.7109375" customWidth="1"/>
    <col min="2" max="2" width="27.42578125" customWidth="1"/>
    <col min="3" max="3" width="27.5703125" customWidth="1"/>
    <col min="4" max="4" width="30.85546875" customWidth="1"/>
  </cols>
  <sheetData>
    <row r="1" spans="1:4" s="1" customFormat="1" x14ac:dyDescent="0.25">
      <c r="D1" s="11" t="s">
        <v>20</v>
      </c>
    </row>
    <row r="2" spans="1:4" s="1" customFormat="1" x14ac:dyDescent="0.25">
      <c r="A2" s="14"/>
      <c r="B2" s="2"/>
      <c r="C2" s="2"/>
      <c r="D2" s="11"/>
    </row>
    <row r="3" spans="1:4" s="1" customFormat="1" ht="18.75" x14ac:dyDescent="0.25">
      <c r="A3" s="99" t="s">
        <v>19</v>
      </c>
      <c r="B3" s="99"/>
      <c r="C3" s="99"/>
      <c r="D3" s="99"/>
    </row>
    <row r="4" spans="1:4" s="1" customFormat="1" ht="15.75" x14ac:dyDescent="0.25">
      <c r="A4" s="13"/>
      <c r="B4" s="13"/>
      <c r="C4" s="13"/>
      <c r="D4" s="13"/>
    </row>
    <row r="5" spans="1:4" s="1" customFormat="1" x14ac:dyDescent="0.25">
      <c r="A5" s="12"/>
      <c r="B5" s="4"/>
      <c r="C5" s="4"/>
    </row>
    <row r="6" spans="1:4" s="1" customFormat="1" x14ac:dyDescent="0.25">
      <c r="A6" s="12"/>
      <c r="B6" s="4"/>
      <c r="C6" s="4"/>
      <c r="D6" s="11"/>
    </row>
    <row r="7" spans="1:4" s="1" customFormat="1" ht="18.75" x14ac:dyDescent="0.25">
      <c r="A7" s="100" t="str">
        <f>'Špecifikácia ceny'!A3:O3</f>
        <v>Nákup a výmena záchytných bezpečnostných zariadení SMA na pozemných komunikáciách v správe NDS a.s.</v>
      </c>
      <c r="B7" s="101"/>
      <c r="C7" s="101"/>
      <c r="D7" s="101"/>
    </row>
    <row r="8" spans="1:4" s="1" customFormat="1" x14ac:dyDescent="0.25">
      <c r="A8" s="10"/>
      <c r="B8" s="10"/>
      <c r="C8" s="10"/>
      <c r="D8" s="10"/>
    </row>
    <row r="9" spans="1:4" s="1" customFormat="1" x14ac:dyDescent="0.25">
      <c r="A9" s="10"/>
      <c r="B9" s="10"/>
      <c r="C9" s="10"/>
      <c r="D9" s="10"/>
    </row>
    <row r="10" spans="1:4" s="1" customFormat="1" ht="15.75" thickBot="1" x14ac:dyDescent="0.3">
      <c r="A10" s="9"/>
      <c r="B10" s="4"/>
      <c r="C10" s="4"/>
      <c r="D10" s="4"/>
    </row>
    <row r="11" spans="1:4" s="1" customFormat="1" ht="15.75" thickBot="1" x14ac:dyDescent="0.3">
      <c r="A11" s="8" t="s">
        <v>18</v>
      </c>
      <c r="B11" s="7" t="s">
        <v>17</v>
      </c>
      <c r="C11" s="7" t="s">
        <v>16</v>
      </c>
      <c r="D11" s="7" t="s">
        <v>15</v>
      </c>
    </row>
    <row r="12" spans="1:4" s="1" customFormat="1" x14ac:dyDescent="0.25">
      <c r="A12" s="102" t="s">
        <v>14</v>
      </c>
      <c r="B12" s="104">
        <f>'Špecifikácia ceny'!O50</f>
        <v>0</v>
      </c>
      <c r="C12" s="106">
        <f>B12*0.2</f>
        <v>0</v>
      </c>
      <c r="D12" s="106">
        <f>C12+B12</f>
        <v>0</v>
      </c>
    </row>
    <row r="13" spans="1:4" s="1" customFormat="1" ht="51" customHeight="1" thickBot="1" x14ac:dyDescent="0.3">
      <c r="A13" s="103"/>
      <c r="B13" s="105"/>
      <c r="C13" s="107"/>
      <c r="D13" s="107"/>
    </row>
    <row r="14" spans="1:4" s="1" customFormat="1" x14ac:dyDescent="0.25">
      <c r="A14" s="6"/>
      <c r="B14" s="4"/>
      <c r="C14" s="4"/>
      <c r="D14" s="4"/>
    </row>
    <row r="15" spans="1:4" s="1" customFormat="1" x14ac:dyDescent="0.25">
      <c r="A15" s="5" t="s">
        <v>13</v>
      </c>
      <c r="B15" s="4"/>
      <c r="C15" s="4"/>
      <c r="D15" s="4"/>
    </row>
    <row r="16" spans="1:4" s="1" customFormat="1" x14ac:dyDescent="0.25">
      <c r="A16" s="95" t="s">
        <v>12</v>
      </c>
      <c r="B16" s="95"/>
      <c r="C16" s="95"/>
      <c r="D16" s="95"/>
    </row>
    <row r="17" spans="1:4" s="1" customFormat="1" x14ac:dyDescent="0.25">
      <c r="B17" s="4"/>
      <c r="C17" s="4"/>
      <c r="D17" s="4"/>
    </row>
    <row r="18" spans="1:4" s="1" customFormat="1" x14ac:dyDescent="0.25">
      <c r="A18" s="80"/>
      <c r="B18" s="4"/>
      <c r="C18" s="4"/>
      <c r="D18" s="4"/>
    </row>
    <row r="19" spans="1:4" s="1" customFormat="1" x14ac:dyDescent="0.25">
      <c r="A19" s="5"/>
      <c r="B19" s="6"/>
      <c r="C19" s="4"/>
      <c r="D19" s="4"/>
    </row>
    <row r="20" spans="1:4" s="1" customFormat="1" x14ac:dyDescent="0.25">
      <c r="A20" s="96" t="s">
        <v>11</v>
      </c>
      <c r="B20" s="96"/>
      <c r="C20" s="4"/>
      <c r="D20" s="4"/>
    </row>
    <row r="21" spans="1:4" s="1" customFormat="1" x14ac:dyDescent="0.25">
      <c r="A21" s="5"/>
      <c r="B21" s="4"/>
      <c r="C21" s="4"/>
      <c r="D21" s="4"/>
    </row>
    <row r="22" spans="1:4" s="1" customFormat="1" x14ac:dyDescent="0.25">
      <c r="A22" s="5"/>
      <c r="B22" s="4"/>
      <c r="C22" s="97" t="s">
        <v>10</v>
      </c>
      <c r="D22" s="97"/>
    </row>
    <row r="23" spans="1:4" s="1" customFormat="1" ht="39.6" customHeight="1" x14ac:dyDescent="0.25">
      <c r="A23" s="5"/>
      <c r="B23" s="4"/>
      <c r="C23" s="98" t="s">
        <v>9</v>
      </c>
      <c r="D23" s="97"/>
    </row>
    <row r="24" spans="1:4" s="1" customFormat="1" x14ac:dyDescent="0.25">
      <c r="A24" s="5"/>
      <c r="B24" s="4"/>
      <c r="C24" s="4"/>
      <c r="D24" s="4"/>
    </row>
    <row r="25" spans="1:4" s="1" customFormat="1" x14ac:dyDescent="0.25">
      <c r="A25" s="2"/>
      <c r="B25" s="2"/>
      <c r="C25" s="2"/>
      <c r="D25" s="2"/>
    </row>
    <row r="26" spans="1:4" s="1" customFormat="1" x14ac:dyDescent="0.25">
      <c r="A26" s="3" t="s">
        <v>8</v>
      </c>
      <c r="B26" s="2"/>
      <c r="C26" s="2"/>
      <c r="D26" s="2"/>
    </row>
  </sheetData>
  <sheetProtection algorithmName="SHA-512" hashValue="T0Jl5WWfD/Zp1hPHZYUAT1w0lQFq3gY8aoptwBC++0gTYpkxKlE6dFMCRgl+X4vyDNUG6X08/aYOqEQCg96ulg==" saltValue="CRGyDE53hyCKCnylFiZ2rg==" spinCount="100000" sheet="1" objects="1" scenarios="1"/>
  <mergeCells count="10">
    <mergeCell ref="A16:D16"/>
    <mergeCell ref="A20:B20"/>
    <mergeCell ref="C22:D22"/>
    <mergeCell ref="C23:D23"/>
    <mergeCell ref="A3:D3"/>
    <mergeCell ref="A7:D7"/>
    <mergeCell ref="A12:A13"/>
    <mergeCell ref="B12:B13"/>
    <mergeCell ref="C12:C13"/>
    <mergeCell ref="D12:D13"/>
  </mergeCell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abSelected="1" showWhiteSpace="0" zoomScaleNormal="100" zoomScaleSheetLayoutView="100" workbookViewId="0">
      <selection activeCell="Q20" sqref="Q20"/>
    </sheetView>
  </sheetViews>
  <sheetFormatPr defaultRowHeight="15" x14ac:dyDescent="0.25"/>
  <cols>
    <col min="1" max="1" width="4.28515625" style="1" customWidth="1"/>
    <col min="2" max="2" width="7.7109375" style="1" customWidth="1"/>
    <col min="3" max="3" width="10.140625" style="19" customWidth="1"/>
    <col min="4" max="4" width="17.42578125" style="1" customWidth="1"/>
    <col min="5" max="5" width="18.7109375" style="1" customWidth="1"/>
    <col min="6" max="6" width="19.85546875" style="1" customWidth="1"/>
    <col min="7" max="7" width="7.42578125" style="1" customWidth="1"/>
    <col min="8" max="8" width="8.28515625" style="1" customWidth="1"/>
    <col min="9" max="9" width="8" style="1" customWidth="1"/>
    <col min="10" max="10" width="8.28515625" style="73" customWidth="1"/>
    <col min="11" max="11" width="8.85546875" style="19" customWidth="1"/>
    <col min="12" max="12" width="11.42578125" style="1" customWidth="1"/>
    <col min="13" max="13" width="11" style="1" customWidth="1"/>
    <col min="14" max="14" width="11.7109375" style="1" customWidth="1"/>
    <col min="15" max="15" width="16.7109375" style="1" customWidth="1"/>
    <col min="16" max="16384" width="9.140625" style="1"/>
  </cols>
  <sheetData>
    <row r="1" spans="1:20" ht="34.5" customHeight="1" x14ac:dyDescent="0.25">
      <c r="A1" s="24"/>
      <c r="G1" s="25"/>
      <c r="H1" s="25"/>
      <c r="J1" s="27"/>
      <c r="K1" s="1"/>
      <c r="N1" s="118" t="s">
        <v>143</v>
      </c>
      <c r="O1" s="119"/>
    </row>
    <row r="2" spans="1:20" ht="18.75" x14ac:dyDescent="0.3">
      <c r="A2" s="120" t="s">
        <v>29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20" ht="15.75" customHeight="1" x14ac:dyDescent="0.25">
      <c r="A3" s="121" t="s">
        <v>149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20" ht="36" customHeight="1" x14ac:dyDescent="0.25">
      <c r="A4" s="50" t="s">
        <v>0</v>
      </c>
      <c r="B4" s="50" t="s">
        <v>1</v>
      </c>
      <c r="C4" s="50" t="s">
        <v>30</v>
      </c>
      <c r="D4" s="122" t="s">
        <v>2</v>
      </c>
      <c r="E4" s="122"/>
      <c r="F4" s="122"/>
      <c r="G4" s="50" t="s">
        <v>31</v>
      </c>
      <c r="H4" s="50" t="s">
        <v>32</v>
      </c>
      <c r="I4" s="50" t="s">
        <v>33</v>
      </c>
      <c r="J4" s="91" t="s">
        <v>34</v>
      </c>
      <c r="K4" s="50" t="s">
        <v>35</v>
      </c>
      <c r="L4" s="26" t="s">
        <v>36</v>
      </c>
      <c r="M4" s="26" t="s">
        <v>37</v>
      </c>
      <c r="N4" s="26" t="s">
        <v>38</v>
      </c>
      <c r="O4" s="50" t="s">
        <v>39</v>
      </c>
    </row>
    <row r="5" spans="1:20" ht="50.1" customHeight="1" x14ac:dyDescent="0.25">
      <c r="A5" s="34">
        <v>1</v>
      </c>
      <c r="B5" s="32" t="s">
        <v>40</v>
      </c>
      <c r="C5" s="46" t="s">
        <v>41</v>
      </c>
      <c r="D5" s="123" t="s">
        <v>42</v>
      </c>
      <c r="E5" s="108"/>
      <c r="F5" s="108"/>
      <c r="G5" s="33" t="s">
        <v>43</v>
      </c>
      <c r="H5" s="33">
        <f t="shared" ref="H5" si="0">I5+J5+K5</f>
        <v>60</v>
      </c>
      <c r="I5" s="34">
        <v>24</v>
      </c>
      <c r="J5" s="34">
        <v>18</v>
      </c>
      <c r="K5" s="34">
        <v>18</v>
      </c>
      <c r="L5" s="35"/>
      <c r="M5" s="35"/>
      <c r="N5" s="35"/>
      <c r="O5" s="26">
        <f>ROUND(ROUND(L5,2)*I5,2)+ROUND(ROUND(M5,2)*J5,2)+ROUND(ROUND(N5,2)*K5,2)</f>
        <v>0</v>
      </c>
      <c r="P5" s="36"/>
    </row>
    <row r="6" spans="1:20" ht="21.75" customHeight="1" x14ac:dyDescent="0.25">
      <c r="A6" s="34"/>
      <c r="B6" s="32" t="s">
        <v>44</v>
      </c>
      <c r="C6" s="46"/>
      <c r="D6" s="108" t="s">
        <v>45</v>
      </c>
      <c r="E6" s="108"/>
      <c r="F6" s="108"/>
      <c r="G6" s="33"/>
      <c r="H6" s="33"/>
      <c r="I6" s="34"/>
      <c r="J6" s="34"/>
      <c r="K6" s="34"/>
      <c r="L6" s="82"/>
      <c r="M6" s="82"/>
      <c r="N6" s="82"/>
      <c r="O6" s="50"/>
    </row>
    <row r="7" spans="1:20" ht="50.25" customHeight="1" x14ac:dyDescent="0.25">
      <c r="A7" s="34">
        <v>2</v>
      </c>
      <c r="B7" s="46"/>
      <c r="C7" s="46" t="s">
        <v>46</v>
      </c>
      <c r="D7" s="125" t="s">
        <v>47</v>
      </c>
      <c r="E7" s="125"/>
      <c r="F7" s="125"/>
      <c r="G7" s="33" t="s">
        <v>48</v>
      </c>
      <c r="H7" s="33">
        <f t="shared" ref="H7:H8" si="1">I7+J7+K7</f>
        <v>9</v>
      </c>
      <c r="I7" s="34">
        <v>4</v>
      </c>
      <c r="J7" s="34">
        <v>2.5</v>
      </c>
      <c r="K7" s="34">
        <v>2.5</v>
      </c>
      <c r="L7" s="35"/>
      <c r="M7" s="35"/>
      <c r="N7" s="35"/>
      <c r="O7" s="26">
        <f>ROUND(ROUND(L7,2)*I7,2)+ROUND(ROUND(M7,2)*J7,2)+ROUND(ROUND(N7,2)*K7,2)</f>
        <v>0</v>
      </c>
    </row>
    <row r="8" spans="1:20" ht="63.95" customHeight="1" x14ac:dyDescent="0.25">
      <c r="A8" s="34">
        <v>3</v>
      </c>
      <c r="B8" s="46"/>
      <c r="C8" s="46" t="s">
        <v>49</v>
      </c>
      <c r="D8" s="125" t="s">
        <v>50</v>
      </c>
      <c r="E8" s="126"/>
      <c r="F8" s="126"/>
      <c r="G8" s="33" t="s">
        <v>51</v>
      </c>
      <c r="H8" s="33">
        <f t="shared" si="1"/>
        <v>22</v>
      </c>
      <c r="I8" s="34">
        <v>8</v>
      </c>
      <c r="J8" s="34">
        <v>7</v>
      </c>
      <c r="K8" s="34">
        <v>7</v>
      </c>
      <c r="L8" s="35"/>
      <c r="M8" s="35"/>
      <c r="N8" s="35"/>
      <c r="O8" s="26">
        <f>ROUND(ROUND(L8,2)*I8,2)+ROUND(ROUND(M8,2)*J8,2)+ROUND(ROUND(N8,2)*K8,2)</f>
        <v>0</v>
      </c>
    </row>
    <row r="9" spans="1:20" ht="21.75" customHeight="1" x14ac:dyDescent="0.25">
      <c r="A9" s="34"/>
      <c r="B9" s="32" t="s">
        <v>52</v>
      </c>
      <c r="C9" s="46"/>
      <c r="D9" s="108" t="s">
        <v>53</v>
      </c>
      <c r="E9" s="108"/>
      <c r="F9" s="108"/>
      <c r="G9" s="33"/>
      <c r="H9" s="33"/>
      <c r="I9" s="34"/>
      <c r="J9" s="34"/>
      <c r="K9" s="34"/>
      <c r="L9" s="82"/>
      <c r="M9" s="82"/>
      <c r="N9" s="82"/>
      <c r="O9" s="50"/>
    </row>
    <row r="10" spans="1:20" ht="35.1" customHeight="1" x14ac:dyDescent="0.25">
      <c r="A10" s="34">
        <v>4</v>
      </c>
      <c r="B10" s="46"/>
      <c r="C10" s="47" t="s">
        <v>54</v>
      </c>
      <c r="D10" s="109" t="s">
        <v>55</v>
      </c>
      <c r="E10" s="109"/>
      <c r="F10" s="109"/>
      <c r="G10" s="33" t="s">
        <v>48</v>
      </c>
      <c r="H10" s="33">
        <f t="shared" ref="H10:H12" si="2">I10+J10+K10</f>
        <v>9</v>
      </c>
      <c r="I10" s="34">
        <v>4</v>
      </c>
      <c r="J10" s="34">
        <v>2.5</v>
      </c>
      <c r="K10" s="34">
        <v>2.5</v>
      </c>
      <c r="L10" s="35"/>
      <c r="M10" s="35"/>
      <c r="N10" s="35"/>
      <c r="O10" s="26">
        <f>ROUND(ROUND(L10,2)*I10,2)+ROUND(ROUND(M10,2)*J10,2)+ROUND(ROUND(N10,2)*K10,2)</f>
        <v>0</v>
      </c>
    </row>
    <row r="11" spans="1:20" ht="35.1" customHeight="1" x14ac:dyDescent="0.25">
      <c r="A11" s="34">
        <v>5</v>
      </c>
      <c r="B11" s="46"/>
      <c r="C11" s="47" t="s">
        <v>56</v>
      </c>
      <c r="D11" s="109" t="s">
        <v>57</v>
      </c>
      <c r="E11" s="109"/>
      <c r="F11" s="109"/>
      <c r="G11" s="33" t="s">
        <v>58</v>
      </c>
      <c r="H11" s="33">
        <f t="shared" si="2"/>
        <v>30</v>
      </c>
      <c r="I11" s="34">
        <v>12</v>
      </c>
      <c r="J11" s="34">
        <v>9</v>
      </c>
      <c r="K11" s="34">
        <v>9</v>
      </c>
      <c r="L11" s="35"/>
      <c r="M11" s="35"/>
      <c r="N11" s="35"/>
      <c r="O11" s="26">
        <f>ROUND(ROUND(L11,2)*I11,2)+ROUND(ROUND(M11,2)*J11,2)+ROUND(ROUND(N11,2)*K11,2)</f>
        <v>0</v>
      </c>
      <c r="T11" s="36"/>
    </row>
    <row r="12" spans="1:20" ht="35.1" customHeight="1" x14ac:dyDescent="0.25">
      <c r="A12" s="34">
        <v>6</v>
      </c>
      <c r="B12" s="46"/>
      <c r="C12" s="47" t="s">
        <v>59</v>
      </c>
      <c r="D12" s="109" t="s">
        <v>60</v>
      </c>
      <c r="E12" s="109"/>
      <c r="F12" s="109"/>
      <c r="G12" s="33" t="s">
        <v>21</v>
      </c>
      <c r="H12" s="33">
        <f t="shared" si="2"/>
        <v>0.9</v>
      </c>
      <c r="I12" s="34">
        <v>0.36</v>
      </c>
      <c r="J12" s="34">
        <v>0.27</v>
      </c>
      <c r="K12" s="34">
        <v>0.27</v>
      </c>
      <c r="L12" s="35"/>
      <c r="M12" s="35"/>
      <c r="N12" s="35"/>
      <c r="O12" s="26">
        <f>ROUND(ROUND(L12,2)*I12,2)+ROUND(ROUND(M12,2)*J12,2)+ROUND(ROUND(N12,2)*K12,2)</f>
        <v>0</v>
      </c>
    </row>
    <row r="13" spans="1:20" ht="35.1" customHeight="1" x14ac:dyDescent="0.25">
      <c r="A13" s="50"/>
      <c r="B13" s="46"/>
      <c r="C13" s="47" t="s">
        <v>61</v>
      </c>
      <c r="D13" s="124" t="s">
        <v>62</v>
      </c>
      <c r="E13" s="124"/>
      <c r="F13" s="124"/>
      <c r="G13" s="33"/>
      <c r="H13" s="33"/>
      <c r="I13" s="34"/>
      <c r="J13" s="34"/>
      <c r="K13" s="34"/>
      <c r="L13" s="82"/>
      <c r="M13" s="82"/>
      <c r="N13" s="82"/>
      <c r="O13" s="50"/>
    </row>
    <row r="14" spans="1:20" ht="23.1" customHeight="1" x14ac:dyDescent="0.25">
      <c r="A14" s="83">
        <v>7</v>
      </c>
      <c r="B14" s="34"/>
      <c r="C14" s="47" t="s">
        <v>63</v>
      </c>
      <c r="D14" s="110" t="s">
        <v>81</v>
      </c>
      <c r="E14" s="111"/>
      <c r="F14" s="111"/>
      <c r="G14" s="33" t="s">
        <v>51</v>
      </c>
      <c r="H14" s="33">
        <f t="shared" ref="H14:H26" si="3">I14+J14+K14</f>
        <v>4</v>
      </c>
      <c r="I14" s="34">
        <v>2</v>
      </c>
      <c r="J14" s="34">
        <v>1</v>
      </c>
      <c r="K14" s="34">
        <v>1</v>
      </c>
      <c r="L14" s="35"/>
      <c r="M14" s="35"/>
      <c r="N14" s="35"/>
      <c r="O14" s="26">
        <f>ROUND(ROUND(L14,2)*I14,2)+ROUND(ROUND(M14,2)*J14,2)+ROUND(ROUND(N14,2)*K14,2)</f>
        <v>0</v>
      </c>
    </row>
    <row r="15" spans="1:20" ht="23.1" customHeight="1" x14ac:dyDescent="0.25">
      <c r="A15" s="83">
        <v>8</v>
      </c>
      <c r="B15" s="34"/>
      <c r="C15" s="47" t="s">
        <v>64</v>
      </c>
      <c r="D15" s="110" t="s">
        <v>82</v>
      </c>
      <c r="E15" s="110"/>
      <c r="F15" s="110"/>
      <c r="G15" s="33" t="s">
        <v>51</v>
      </c>
      <c r="H15" s="33">
        <f t="shared" si="3"/>
        <v>4</v>
      </c>
      <c r="I15" s="34">
        <v>2</v>
      </c>
      <c r="J15" s="34">
        <v>1</v>
      </c>
      <c r="K15" s="34">
        <v>1</v>
      </c>
      <c r="L15" s="35"/>
      <c r="M15" s="35"/>
      <c r="N15" s="35"/>
      <c r="O15" s="26">
        <f t="shared" ref="O15:O27" si="4">ROUND(ROUND(L15,2)*I15,2)+ROUND(ROUND(M15,2)*J15,2)+ROUND(ROUND(N15,2)*K15,2)</f>
        <v>0</v>
      </c>
    </row>
    <row r="16" spans="1:20" ht="23.1" customHeight="1" x14ac:dyDescent="0.25">
      <c r="A16" s="83">
        <v>9</v>
      </c>
      <c r="B16" s="34"/>
      <c r="C16" s="47" t="s">
        <v>65</v>
      </c>
      <c r="D16" s="110" t="s">
        <v>83</v>
      </c>
      <c r="E16" s="111"/>
      <c r="F16" s="111"/>
      <c r="G16" s="33" t="s">
        <v>51</v>
      </c>
      <c r="H16" s="33">
        <f t="shared" si="3"/>
        <v>3</v>
      </c>
      <c r="I16" s="34">
        <v>1</v>
      </c>
      <c r="J16" s="34">
        <v>1</v>
      </c>
      <c r="K16" s="34">
        <v>1</v>
      </c>
      <c r="L16" s="35"/>
      <c r="M16" s="35"/>
      <c r="N16" s="35"/>
      <c r="O16" s="26">
        <f t="shared" si="4"/>
        <v>0</v>
      </c>
    </row>
    <row r="17" spans="1:15" ht="23.1" customHeight="1" x14ac:dyDescent="0.25">
      <c r="A17" s="83">
        <v>10</v>
      </c>
      <c r="B17" s="34"/>
      <c r="C17" s="47" t="s">
        <v>66</v>
      </c>
      <c r="D17" s="110" t="s">
        <v>84</v>
      </c>
      <c r="E17" s="110"/>
      <c r="F17" s="110"/>
      <c r="G17" s="33" t="s">
        <v>51</v>
      </c>
      <c r="H17" s="33">
        <f t="shared" si="3"/>
        <v>3</v>
      </c>
      <c r="I17" s="34">
        <v>1</v>
      </c>
      <c r="J17" s="34">
        <v>1</v>
      </c>
      <c r="K17" s="34">
        <v>1</v>
      </c>
      <c r="L17" s="35"/>
      <c r="M17" s="35"/>
      <c r="N17" s="35"/>
      <c r="O17" s="26">
        <f t="shared" si="4"/>
        <v>0</v>
      </c>
    </row>
    <row r="18" spans="1:15" ht="23.1" customHeight="1" x14ac:dyDescent="0.25">
      <c r="A18" s="83">
        <v>11</v>
      </c>
      <c r="B18" s="34"/>
      <c r="C18" s="47" t="s">
        <v>135</v>
      </c>
      <c r="D18" s="110" t="s">
        <v>85</v>
      </c>
      <c r="E18" s="111"/>
      <c r="F18" s="111"/>
      <c r="G18" s="33" t="s">
        <v>51</v>
      </c>
      <c r="H18" s="33">
        <f t="shared" si="3"/>
        <v>3</v>
      </c>
      <c r="I18" s="34">
        <v>1</v>
      </c>
      <c r="J18" s="34">
        <v>1</v>
      </c>
      <c r="K18" s="34">
        <v>1</v>
      </c>
      <c r="L18" s="35"/>
      <c r="M18" s="35"/>
      <c r="N18" s="35"/>
      <c r="O18" s="26">
        <f t="shared" si="4"/>
        <v>0</v>
      </c>
    </row>
    <row r="19" spans="1:15" ht="23.1" customHeight="1" x14ac:dyDescent="0.25">
      <c r="A19" s="83">
        <v>12</v>
      </c>
      <c r="B19" s="34"/>
      <c r="C19" s="47" t="s">
        <v>136</v>
      </c>
      <c r="D19" s="110" t="s">
        <v>86</v>
      </c>
      <c r="E19" s="110"/>
      <c r="F19" s="110"/>
      <c r="G19" s="33" t="s">
        <v>51</v>
      </c>
      <c r="H19" s="33">
        <f t="shared" si="3"/>
        <v>3</v>
      </c>
      <c r="I19" s="34">
        <v>1</v>
      </c>
      <c r="J19" s="34">
        <v>1</v>
      </c>
      <c r="K19" s="34">
        <v>1</v>
      </c>
      <c r="L19" s="35"/>
      <c r="M19" s="35"/>
      <c r="N19" s="35"/>
      <c r="O19" s="26">
        <f t="shared" si="4"/>
        <v>0</v>
      </c>
    </row>
    <row r="20" spans="1:15" ht="23.1" customHeight="1" x14ac:dyDescent="0.25">
      <c r="A20" s="83">
        <v>13</v>
      </c>
      <c r="B20" s="34"/>
      <c r="C20" s="47" t="s">
        <v>67</v>
      </c>
      <c r="D20" s="110" t="s">
        <v>87</v>
      </c>
      <c r="E20" s="111"/>
      <c r="F20" s="111"/>
      <c r="G20" s="33" t="s">
        <v>51</v>
      </c>
      <c r="H20" s="33">
        <f t="shared" si="3"/>
        <v>3</v>
      </c>
      <c r="I20" s="34">
        <v>1</v>
      </c>
      <c r="J20" s="34">
        <v>1</v>
      </c>
      <c r="K20" s="34">
        <v>1</v>
      </c>
      <c r="L20" s="35"/>
      <c r="M20" s="35"/>
      <c r="N20" s="35"/>
      <c r="O20" s="26">
        <f t="shared" si="4"/>
        <v>0</v>
      </c>
    </row>
    <row r="21" spans="1:15" ht="23.1" customHeight="1" x14ac:dyDescent="0.25">
      <c r="A21" s="83">
        <v>14</v>
      </c>
      <c r="B21" s="34"/>
      <c r="C21" s="47" t="s">
        <v>68</v>
      </c>
      <c r="D21" s="110" t="s">
        <v>88</v>
      </c>
      <c r="E21" s="110"/>
      <c r="F21" s="110"/>
      <c r="G21" s="33" t="s">
        <v>51</v>
      </c>
      <c r="H21" s="33">
        <f t="shared" si="3"/>
        <v>3</v>
      </c>
      <c r="I21" s="34">
        <v>1</v>
      </c>
      <c r="J21" s="34">
        <v>1</v>
      </c>
      <c r="K21" s="34">
        <v>1</v>
      </c>
      <c r="L21" s="35"/>
      <c r="M21" s="35"/>
      <c r="N21" s="35"/>
      <c r="O21" s="26">
        <f t="shared" si="4"/>
        <v>0</v>
      </c>
    </row>
    <row r="22" spans="1:15" ht="23.1" customHeight="1" x14ac:dyDescent="0.25">
      <c r="A22" s="83">
        <v>15</v>
      </c>
      <c r="B22" s="34"/>
      <c r="C22" s="47" t="s">
        <v>69</v>
      </c>
      <c r="D22" s="110" t="s">
        <v>89</v>
      </c>
      <c r="E22" s="111"/>
      <c r="F22" s="111"/>
      <c r="G22" s="33" t="s">
        <v>51</v>
      </c>
      <c r="H22" s="33">
        <f t="shared" si="3"/>
        <v>3</v>
      </c>
      <c r="I22" s="34">
        <v>1</v>
      </c>
      <c r="J22" s="34">
        <v>1</v>
      </c>
      <c r="K22" s="34">
        <v>1</v>
      </c>
      <c r="L22" s="35"/>
      <c r="M22" s="35"/>
      <c r="N22" s="35"/>
      <c r="O22" s="26">
        <f t="shared" si="4"/>
        <v>0</v>
      </c>
    </row>
    <row r="23" spans="1:15" ht="23.1" customHeight="1" x14ac:dyDescent="0.25">
      <c r="A23" s="83">
        <v>16</v>
      </c>
      <c r="B23" s="34"/>
      <c r="C23" s="47" t="s">
        <v>70</v>
      </c>
      <c r="D23" s="110" t="s">
        <v>90</v>
      </c>
      <c r="E23" s="110"/>
      <c r="F23" s="110"/>
      <c r="G23" s="33" t="s">
        <v>51</v>
      </c>
      <c r="H23" s="33">
        <f t="shared" si="3"/>
        <v>3</v>
      </c>
      <c r="I23" s="34">
        <v>1</v>
      </c>
      <c r="J23" s="34">
        <v>1</v>
      </c>
      <c r="K23" s="34">
        <v>1</v>
      </c>
      <c r="L23" s="35"/>
      <c r="M23" s="35"/>
      <c r="N23" s="35"/>
      <c r="O23" s="26">
        <f t="shared" si="4"/>
        <v>0</v>
      </c>
    </row>
    <row r="24" spans="1:15" ht="23.1" customHeight="1" x14ac:dyDescent="0.25">
      <c r="A24" s="83">
        <v>17</v>
      </c>
      <c r="B24" s="34"/>
      <c r="C24" s="47" t="s">
        <v>137</v>
      </c>
      <c r="D24" s="110" t="s">
        <v>77</v>
      </c>
      <c r="E24" s="111"/>
      <c r="F24" s="111"/>
      <c r="G24" s="33" t="s">
        <v>51</v>
      </c>
      <c r="H24" s="33">
        <f t="shared" si="3"/>
        <v>3</v>
      </c>
      <c r="I24" s="34">
        <v>1</v>
      </c>
      <c r="J24" s="34">
        <v>1</v>
      </c>
      <c r="K24" s="34">
        <v>1</v>
      </c>
      <c r="L24" s="35"/>
      <c r="M24" s="35"/>
      <c r="N24" s="35"/>
      <c r="O24" s="26">
        <f t="shared" si="4"/>
        <v>0</v>
      </c>
    </row>
    <row r="25" spans="1:15" ht="23.1" customHeight="1" x14ac:dyDescent="0.25">
      <c r="A25" s="83">
        <v>18</v>
      </c>
      <c r="B25" s="34"/>
      <c r="C25" s="47" t="s">
        <v>138</v>
      </c>
      <c r="D25" s="110" t="s">
        <v>78</v>
      </c>
      <c r="E25" s="110"/>
      <c r="F25" s="110"/>
      <c r="G25" s="33" t="s">
        <v>51</v>
      </c>
      <c r="H25" s="33">
        <f t="shared" si="3"/>
        <v>3</v>
      </c>
      <c r="I25" s="34">
        <v>1</v>
      </c>
      <c r="J25" s="34">
        <v>1</v>
      </c>
      <c r="K25" s="34">
        <v>1</v>
      </c>
      <c r="L25" s="35"/>
      <c r="M25" s="35"/>
      <c r="N25" s="35"/>
      <c r="O25" s="26">
        <f t="shared" si="4"/>
        <v>0</v>
      </c>
    </row>
    <row r="26" spans="1:15" ht="23.1" customHeight="1" x14ac:dyDescent="0.25">
      <c r="A26" s="83">
        <v>19</v>
      </c>
      <c r="B26" s="34"/>
      <c r="C26" s="47" t="s">
        <v>71</v>
      </c>
      <c r="D26" s="110" t="s">
        <v>79</v>
      </c>
      <c r="E26" s="111"/>
      <c r="F26" s="111"/>
      <c r="G26" s="33" t="s">
        <v>51</v>
      </c>
      <c r="H26" s="33">
        <f t="shared" si="3"/>
        <v>3</v>
      </c>
      <c r="I26" s="34">
        <v>1</v>
      </c>
      <c r="J26" s="34">
        <v>1</v>
      </c>
      <c r="K26" s="34">
        <v>1</v>
      </c>
      <c r="L26" s="35"/>
      <c r="M26" s="35"/>
      <c r="N26" s="35"/>
      <c r="O26" s="26">
        <f t="shared" si="4"/>
        <v>0</v>
      </c>
    </row>
    <row r="27" spans="1:15" ht="23.1" customHeight="1" x14ac:dyDescent="0.25">
      <c r="A27" s="83">
        <v>20</v>
      </c>
      <c r="B27" s="34"/>
      <c r="C27" s="47" t="s">
        <v>72</v>
      </c>
      <c r="D27" s="110" t="s">
        <v>80</v>
      </c>
      <c r="E27" s="110"/>
      <c r="F27" s="110"/>
      <c r="G27" s="33" t="s">
        <v>51</v>
      </c>
      <c r="H27" s="33">
        <f t="shared" ref="H27:H29" si="5">I27+J27+K27</f>
        <v>3</v>
      </c>
      <c r="I27" s="34">
        <v>1</v>
      </c>
      <c r="J27" s="34">
        <v>1</v>
      </c>
      <c r="K27" s="34">
        <v>1</v>
      </c>
      <c r="L27" s="35"/>
      <c r="M27" s="35"/>
      <c r="N27" s="35"/>
      <c r="O27" s="26">
        <f t="shared" si="4"/>
        <v>0</v>
      </c>
    </row>
    <row r="28" spans="1:15" s="81" customFormat="1" ht="36.75" customHeight="1" x14ac:dyDescent="0.25">
      <c r="A28" s="83">
        <v>21</v>
      </c>
      <c r="B28" s="84"/>
      <c r="C28" s="47" t="s">
        <v>73</v>
      </c>
      <c r="D28" s="110" t="s">
        <v>109</v>
      </c>
      <c r="E28" s="110"/>
      <c r="F28" s="110"/>
      <c r="G28" s="33" t="s">
        <v>3</v>
      </c>
      <c r="H28" s="33">
        <f t="shared" si="5"/>
        <v>21</v>
      </c>
      <c r="I28" s="34">
        <v>9</v>
      </c>
      <c r="J28" s="34">
        <v>6</v>
      </c>
      <c r="K28" s="34">
        <v>6</v>
      </c>
      <c r="L28" s="35"/>
      <c r="M28" s="35"/>
      <c r="N28" s="35"/>
      <c r="O28" s="26">
        <f t="shared" ref="O28:O48" si="6">ROUND(ROUND(L28,2)*I28,2)+ROUND(ROUND(M28,2)*J28,2)+ROUND(ROUND(N28,2)*K28,2)</f>
        <v>0</v>
      </c>
    </row>
    <row r="29" spans="1:15" s="81" customFormat="1" ht="23.1" customHeight="1" x14ac:dyDescent="0.25">
      <c r="A29" s="83">
        <v>22</v>
      </c>
      <c r="B29" s="85"/>
      <c r="C29" s="47" t="s">
        <v>74</v>
      </c>
      <c r="D29" s="110" t="s">
        <v>110</v>
      </c>
      <c r="E29" s="110"/>
      <c r="F29" s="110"/>
      <c r="G29" s="33" t="s">
        <v>3</v>
      </c>
      <c r="H29" s="33">
        <f t="shared" si="5"/>
        <v>21</v>
      </c>
      <c r="I29" s="34">
        <v>9</v>
      </c>
      <c r="J29" s="34">
        <v>6</v>
      </c>
      <c r="K29" s="34">
        <v>6</v>
      </c>
      <c r="L29" s="35"/>
      <c r="M29" s="35"/>
      <c r="N29" s="35"/>
      <c r="O29" s="26">
        <f t="shared" si="6"/>
        <v>0</v>
      </c>
    </row>
    <row r="30" spans="1:15" s="81" customFormat="1" ht="38.25" customHeight="1" x14ac:dyDescent="0.25">
      <c r="A30" s="83">
        <v>23</v>
      </c>
      <c r="B30" s="85"/>
      <c r="C30" s="47" t="s">
        <v>75</v>
      </c>
      <c r="D30" s="110" t="s">
        <v>111</v>
      </c>
      <c r="E30" s="110"/>
      <c r="F30" s="110"/>
      <c r="G30" s="33" t="s">
        <v>3</v>
      </c>
      <c r="H30" s="33">
        <f t="shared" ref="H30:H47" si="7">I30+J30+K30</f>
        <v>21</v>
      </c>
      <c r="I30" s="34">
        <v>9</v>
      </c>
      <c r="J30" s="34">
        <v>6</v>
      </c>
      <c r="K30" s="34">
        <v>6</v>
      </c>
      <c r="L30" s="35"/>
      <c r="M30" s="35"/>
      <c r="N30" s="35"/>
      <c r="O30" s="26">
        <f t="shared" si="6"/>
        <v>0</v>
      </c>
    </row>
    <row r="31" spans="1:15" s="81" customFormat="1" ht="23.1" customHeight="1" x14ac:dyDescent="0.25">
      <c r="A31" s="83">
        <v>24</v>
      </c>
      <c r="B31" s="85"/>
      <c r="C31" s="47" t="s">
        <v>76</v>
      </c>
      <c r="D31" s="110" t="s">
        <v>112</v>
      </c>
      <c r="E31" s="110"/>
      <c r="F31" s="110"/>
      <c r="G31" s="33" t="s">
        <v>3</v>
      </c>
      <c r="H31" s="33">
        <f t="shared" si="7"/>
        <v>21</v>
      </c>
      <c r="I31" s="34">
        <v>9</v>
      </c>
      <c r="J31" s="34">
        <v>6</v>
      </c>
      <c r="K31" s="34">
        <v>6</v>
      </c>
      <c r="L31" s="35"/>
      <c r="M31" s="35"/>
      <c r="N31" s="35"/>
      <c r="O31" s="26">
        <f t="shared" si="6"/>
        <v>0</v>
      </c>
    </row>
    <row r="32" spans="1:15" s="81" customFormat="1" ht="39" customHeight="1" x14ac:dyDescent="0.25">
      <c r="A32" s="83">
        <v>25</v>
      </c>
      <c r="B32" s="85"/>
      <c r="C32" s="47" t="s">
        <v>91</v>
      </c>
      <c r="D32" s="110" t="s">
        <v>113</v>
      </c>
      <c r="E32" s="110"/>
      <c r="F32" s="110"/>
      <c r="G32" s="33" t="s">
        <v>3</v>
      </c>
      <c r="H32" s="33">
        <f t="shared" si="7"/>
        <v>21</v>
      </c>
      <c r="I32" s="34">
        <v>9</v>
      </c>
      <c r="J32" s="34">
        <v>6</v>
      </c>
      <c r="K32" s="34">
        <v>6</v>
      </c>
      <c r="L32" s="35"/>
      <c r="M32" s="35"/>
      <c r="N32" s="35"/>
      <c r="O32" s="26">
        <f t="shared" si="6"/>
        <v>0</v>
      </c>
    </row>
    <row r="33" spans="1:15" s="81" customFormat="1" ht="23.1" customHeight="1" x14ac:dyDescent="0.25">
      <c r="A33" s="83">
        <v>26</v>
      </c>
      <c r="B33" s="85"/>
      <c r="C33" s="47" t="s">
        <v>92</v>
      </c>
      <c r="D33" s="110" t="s">
        <v>114</v>
      </c>
      <c r="E33" s="110"/>
      <c r="F33" s="110"/>
      <c r="G33" s="33" t="s">
        <v>3</v>
      </c>
      <c r="H33" s="33">
        <f t="shared" si="7"/>
        <v>21</v>
      </c>
      <c r="I33" s="34">
        <v>9</v>
      </c>
      <c r="J33" s="34">
        <v>6</v>
      </c>
      <c r="K33" s="34">
        <v>6</v>
      </c>
      <c r="L33" s="35"/>
      <c r="M33" s="35"/>
      <c r="N33" s="35"/>
      <c r="O33" s="26">
        <f t="shared" si="6"/>
        <v>0</v>
      </c>
    </row>
    <row r="34" spans="1:15" s="81" customFormat="1" ht="38.25" customHeight="1" x14ac:dyDescent="0.25">
      <c r="A34" s="83">
        <v>27</v>
      </c>
      <c r="B34" s="85"/>
      <c r="C34" s="47" t="s">
        <v>93</v>
      </c>
      <c r="D34" s="110" t="s">
        <v>115</v>
      </c>
      <c r="E34" s="110"/>
      <c r="F34" s="110"/>
      <c r="G34" s="33" t="s">
        <v>3</v>
      </c>
      <c r="H34" s="33">
        <f t="shared" si="7"/>
        <v>21</v>
      </c>
      <c r="I34" s="34">
        <v>9</v>
      </c>
      <c r="J34" s="34">
        <v>6</v>
      </c>
      <c r="K34" s="34">
        <v>6</v>
      </c>
      <c r="L34" s="35"/>
      <c r="M34" s="35"/>
      <c r="N34" s="35"/>
      <c r="O34" s="26">
        <f t="shared" si="6"/>
        <v>0</v>
      </c>
    </row>
    <row r="35" spans="1:15" s="81" customFormat="1" ht="23.1" customHeight="1" x14ac:dyDescent="0.25">
      <c r="A35" s="83">
        <v>28</v>
      </c>
      <c r="B35" s="85"/>
      <c r="C35" s="47" t="s">
        <v>94</v>
      </c>
      <c r="D35" s="110" t="s">
        <v>116</v>
      </c>
      <c r="E35" s="110"/>
      <c r="F35" s="110"/>
      <c r="G35" s="33" t="s">
        <v>3</v>
      </c>
      <c r="H35" s="33">
        <f t="shared" si="7"/>
        <v>21</v>
      </c>
      <c r="I35" s="34">
        <v>9</v>
      </c>
      <c r="J35" s="34">
        <v>6</v>
      </c>
      <c r="K35" s="34">
        <v>6</v>
      </c>
      <c r="L35" s="35"/>
      <c r="M35" s="35"/>
      <c r="N35" s="35"/>
      <c r="O35" s="26">
        <f t="shared" si="6"/>
        <v>0</v>
      </c>
    </row>
    <row r="36" spans="1:15" s="81" customFormat="1" ht="42" customHeight="1" x14ac:dyDescent="0.25">
      <c r="A36" s="83">
        <v>29</v>
      </c>
      <c r="B36" s="85"/>
      <c r="C36" s="47" t="s">
        <v>95</v>
      </c>
      <c r="D36" s="110" t="s">
        <v>117</v>
      </c>
      <c r="E36" s="110"/>
      <c r="F36" s="110"/>
      <c r="G36" s="33" t="s">
        <v>3</v>
      </c>
      <c r="H36" s="33">
        <f t="shared" si="7"/>
        <v>21</v>
      </c>
      <c r="I36" s="34">
        <v>9</v>
      </c>
      <c r="J36" s="34">
        <v>6</v>
      </c>
      <c r="K36" s="34">
        <v>6</v>
      </c>
      <c r="L36" s="35"/>
      <c r="M36" s="35"/>
      <c r="N36" s="35"/>
      <c r="O36" s="26">
        <f t="shared" si="6"/>
        <v>0</v>
      </c>
    </row>
    <row r="37" spans="1:15" s="81" customFormat="1" ht="23.1" customHeight="1" x14ac:dyDescent="0.25">
      <c r="A37" s="83">
        <v>30</v>
      </c>
      <c r="B37" s="85"/>
      <c r="C37" s="47" t="s">
        <v>96</v>
      </c>
      <c r="D37" s="110" t="s">
        <v>118</v>
      </c>
      <c r="E37" s="110"/>
      <c r="F37" s="110"/>
      <c r="G37" s="33" t="s">
        <v>3</v>
      </c>
      <c r="H37" s="33">
        <f t="shared" si="7"/>
        <v>21</v>
      </c>
      <c r="I37" s="34">
        <v>9</v>
      </c>
      <c r="J37" s="34">
        <v>6</v>
      </c>
      <c r="K37" s="34">
        <v>6</v>
      </c>
      <c r="L37" s="35"/>
      <c r="M37" s="35"/>
      <c r="N37" s="35"/>
      <c r="O37" s="26">
        <f t="shared" si="6"/>
        <v>0</v>
      </c>
    </row>
    <row r="38" spans="1:15" s="81" customFormat="1" ht="39" customHeight="1" x14ac:dyDescent="0.25">
      <c r="A38" s="83">
        <v>31</v>
      </c>
      <c r="B38" s="85"/>
      <c r="C38" s="47" t="s">
        <v>97</v>
      </c>
      <c r="D38" s="110" t="s">
        <v>119</v>
      </c>
      <c r="E38" s="110"/>
      <c r="F38" s="110"/>
      <c r="G38" s="33" t="s">
        <v>3</v>
      </c>
      <c r="H38" s="33">
        <f t="shared" si="7"/>
        <v>21</v>
      </c>
      <c r="I38" s="34">
        <v>9</v>
      </c>
      <c r="J38" s="34">
        <v>6</v>
      </c>
      <c r="K38" s="34">
        <v>6</v>
      </c>
      <c r="L38" s="35"/>
      <c r="M38" s="35"/>
      <c r="N38" s="35"/>
      <c r="O38" s="26">
        <f t="shared" si="6"/>
        <v>0</v>
      </c>
    </row>
    <row r="39" spans="1:15" s="81" customFormat="1" ht="23.1" customHeight="1" x14ac:dyDescent="0.25">
      <c r="A39" s="83">
        <v>32</v>
      </c>
      <c r="B39" s="85"/>
      <c r="C39" s="47" t="s">
        <v>98</v>
      </c>
      <c r="D39" s="110" t="s">
        <v>120</v>
      </c>
      <c r="E39" s="110"/>
      <c r="F39" s="110"/>
      <c r="G39" s="33" t="s">
        <v>3</v>
      </c>
      <c r="H39" s="33">
        <f t="shared" si="7"/>
        <v>21</v>
      </c>
      <c r="I39" s="34">
        <v>9</v>
      </c>
      <c r="J39" s="34">
        <v>6</v>
      </c>
      <c r="K39" s="34">
        <v>6</v>
      </c>
      <c r="L39" s="35"/>
      <c r="M39" s="35"/>
      <c r="N39" s="35"/>
      <c r="O39" s="26">
        <f t="shared" si="6"/>
        <v>0</v>
      </c>
    </row>
    <row r="40" spans="1:15" s="81" customFormat="1" ht="38.25" customHeight="1" x14ac:dyDescent="0.25">
      <c r="A40" s="83">
        <v>33</v>
      </c>
      <c r="B40" s="85"/>
      <c r="C40" s="47" t="s">
        <v>99</v>
      </c>
      <c r="D40" s="110" t="s">
        <v>121</v>
      </c>
      <c r="E40" s="110"/>
      <c r="F40" s="110"/>
      <c r="G40" s="33" t="s">
        <v>3</v>
      </c>
      <c r="H40" s="33">
        <f t="shared" si="7"/>
        <v>21</v>
      </c>
      <c r="I40" s="34">
        <v>9</v>
      </c>
      <c r="J40" s="34">
        <v>6</v>
      </c>
      <c r="K40" s="34">
        <v>6</v>
      </c>
      <c r="L40" s="35"/>
      <c r="M40" s="35"/>
      <c r="N40" s="35"/>
      <c r="O40" s="26">
        <f t="shared" si="6"/>
        <v>0</v>
      </c>
    </row>
    <row r="41" spans="1:15" s="81" customFormat="1" ht="23.1" customHeight="1" x14ac:dyDescent="0.25">
      <c r="A41" s="83">
        <v>34</v>
      </c>
      <c r="B41" s="85"/>
      <c r="C41" s="47" t="s">
        <v>100</v>
      </c>
      <c r="D41" s="110" t="s">
        <v>122</v>
      </c>
      <c r="E41" s="110"/>
      <c r="F41" s="110"/>
      <c r="G41" s="33" t="s">
        <v>3</v>
      </c>
      <c r="H41" s="33">
        <f t="shared" si="7"/>
        <v>21</v>
      </c>
      <c r="I41" s="34">
        <v>9</v>
      </c>
      <c r="J41" s="34">
        <v>6</v>
      </c>
      <c r="K41" s="34">
        <v>6</v>
      </c>
      <c r="L41" s="35"/>
      <c r="M41" s="35"/>
      <c r="N41" s="35"/>
      <c r="O41" s="26">
        <f t="shared" si="6"/>
        <v>0</v>
      </c>
    </row>
    <row r="42" spans="1:15" s="81" customFormat="1" ht="37.5" customHeight="1" x14ac:dyDescent="0.25">
      <c r="A42" s="83">
        <v>35</v>
      </c>
      <c r="B42" s="85"/>
      <c r="C42" s="47" t="s">
        <v>101</v>
      </c>
      <c r="D42" s="110" t="s">
        <v>123</v>
      </c>
      <c r="E42" s="110"/>
      <c r="F42" s="110"/>
      <c r="G42" s="33" t="s">
        <v>3</v>
      </c>
      <c r="H42" s="33">
        <f t="shared" si="7"/>
        <v>21</v>
      </c>
      <c r="I42" s="34">
        <v>9</v>
      </c>
      <c r="J42" s="34">
        <v>6</v>
      </c>
      <c r="K42" s="34">
        <v>6</v>
      </c>
      <c r="L42" s="35"/>
      <c r="M42" s="35"/>
      <c r="N42" s="35"/>
      <c r="O42" s="26">
        <f t="shared" si="6"/>
        <v>0</v>
      </c>
    </row>
    <row r="43" spans="1:15" s="81" customFormat="1" ht="23.1" customHeight="1" x14ac:dyDescent="0.25">
      <c r="A43" s="83">
        <v>36</v>
      </c>
      <c r="B43" s="85"/>
      <c r="C43" s="47" t="s">
        <v>102</v>
      </c>
      <c r="D43" s="110" t="s">
        <v>124</v>
      </c>
      <c r="E43" s="110"/>
      <c r="F43" s="110"/>
      <c r="G43" s="33" t="s">
        <v>3</v>
      </c>
      <c r="H43" s="33">
        <f t="shared" si="7"/>
        <v>21</v>
      </c>
      <c r="I43" s="34">
        <v>9</v>
      </c>
      <c r="J43" s="34">
        <v>6</v>
      </c>
      <c r="K43" s="34">
        <v>6</v>
      </c>
      <c r="L43" s="35"/>
      <c r="M43" s="35"/>
      <c r="N43" s="35"/>
      <c r="O43" s="26">
        <f t="shared" si="6"/>
        <v>0</v>
      </c>
    </row>
    <row r="44" spans="1:15" s="81" customFormat="1" ht="37.5" customHeight="1" x14ac:dyDescent="0.25">
      <c r="A44" s="83">
        <v>37</v>
      </c>
      <c r="B44" s="85"/>
      <c r="C44" s="47" t="s">
        <v>103</v>
      </c>
      <c r="D44" s="110" t="s">
        <v>125</v>
      </c>
      <c r="E44" s="110"/>
      <c r="F44" s="110"/>
      <c r="G44" s="33" t="s">
        <v>3</v>
      </c>
      <c r="H44" s="33">
        <f t="shared" si="7"/>
        <v>21</v>
      </c>
      <c r="I44" s="34">
        <v>9</v>
      </c>
      <c r="J44" s="34">
        <v>6</v>
      </c>
      <c r="K44" s="34">
        <v>6</v>
      </c>
      <c r="L44" s="35"/>
      <c r="M44" s="35"/>
      <c r="N44" s="35"/>
      <c r="O44" s="26">
        <f t="shared" si="6"/>
        <v>0</v>
      </c>
    </row>
    <row r="45" spans="1:15" s="81" customFormat="1" ht="23.1" customHeight="1" x14ac:dyDescent="0.25">
      <c r="A45" s="83">
        <v>38</v>
      </c>
      <c r="B45" s="85"/>
      <c r="C45" s="47" t="s">
        <v>104</v>
      </c>
      <c r="D45" s="110" t="s">
        <v>126</v>
      </c>
      <c r="E45" s="110"/>
      <c r="F45" s="110"/>
      <c r="G45" s="33" t="s">
        <v>3</v>
      </c>
      <c r="H45" s="33">
        <f t="shared" si="7"/>
        <v>21</v>
      </c>
      <c r="I45" s="34">
        <v>9</v>
      </c>
      <c r="J45" s="34">
        <v>6</v>
      </c>
      <c r="K45" s="34">
        <v>6</v>
      </c>
      <c r="L45" s="35"/>
      <c r="M45" s="35"/>
      <c r="N45" s="35"/>
      <c r="O45" s="26">
        <f t="shared" si="6"/>
        <v>0</v>
      </c>
    </row>
    <row r="46" spans="1:15" s="81" customFormat="1" ht="39" customHeight="1" x14ac:dyDescent="0.25">
      <c r="A46" s="83">
        <v>39</v>
      </c>
      <c r="B46" s="85"/>
      <c r="C46" s="47" t="s">
        <v>105</v>
      </c>
      <c r="D46" s="110" t="s">
        <v>127</v>
      </c>
      <c r="E46" s="110"/>
      <c r="F46" s="110"/>
      <c r="G46" s="33" t="s">
        <v>3</v>
      </c>
      <c r="H46" s="33">
        <f t="shared" si="7"/>
        <v>21</v>
      </c>
      <c r="I46" s="34">
        <v>9</v>
      </c>
      <c r="J46" s="34">
        <v>6</v>
      </c>
      <c r="K46" s="34">
        <v>6</v>
      </c>
      <c r="L46" s="35"/>
      <c r="M46" s="35"/>
      <c r="N46" s="35"/>
      <c r="O46" s="26">
        <f t="shared" si="6"/>
        <v>0</v>
      </c>
    </row>
    <row r="47" spans="1:15" s="81" customFormat="1" ht="23.1" customHeight="1" x14ac:dyDescent="0.25">
      <c r="A47" s="83">
        <v>40</v>
      </c>
      <c r="B47" s="85"/>
      <c r="C47" s="47" t="s">
        <v>106</v>
      </c>
      <c r="D47" s="110" t="s">
        <v>128</v>
      </c>
      <c r="E47" s="110"/>
      <c r="F47" s="110"/>
      <c r="G47" s="33" t="s">
        <v>3</v>
      </c>
      <c r="H47" s="33">
        <f t="shared" si="7"/>
        <v>21</v>
      </c>
      <c r="I47" s="34">
        <v>9</v>
      </c>
      <c r="J47" s="34">
        <v>6</v>
      </c>
      <c r="K47" s="34">
        <v>6</v>
      </c>
      <c r="L47" s="35"/>
      <c r="M47" s="35"/>
      <c r="N47" s="35"/>
      <c r="O47" s="26">
        <f t="shared" si="6"/>
        <v>0</v>
      </c>
    </row>
    <row r="48" spans="1:15" s="81" customFormat="1" ht="23.1" customHeight="1" x14ac:dyDescent="0.25">
      <c r="A48" s="83">
        <v>41</v>
      </c>
      <c r="B48" s="85"/>
      <c r="C48" s="47" t="s">
        <v>107</v>
      </c>
      <c r="D48" s="110" t="s">
        <v>7</v>
      </c>
      <c r="E48" s="110"/>
      <c r="F48" s="110"/>
      <c r="G48" s="33" t="s">
        <v>43</v>
      </c>
      <c r="H48" s="33">
        <v>30</v>
      </c>
      <c r="I48" s="34">
        <v>12</v>
      </c>
      <c r="J48" s="34">
        <v>9</v>
      </c>
      <c r="K48" s="34">
        <v>9</v>
      </c>
      <c r="L48" s="35"/>
      <c r="M48" s="35"/>
      <c r="N48" s="35"/>
      <c r="O48" s="26">
        <f t="shared" si="6"/>
        <v>0</v>
      </c>
    </row>
    <row r="49" spans="1:16" s="81" customFormat="1" ht="23.1" customHeight="1" x14ac:dyDescent="0.25">
      <c r="A49" s="83">
        <v>42</v>
      </c>
      <c r="B49" s="85"/>
      <c r="C49" s="47" t="s">
        <v>108</v>
      </c>
      <c r="D49" s="110" t="s">
        <v>144</v>
      </c>
      <c r="E49" s="110"/>
      <c r="F49" s="110"/>
      <c r="G49" s="33" t="s">
        <v>3</v>
      </c>
      <c r="H49" s="33">
        <v>9</v>
      </c>
      <c r="I49" s="34">
        <v>3</v>
      </c>
      <c r="J49" s="34">
        <v>3</v>
      </c>
      <c r="K49" s="34">
        <v>3</v>
      </c>
      <c r="L49" s="35"/>
      <c r="M49" s="35"/>
      <c r="N49" s="35"/>
      <c r="O49" s="26">
        <f t="shared" ref="O49" si="8">ROUND(ROUND(L49,2)*I49,2)+ROUND(ROUND(M49,2)*J49,2)+ROUND(ROUND(N49,2)*K49,2)</f>
        <v>0</v>
      </c>
    </row>
    <row r="50" spans="1:16" ht="19.5" customHeight="1" x14ac:dyDescent="0.25">
      <c r="A50" s="128" t="s">
        <v>4</v>
      </c>
      <c r="B50" s="129"/>
      <c r="C50" s="129"/>
      <c r="D50" s="129"/>
      <c r="E50" s="129"/>
      <c r="F50" s="129"/>
      <c r="G50" s="129"/>
      <c r="H50" s="129"/>
      <c r="I50" s="89"/>
      <c r="J50" s="89"/>
      <c r="K50" s="89"/>
      <c r="L50" s="89"/>
      <c r="M50" s="89"/>
      <c r="N50" s="89"/>
      <c r="O50" s="49">
        <f xml:space="preserve"> SUM(O5:O49)</f>
        <v>0</v>
      </c>
    </row>
    <row r="51" spans="1:16" ht="15" customHeight="1" x14ac:dyDescent="0.25">
      <c r="A51" s="127" t="s">
        <v>28</v>
      </c>
      <c r="B51" s="127"/>
      <c r="C51" s="127"/>
      <c r="D51" s="127"/>
      <c r="E51" s="90"/>
      <c r="F51" s="90"/>
      <c r="G51" s="86"/>
      <c r="H51" s="86"/>
      <c r="I51" s="90"/>
      <c r="J51" s="90"/>
      <c r="K51" s="90"/>
      <c r="L51" s="90"/>
      <c r="M51" s="90"/>
      <c r="N51" s="90"/>
      <c r="O51" s="22">
        <f>O50*0.2</f>
        <v>0</v>
      </c>
    </row>
    <row r="52" spans="1:16" ht="15" customHeight="1" x14ac:dyDescent="0.25">
      <c r="A52" s="128" t="s">
        <v>5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23">
        <f xml:space="preserve"> (O50+O51)</f>
        <v>0</v>
      </c>
    </row>
    <row r="53" spans="1:16" ht="15" customHeight="1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28"/>
      <c r="K53" s="30"/>
      <c r="L53" s="30"/>
      <c r="M53" s="30"/>
      <c r="N53" s="30"/>
      <c r="O53" s="30"/>
    </row>
    <row r="54" spans="1:16" ht="15" customHeight="1" x14ac:dyDescent="0.25">
      <c r="A54" s="115" t="s">
        <v>22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</row>
    <row r="55" spans="1:16" s="17" customFormat="1" ht="15" customHeight="1" x14ac:dyDescent="0.25">
      <c r="A55" s="116" t="s">
        <v>23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6"/>
    </row>
    <row r="56" spans="1:16" s="19" customFormat="1" ht="15" customHeight="1" x14ac:dyDescent="0.25">
      <c r="A56" s="116" t="s">
        <v>24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8"/>
    </row>
    <row r="57" spans="1:16" s="19" customFormat="1" ht="15" customHeight="1" x14ac:dyDescent="0.25">
      <c r="A57" s="116" t="s">
        <v>6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8"/>
    </row>
    <row r="58" spans="1:16" ht="15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9"/>
      <c r="K58" s="20"/>
      <c r="L58" s="20"/>
      <c r="M58" s="20"/>
      <c r="N58" s="20"/>
      <c r="O58" s="20"/>
    </row>
    <row r="59" spans="1:16" s="19" customFormat="1" ht="15" customHeight="1" x14ac:dyDescent="0.25">
      <c r="A59" s="117" t="s">
        <v>25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94"/>
    </row>
    <row r="60" spans="1:16" ht="30" customHeight="1" x14ac:dyDescent="0.25">
      <c r="A60" s="112" t="s">
        <v>26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21"/>
      <c r="O60" s="21"/>
    </row>
    <row r="61" spans="1:16" s="19" customFormat="1" ht="15" customHeight="1" x14ac:dyDescent="0.25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92"/>
    </row>
    <row r="62" spans="1:16" s="19" customFormat="1" ht="15" customHeight="1" x14ac:dyDescent="0.25">
      <c r="A62" s="114" t="s">
        <v>27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</row>
    <row r="63" spans="1:16" s="19" customFormat="1" ht="15" customHeight="1" x14ac:dyDescent="0.25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93"/>
    </row>
    <row r="64" spans="1:16" x14ac:dyDescent="0.25">
      <c r="A64" s="1" t="s">
        <v>11</v>
      </c>
    </row>
    <row r="65" spans="10:14" x14ac:dyDescent="0.25">
      <c r="L65" s="97"/>
      <c r="M65" s="97"/>
    </row>
    <row r="66" spans="10:14" ht="15.75" customHeight="1" x14ac:dyDescent="0.25">
      <c r="J66" s="4"/>
      <c r="K66" s="4"/>
      <c r="L66" s="98"/>
      <c r="M66" s="97"/>
    </row>
    <row r="67" spans="10:14" ht="15.75" customHeight="1" x14ac:dyDescent="0.25">
      <c r="J67" s="74" t="s">
        <v>147</v>
      </c>
      <c r="K67" s="74"/>
      <c r="L67" s="75"/>
      <c r="M67" s="75"/>
      <c r="N67" s="75"/>
    </row>
    <row r="68" spans="10:14" ht="15.75" customHeight="1" x14ac:dyDescent="0.25">
      <c r="J68" s="74" t="s">
        <v>9</v>
      </c>
      <c r="K68" s="74"/>
    </row>
  </sheetData>
  <sheetProtection algorithmName="SHA-512" hashValue="olS0usxMUTHi9M2C7oucypF4UCHB7AByIjizueEOGxjtBtfALiKj+lXq6eUva6Ckpj9XjJIQC0hyWRUzX9WxAw==" saltValue="cKywGSwfh10aiRmHDJzxRg==" spinCount="100000" sheet="1" objects="1" scenarios="1"/>
  <mergeCells count="63">
    <mergeCell ref="D45:F45"/>
    <mergeCell ref="D46:F46"/>
    <mergeCell ref="D47:F47"/>
    <mergeCell ref="D48:F48"/>
    <mergeCell ref="A50:H50"/>
    <mergeCell ref="D49:F49"/>
    <mergeCell ref="A51:D51"/>
    <mergeCell ref="A52:N52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N1:O1"/>
    <mergeCell ref="A2:O2"/>
    <mergeCell ref="A3:O3"/>
    <mergeCell ref="D4:F4"/>
    <mergeCell ref="D5:F5"/>
    <mergeCell ref="D11:F11"/>
    <mergeCell ref="D12:F12"/>
    <mergeCell ref="D13:F13"/>
    <mergeCell ref="D14:F14"/>
    <mergeCell ref="D15:F15"/>
    <mergeCell ref="D6:F6"/>
    <mergeCell ref="D7:F7"/>
    <mergeCell ref="D8:F8"/>
    <mergeCell ref="A60:M60"/>
    <mergeCell ref="A61:O61"/>
    <mergeCell ref="A62:O62"/>
    <mergeCell ref="A63:O63"/>
    <mergeCell ref="A54:O54"/>
    <mergeCell ref="A55:O55"/>
    <mergeCell ref="A56:O56"/>
    <mergeCell ref="A57:O57"/>
    <mergeCell ref="A59:O59"/>
    <mergeCell ref="L65:M65"/>
    <mergeCell ref="L66:M66"/>
    <mergeCell ref="D9:F9"/>
    <mergeCell ref="D10:F10"/>
    <mergeCell ref="D26:F26"/>
    <mergeCell ref="D27:F27"/>
    <mergeCell ref="D21:F21"/>
    <mergeCell ref="D22:F22"/>
    <mergeCell ref="D23:F23"/>
    <mergeCell ref="D24:F24"/>
    <mergeCell ref="D25:F25"/>
    <mergeCell ref="D16:F16"/>
    <mergeCell ref="D17:F17"/>
    <mergeCell ref="D18:F18"/>
    <mergeCell ref="D19:F19"/>
    <mergeCell ref="D20:F20"/>
  </mergeCells>
  <pageMargins left="0.25" right="0.25" top="0.75" bottom="0.75" header="0.3" footer="0.3"/>
  <pageSetup paperSize="9" scale="58" fitToHeight="0" orientation="portrait" r:id="rId1"/>
  <headerFooter>
    <oddHeader xml:space="preserve">&amp;R&amp;8Príloha č.2 - Špecifikácia ceny&amp;11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opLeftCell="A40" zoomScaleNormal="100" workbookViewId="0">
      <selection activeCell="K10" sqref="K10"/>
    </sheetView>
  </sheetViews>
  <sheetFormatPr defaultRowHeight="15" x14ac:dyDescent="0.25"/>
  <cols>
    <col min="1" max="1" width="3.28515625" customWidth="1"/>
    <col min="2" max="2" width="7.28515625" customWidth="1"/>
    <col min="3" max="3" width="10.28515625" customWidth="1"/>
    <col min="4" max="4" width="19.28515625" customWidth="1"/>
    <col min="5" max="5" width="21.42578125" customWidth="1"/>
    <col min="6" max="6" width="35.42578125" customWidth="1"/>
    <col min="7" max="7" width="7.42578125" style="62" customWidth="1"/>
    <col min="8" max="8" width="26.140625" customWidth="1"/>
  </cols>
  <sheetData>
    <row r="1" spans="1:11" s="1" customFormat="1" x14ac:dyDescent="0.25">
      <c r="A1" s="24"/>
      <c r="G1" s="134" t="s">
        <v>129</v>
      </c>
      <c r="H1" s="134"/>
    </row>
    <row r="2" spans="1:11" s="1" customFormat="1" ht="18.75" x14ac:dyDescent="0.3">
      <c r="A2" s="120" t="s">
        <v>130</v>
      </c>
      <c r="B2" s="120"/>
      <c r="C2" s="120"/>
      <c r="D2" s="120"/>
      <c r="E2" s="120"/>
      <c r="F2" s="120"/>
      <c r="G2" s="120"/>
      <c r="H2" s="120"/>
    </row>
    <row r="3" spans="1:11" s="1" customFormat="1" ht="15.75" customHeight="1" x14ac:dyDescent="0.25">
      <c r="A3" s="121" t="str">
        <f>'Špecifikácia ceny'!A3:O3</f>
        <v>Nákup a výmena záchytných bezpečnostných zariadení SMA na pozemných komunikáciách v správe NDS a.s.</v>
      </c>
      <c r="B3" s="121"/>
      <c r="C3" s="121"/>
      <c r="D3" s="121"/>
      <c r="E3" s="121"/>
      <c r="F3" s="121"/>
      <c r="G3" s="121"/>
      <c r="H3" s="121"/>
    </row>
    <row r="4" spans="1:11" s="1" customFormat="1" ht="21" x14ac:dyDescent="0.25">
      <c r="A4" s="50" t="s">
        <v>0</v>
      </c>
      <c r="B4" s="50" t="s">
        <v>1</v>
      </c>
      <c r="C4" s="50" t="s">
        <v>30</v>
      </c>
      <c r="D4" s="122" t="s">
        <v>2</v>
      </c>
      <c r="E4" s="122"/>
      <c r="F4" s="122"/>
      <c r="G4" s="61" t="s">
        <v>31</v>
      </c>
      <c r="H4" s="64" t="s">
        <v>131</v>
      </c>
    </row>
    <row r="5" spans="1:11" s="1" customFormat="1" ht="50.1" customHeight="1" x14ac:dyDescent="0.25">
      <c r="A5" s="31">
        <v>1</v>
      </c>
      <c r="B5" s="32" t="s">
        <v>40</v>
      </c>
      <c r="C5" s="32" t="s">
        <v>132</v>
      </c>
      <c r="D5" s="135" t="s">
        <v>42</v>
      </c>
      <c r="E5" s="136"/>
      <c r="F5" s="137"/>
      <c r="G5" s="34" t="s">
        <v>43</v>
      </c>
      <c r="H5" s="63">
        <f>'Špecifikácia ceny'!L5</f>
        <v>0</v>
      </c>
      <c r="K5" s="36"/>
    </row>
    <row r="6" spans="1:11" s="1" customFormat="1" ht="21.75" customHeight="1" x14ac:dyDescent="0.25">
      <c r="A6" s="37"/>
      <c r="B6" s="38" t="s">
        <v>44</v>
      </c>
      <c r="C6" s="38"/>
      <c r="D6" s="131" t="s">
        <v>45</v>
      </c>
      <c r="E6" s="132"/>
      <c r="F6" s="133"/>
      <c r="G6" s="39"/>
      <c r="H6" s="65"/>
      <c r="K6" s="36"/>
    </row>
    <row r="7" spans="1:11" s="1" customFormat="1" ht="50.25" customHeight="1" x14ac:dyDescent="0.25">
      <c r="A7" s="37">
        <v>2</v>
      </c>
      <c r="B7" s="40"/>
      <c r="C7" s="38" t="s">
        <v>46</v>
      </c>
      <c r="D7" s="141" t="s">
        <v>47</v>
      </c>
      <c r="E7" s="142"/>
      <c r="F7" s="143"/>
      <c r="G7" s="39" t="s">
        <v>133</v>
      </c>
      <c r="H7" s="63">
        <f>'Špecifikácia ceny'!L7</f>
        <v>0</v>
      </c>
      <c r="K7" s="36"/>
    </row>
    <row r="8" spans="1:11" s="1" customFormat="1" ht="63.95" customHeight="1" x14ac:dyDescent="0.25">
      <c r="A8" s="41">
        <v>3</v>
      </c>
      <c r="B8" s="42"/>
      <c r="C8" s="51" t="s">
        <v>49</v>
      </c>
      <c r="D8" s="144" t="s">
        <v>50</v>
      </c>
      <c r="E8" s="145"/>
      <c r="F8" s="146"/>
      <c r="G8" s="52" t="s">
        <v>51</v>
      </c>
      <c r="H8" s="66">
        <f>'Špecifikácia ceny'!L8</f>
        <v>0</v>
      </c>
      <c r="K8" s="36"/>
    </row>
    <row r="9" spans="1:11" s="1" customFormat="1" ht="21.75" customHeight="1" x14ac:dyDescent="0.25">
      <c r="A9" s="37"/>
      <c r="B9" s="38" t="s">
        <v>52</v>
      </c>
      <c r="C9" s="38"/>
      <c r="D9" s="131" t="s">
        <v>53</v>
      </c>
      <c r="E9" s="132"/>
      <c r="F9" s="133"/>
      <c r="G9" s="39"/>
      <c r="H9" s="65"/>
      <c r="K9" s="36"/>
    </row>
    <row r="10" spans="1:11" s="1" customFormat="1" ht="35.1" customHeight="1" x14ac:dyDescent="0.25">
      <c r="A10" s="37">
        <v>4</v>
      </c>
      <c r="B10" s="40"/>
      <c r="C10" s="48" t="s">
        <v>54</v>
      </c>
      <c r="D10" s="147" t="s">
        <v>55</v>
      </c>
      <c r="E10" s="148"/>
      <c r="F10" s="149"/>
      <c r="G10" s="39" t="s">
        <v>133</v>
      </c>
      <c r="H10" s="63">
        <f>'Špecifikácia ceny'!L10</f>
        <v>0</v>
      </c>
      <c r="K10" s="36"/>
    </row>
    <row r="11" spans="1:11" s="1" customFormat="1" ht="35.1" customHeight="1" x14ac:dyDescent="0.25">
      <c r="A11" s="37">
        <v>5</v>
      </c>
      <c r="B11" s="40"/>
      <c r="C11" s="48" t="s">
        <v>56</v>
      </c>
      <c r="D11" s="147" t="s">
        <v>57</v>
      </c>
      <c r="E11" s="148"/>
      <c r="F11" s="149"/>
      <c r="G11" s="39" t="s">
        <v>134</v>
      </c>
      <c r="H11" s="63">
        <f>'Špecifikácia ceny'!L11</f>
        <v>0</v>
      </c>
      <c r="K11" s="36"/>
    </row>
    <row r="12" spans="1:11" s="1" customFormat="1" ht="35.1" customHeight="1" x14ac:dyDescent="0.25">
      <c r="A12" s="37">
        <v>6</v>
      </c>
      <c r="B12" s="40"/>
      <c r="C12" s="48" t="s">
        <v>59</v>
      </c>
      <c r="D12" s="147" t="s">
        <v>60</v>
      </c>
      <c r="E12" s="148"/>
      <c r="F12" s="149"/>
      <c r="G12" s="39" t="s">
        <v>21</v>
      </c>
      <c r="H12" s="63">
        <f>'Špecifikácia ceny'!L12</f>
        <v>0</v>
      </c>
      <c r="K12" s="36"/>
    </row>
    <row r="13" spans="1:11" s="1" customFormat="1" ht="35.1" customHeight="1" x14ac:dyDescent="0.25">
      <c r="A13" s="43"/>
      <c r="B13" s="40"/>
      <c r="C13" s="44" t="s">
        <v>61</v>
      </c>
      <c r="D13" s="150" t="s">
        <v>62</v>
      </c>
      <c r="E13" s="151"/>
      <c r="F13" s="152"/>
      <c r="G13" s="39"/>
      <c r="H13" s="67"/>
      <c r="K13" s="36"/>
    </row>
    <row r="14" spans="1:11" s="1" customFormat="1" ht="23.1" customHeight="1" x14ac:dyDescent="0.25">
      <c r="A14" s="45">
        <v>7</v>
      </c>
      <c r="B14" s="39"/>
      <c r="C14" s="48" t="s">
        <v>63</v>
      </c>
      <c r="D14" s="138" t="s">
        <v>81</v>
      </c>
      <c r="E14" s="139"/>
      <c r="F14" s="140"/>
      <c r="G14" s="39" t="s">
        <v>51</v>
      </c>
      <c r="H14" s="63">
        <f>'Špecifikácia ceny'!L14</f>
        <v>0</v>
      </c>
      <c r="K14" s="36"/>
    </row>
    <row r="15" spans="1:11" s="1" customFormat="1" ht="23.1" customHeight="1" x14ac:dyDescent="0.25">
      <c r="A15" s="45">
        <v>8</v>
      </c>
      <c r="B15" s="39"/>
      <c r="C15" s="48" t="s">
        <v>64</v>
      </c>
      <c r="D15" s="138" t="s">
        <v>82</v>
      </c>
      <c r="E15" s="153"/>
      <c r="F15" s="154"/>
      <c r="G15" s="39" t="s">
        <v>51</v>
      </c>
      <c r="H15" s="63">
        <f>'Špecifikácia ceny'!L15</f>
        <v>0</v>
      </c>
      <c r="K15" s="36"/>
    </row>
    <row r="16" spans="1:11" s="1" customFormat="1" ht="23.1" customHeight="1" x14ac:dyDescent="0.25">
      <c r="A16" s="45">
        <v>9</v>
      </c>
      <c r="B16" s="39"/>
      <c r="C16" s="48" t="s">
        <v>65</v>
      </c>
      <c r="D16" s="138" t="s">
        <v>83</v>
      </c>
      <c r="E16" s="139"/>
      <c r="F16" s="140"/>
      <c r="G16" s="39" t="s">
        <v>51</v>
      </c>
      <c r="H16" s="63">
        <f>'Špecifikácia ceny'!L16</f>
        <v>0</v>
      </c>
      <c r="K16" s="36"/>
    </row>
    <row r="17" spans="1:11" s="1" customFormat="1" ht="23.1" customHeight="1" x14ac:dyDescent="0.25">
      <c r="A17" s="45">
        <v>10</v>
      </c>
      <c r="B17" s="39"/>
      <c r="C17" s="48" t="s">
        <v>66</v>
      </c>
      <c r="D17" s="138" t="s">
        <v>84</v>
      </c>
      <c r="E17" s="153"/>
      <c r="F17" s="154"/>
      <c r="G17" s="39" t="s">
        <v>51</v>
      </c>
      <c r="H17" s="63">
        <f>'Špecifikácia ceny'!L17</f>
        <v>0</v>
      </c>
      <c r="K17" s="36"/>
    </row>
    <row r="18" spans="1:11" s="1" customFormat="1" ht="23.1" customHeight="1" x14ac:dyDescent="0.25">
      <c r="A18" s="45">
        <v>11</v>
      </c>
      <c r="B18" s="39"/>
      <c r="C18" s="48" t="s">
        <v>135</v>
      </c>
      <c r="D18" s="138" t="s">
        <v>85</v>
      </c>
      <c r="E18" s="139"/>
      <c r="F18" s="140"/>
      <c r="G18" s="39" t="s">
        <v>51</v>
      </c>
      <c r="H18" s="63">
        <f>'Špecifikácia ceny'!L18</f>
        <v>0</v>
      </c>
      <c r="K18" s="36"/>
    </row>
    <row r="19" spans="1:11" s="1" customFormat="1" ht="23.1" customHeight="1" x14ac:dyDescent="0.25">
      <c r="A19" s="45">
        <v>12</v>
      </c>
      <c r="B19" s="39"/>
      <c r="C19" s="48" t="s">
        <v>136</v>
      </c>
      <c r="D19" s="138" t="s">
        <v>86</v>
      </c>
      <c r="E19" s="153"/>
      <c r="F19" s="154"/>
      <c r="G19" s="39" t="s">
        <v>51</v>
      </c>
      <c r="H19" s="63">
        <f>'Špecifikácia ceny'!L19</f>
        <v>0</v>
      </c>
      <c r="K19" s="36"/>
    </row>
    <row r="20" spans="1:11" s="1" customFormat="1" ht="23.1" customHeight="1" x14ac:dyDescent="0.25">
      <c r="A20" s="45">
        <v>13</v>
      </c>
      <c r="B20" s="39"/>
      <c r="C20" s="48" t="s">
        <v>67</v>
      </c>
      <c r="D20" s="138" t="s">
        <v>87</v>
      </c>
      <c r="E20" s="139"/>
      <c r="F20" s="140"/>
      <c r="G20" s="39" t="s">
        <v>51</v>
      </c>
      <c r="H20" s="63">
        <f>'Špecifikácia ceny'!L20</f>
        <v>0</v>
      </c>
      <c r="K20" s="36"/>
    </row>
    <row r="21" spans="1:11" s="1" customFormat="1" ht="23.1" customHeight="1" x14ac:dyDescent="0.25">
      <c r="A21" s="45">
        <v>14</v>
      </c>
      <c r="B21" s="39"/>
      <c r="C21" s="48" t="s">
        <v>68</v>
      </c>
      <c r="D21" s="138" t="s">
        <v>88</v>
      </c>
      <c r="E21" s="153"/>
      <c r="F21" s="154"/>
      <c r="G21" s="39" t="s">
        <v>51</v>
      </c>
      <c r="H21" s="63">
        <f>'Špecifikácia ceny'!L21</f>
        <v>0</v>
      </c>
      <c r="K21" s="36"/>
    </row>
    <row r="22" spans="1:11" s="1" customFormat="1" ht="23.1" customHeight="1" x14ac:dyDescent="0.25">
      <c r="A22" s="45">
        <v>15</v>
      </c>
      <c r="B22" s="39"/>
      <c r="C22" s="48" t="s">
        <v>69</v>
      </c>
      <c r="D22" s="138" t="s">
        <v>89</v>
      </c>
      <c r="E22" s="139"/>
      <c r="F22" s="140"/>
      <c r="G22" s="39" t="s">
        <v>51</v>
      </c>
      <c r="H22" s="63">
        <f>'Špecifikácia ceny'!L22</f>
        <v>0</v>
      </c>
      <c r="K22" s="36"/>
    </row>
    <row r="23" spans="1:11" s="1" customFormat="1" ht="23.1" customHeight="1" x14ac:dyDescent="0.25">
      <c r="A23" s="45">
        <v>16</v>
      </c>
      <c r="B23" s="39"/>
      <c r="C23" s="48" t="s">
        <v>70</v>
      </c>
      <c r="D23" s="138" t="s">
        <v>90</v>
      </c>
      <c r="E23" s="153"/>
      <c r="F23" s="154"/>
      <c r="G23" s="39" t="s">
        <v>51</v>
      </c>
      <c r="H23" s="63">
        <f>'Špecifikácia ceny'!L23</f>
        <v>0</v>
      </c>
      <c r="K23" s="36"/>
    </row>
    <row r="24" spans="1:11" s="1" customFormat="1" ht="23.1" customHeight="1" x14ac:dyDescent="0.25">
      <c r="A24" s="45">
        <v>17</v>
      </c>
      <c r="B24" s="39"/>
      <c r="C24" s="48" t="s">
        <v>137</v>
      </c>
      <c r="D24" s="138" t="s">
        <v>77</v>
      </c>
      <c r="E24" s="139"/>
      <c r="F24" s="140"/>
      <c r="G24" s="39" t="s">
        <v>51</v>
      </c>
      <c r="H24" s="63">
        <f>'Špecifikácia ceny'!L24</f>
        <v>0</v>
      </c>
      <c r="K24" s="36"/>
    </row>
    <row r="25" spans="1:11" s="1" customFormat="1" ht="23.1" customHeight="1" x14ac:dyDescent="0.25">
      <c r="A25" s="45">
        <v>18</v>
      </c>
      <c r="B25" s="39"/>
      <c r="C25" s="48" t="s">
        <v>138</v>
      </c>
      <c r="D25" s="138" t="s">
        <v>78</v>
      </c>
      <c r="E25" s="153"/>
      <c r="F25" s="154"/>
      <c r="G25" s="39" t="s">
        <v>51</v>
      </c>
      <c r="H25" s="63">
        <f>'Špecifikácia ceny'!L25</f>
        <v>0</v>
      </c>
      <c r="K25" s="36"/>
    </row>
    <row r="26" spans="1:11" s="1" customFormat="1" ht="23.1" customHeight="1" x14ac:dyDescent="0.25">
      <c r="A26" s="45">
        <v>19</v>
      </c>
      <c r="B26" s="39"/>
      <c r="C26" s="48" t="s">
        <v>71</v>
      </c>
      <c r="D26" s="138" t="s">
        <v>79</v>
      </c>
      <c r="E26" s="139"/>
      <c r="F26" s="140"/>
      <c r="G26" s="39" t="s">
        <v>51</v>
      </c>
      <c r="H26" s="63">
        <f>'Špecifikácia ceny'!L26</f>
        <v>0</v>
      </c>
      <c r="K26" s="36"/>
    </row>
    <row r="27" spans="1:11" s="1" customFormat="1" ht="23.1" customHeight="1" x14ac:dyDescent="0.25">
      <c r="A27" s="45">
        <v>20</v>
      </c>
      <c r="B27" s="39"/>
      <c r="C27" s="48" t="s">
        <v>72</v>
      </c>
      <c r="D27" s="138" t="s">
        <v>80</v>
      </c>
      <c r="E27" s="153"/>
      <c r="F27" s="154"/>
      <c r="G27" s="39" t="s">
        <v>51</v>
      </c>
      <c r="H27" s="63">
        <f>'Špecifikácia ceny'!L27</f>
        <v>0</v>
      </c>
      <c r="K27" s="36"/>
    </row>
    <row r="28" spans="1:11" s="1" customFormat="1" ht="38.1" customHeight="1" x14ac:dyDescent="0.25">
      <c r="A28" s="45">
        <v>21</v>
      </c>
      <c r="B28" s="39"/>
      <c r="C28" s="48" t="s">
        <v>73</v>
      </c>
      <c r="D28" s="138" t="s">
        <v>109</v>
      </c>
      <c r="E28" s="153"/>
      <c r="F28" s="154"/>
      <c r="G28" s="39" t="s">
        <v>3</v>
      </c>
      <c r="H28" s="63">
        <f>'Špecifikácia ceny'!L28</f>
        <v>0</v>
      </c>
      <c r="K28" s="36"/>
    </row>
    <row r="29" spans="1:11" s="1" customFormat="1" ht="23.1" customHeight="1" x14ac:dyDescent="0.25">
      <c r="A29" s="45">
        <v>22</v>
      </c>
      <c r="B29" s="39"/>
      <c r="C29" s="48" t="s">
        <v>74</v>
      </c>
      <c r="D29" s="138" t="s">
        <v>110</v>
      </c>
      <c r="E29" s="153"/>
      <c r="F29" s="154"/>
      <c r="G29" s="39" t="s">
        <v>3</v>
      </c>
      <c r="H29" s="63">
        <f>'Špecifikácia ceny'!L29</f>
        <v>0</v>
      </c>
      <c r="K29" s="36"/>
    </row>
    <row r="30" spans="1:11" s="1" customFormat="1" ht="38.1" customHeight="1" x14ac:dyDescent="0.25">
      <c r="A30" s="45">
        <v>23</v>
      </c>
      <c r="B30" s="39"/>
      <c r="C30" s="48" t="s">
        <v>75</v>
      </c>
      <c r="D30" s="138" t="s">
        <v>111</v>
      </c>
      <c r="E30" s="153"/>
      <c r="F30" s="154"/>
      <c r="G30" s="39" t="s">
        <v>3</v>
      </c>
      <c r="H30" s="63">
        <f>'Špecifikácia ceny'!L30</f>
        <v>0</v>
      </c>
      <c r="K30" s="36"/>
    </row>
    <row r="31" spans="1:11" s="1" customFormat="1" ht="23.1" customHeight="1" x14ac:dyDescent="0.25">
      <c r="A31" s="45">
        <v>24</v>
      </c>
      <c r="B31" s="39"/>
      <c r="C31" s="48" t="s">
        <v>76</v>
      </c>
      <c r="D31" s="138" t="s">
        <v>112</v>
      </c>
      <c r="E31" s="153"/>
      <c r="F31" s="154"/>
      <c r="G31" s="39" t="s">
        <v>3</v>
      </c>
      <c r="H31" s="63">
        <f>'Špecifikácia ceny'!L31</f>
        <v>0</v>
      </c>
      <c r="K31" s="36"/>
    </row>
    <row r="32" spans="1:11" s="1" customFormat="1" ht="38.1" customHeight="1" x14ac:dyDescent="0.25">
      <c r="A32" s="45">
        <v>25</v>
      </c>
      <c r="B32" s="39"/>
      <c r="C32" s="48" t="s">
        <v>91</v>
      </c>
      <c r="D32" s="138" t="s">
        <v>113</v>
      </c>
      <c r="E32" s="153"/>
      <c r="F32" s="154"/>
      <c r="G32" s="39" t="s">
        <v>3</v>
      </c>
      <c r="H32" s="63">
        <f>'Špecifikácia ceny'!L32</f>
        <v>0</v>
      </c>
      <c r="K32" s="36"/>
    </row>
    <row r="33" spans="1:11" s="1" customFormat="1" ht="23.1" customHeight="1" x14ac:dyDescent="0.25">
      <c r="A33" s="45">
        <v>26</v>
      </c>
      <c r="B33" s="39"/>
      <c r="C33" s="48" t="s">
        <v>92</v>
      </c>
      <c r="D33" s="138" t="s">
        <v>114</v>
      </c>
      <c r="E33" s="153"/>
      <c r="F33" s="154"/>
      <c r="G33" s="39" t="s">
        <v>3</v>
      </c>
      <c r="H33" s="63">
        <f>'Špecifikácia ceny'!L33</f>
        <v>0</v>
      </c>
      <c r="K33" s="36"/>
    </row>
    <row r="34" spans="1:11" s="1" customFormat="1" ht="38.1" customHeight="1" x14ac:dyDescent="0.25">
      <c r="A34" s="45">
        <v>27</v>
      </c>
      <c r="B34" s="39"/>
      <c r="C34" s="48" t="s">
        <v>93</v>
      </c>
      <c r="D34" s="138" t="s">
        <v>115</v>
      </c>
      <c r="E34" s="153"/>
      <c r="F34" s="154"/>
      <c r="G34" s="39" t="s">
        <v>3</v>
      </c>
      <c r="H34" s="63">
        <f>'Špecifikácia ceny'!L34</f>
        <v>0</v>
      </c>
      <c r="K34" s="36"/>
    </row>
    <row r="35" spans="1:11" s="1" customFormat="1" ht="23.1" customHeight="1" x14ac:dyDescent="0.25">
      <c r="A35" s="45">
        <v>28</v>
      </c>
      <c r="B35" s="39"/>
      <c r="C35" s="48" t="s">
        <v>94</v>
      </c>
      <c r="D35" s="138" t="s">
        <v>116</v>
      </c>
      <c r="E35" s="153"/>
      <c r="F35" s="154"/>
      <c r="G35" s="39" t="s">
        <v>3</v>
      </c>
      <c r="H35" s="63">
        <f>'Špecifikácia ceny'!L35</f>
        <v>0</v>
      </c>
      <c r="K35" s="36"/>
    </row>
    <row r="36" spans="1:11" s="1" customFormat="1" ht="38.1" customHeight="1" x14ac:dyDescent="0.25">
      <c r="A36" s="45">
        <v>29</v>
      </c>
      <c r="B36" s="39"/>
      <c r="C36" s="48" t="s">
        <v>95</v>
      </c>
      <c r="D36" s="138" t="s">
        <v>117</v>
      </c>
      <c r="E36" s="153"/>
      <c r="F36" s="154"/>
      <c r="G36" s="39" t="s">
        <v>3</v>
      </c>
      <c r="H36" s="63">
        <f>'Špecifikácia ceny'!L36</f>
        <v>0</v>
      </c>
      <c r="K36" s="36"/>
    </row>
    <row r="37" spans="1:11" s="1" customFormat="1" ht="23.1" customHeight="1" x14ac:dyDescent="0.25">
      <c r="A37" s="45">
        <v>30</v>
      </c>
      <c r="B37" s="39"/>
      <c r="C37" s="48" t="s">
        <v>96</v>
      </c>
      <c r="D37" s="138" t="s">
        <v>118</v>
      </c>
      <c r="E37" s="153"/>
      <c r="F37" s="154"/>
      <c r="G37" s="39" t="s">
        <v>3</v>
      </c>
      <c r="H37" s="63">
        <f>'Špecifikácia ceny'!L37</f>
        <v>0</v>
      </c>
      <c r="K37" s="36"/>
    </row>
    <row r="38" spans="1:11" s="1" customFormat="1" ht="38.1" customHeight="1" x14ac:dyDescent="0.25">
      <c r="A38" s="45">
        <v>31</v>
      </c>
      <c r="B38" s="39"/>
      <c r="C38" s="48" t="s">
        <v>97</v>
      </c>
      <c r="D38" s="138" t="s">
        <v>119</v>
      </c>
      <c r="E38" s="153"/>
      <c r="F38" s="154"/>
      <c r="G38" s="39" t="s">
        <v>3</v>
      </c>
      <c r="H38" s="63">
        <f>'Špecifikácia ceny'!L38</f>
        <v>0</v>
      </c>
      <c r="K38" s="36"/>
    </row>
    <row r="39" spans="1:11" s="1" customFormat="1" ht="23.1" customHeight="1" x14ac:dyDescent="0.25">
      <c r="A39" s="45">
        <v>32</v>
      </c>
      <c r="B39" s="39"/>
      <c r="C39" s="48" t="s">
        <v>98</v>
      </c>
      <c r="D39" s="138" t="s">
        <v>120</v>
      </c>
      <c r="E39" s="153"/>
      <c r="F39" s="154"/>
      <c r="G39" s="39" t="s">
        <v>3</v>
      </c>
      <c r="H39" s="63">
        <f>'Špecifikácia ceny'!L39</f>
        <v>0</v>
      </c>
      <c r="K39" s="36"/>
    </row>
    <row r="40" spans="1:11" s="1" customFormat="1" ht="38.1" customHeight="1" x14ac:dyDescent="0.25">
      <c r="A40" s="45">
        <v>33</v>
      </c>
      <c r="B40" s="39"/>
      <c r="C40" s="48" t="s">
        <v>99</v>
      </c>
      <c r="D40" s="138" t="s">
        <v>121</v>
      </c>
      <c r="E40" s="153"/>
      <c r="F40" s="154"/>
      <c r="G40" s="39" t="s">
        <v>3</v>
      </c>
      <c r="H40" s="63">
        <f>'Špecifikácia ceny'!L40</f>
        <v>0</v>
      </c>
      <c r="K40" s="36"/>
    </row>
    <row r="41" spans="1:11" s="1" customFormat="1" ht="23.1" customHeight="1" x14ac:dyDescent="0.25">
      <c r="A41" s="45">
        <v>34</v>
      </c>
      <c r="B41" s="39"/>
      <c r="C41" s="48" t="s">
        <v>100</v>
      </c>
      <c r="D41" s="138" t="s">
        <v>122</v>
      </c>
      <c r="E41" s="153"/>
      <c r="F41" s="154"/>
      <c r="G41" s="39" t="s">
        <v>3</v>
      </c>
      <c r="H41" s="63">
        <f>'Špecifikácia ceny'!L41</f>
        <v>0</v>
      </c>
      <c r="K41" s="36"/>
    </row>
    <row r="42" spans="1:11" s="1" customFormat="1" ht="38.1" customHeight="1" x14ac:dyDescent="0.25">
      <c r="A42" s="45">
        <v>35</v>
      </c>
      <c r="B42" s="39"/>
      <c r="C42" s="48" t="s">
        <v>101</v>
      </c>
      <c r="D42" s="138" t="s">
        <v>123</v>
      </c>
      <c r="E42" s="153"/>
      <c r="F42" s="154"/>
      <c r="G42" s="39" t="s">
        <v>3</v>
      </c>
      <c r="H42" s="63">
        <f>'Špecifikácia ceny'!L42</f>
        <v>0</v>
      </c>
      <c r="K42" s="36"/>
    </row>
    <row r="43" spans="1:11" s="1" customFormat="1" ht="23.1" customHeight="1" x14ac:dyDescent="0.25">
      <c r="A43" s="45">
        <v>36</v>
      </c>
      <c r="B43" s="39"/>
      <c r="C43" s="48" t="s">
        <v>102</v>
      </c>
      <c r="D43" s="138" t="s">
        <v>124</v>
      </c>
      <c r="E43" s="153"/>
      <c r="F43" s="154"/>
      <c r="G43" s="39" t="s">
        <v>3</v>
      </c>
      <c r="H43" s="63">
        <f>'Špecifikácia ceny'!L43</f>
        <v>0</v>
      </c>
      <c r="K43" s="36"/>
    </row>
    <row r="44" spans="1:11" s="1" customFormat="1" ht="38.1" customHeight="1" x14ac:dyDescent="0.25">
      <c r="A44" s="45">
        <v>37</v>
      </c>
      <c r="B44" s="39"/>
      <c r="C44" s="48" t="s">
        <v>103</v>
      </c>
      <c r="D44" s="138" t="s">
        <v>125</v>
      </c>
      <c r="E44" s="153"/>
      <c r="F44" s="154"/>
      <c r="G44" s="39" t="s">
        <v>3</v>
      </c>
      <c r="H44" s="63">
        <f>'Špecifikácia ceny'!L44</f>
        <v>0</v>
      </c>
      <c r="K44" s="36"/>
    </row>
    <row r="45" spans="1:11" s="1" customFormat="1" ht="23.1" customHeight="1" x14ac:dyDescent="0.25">
      <c r="A45" s="45">
        <v>38</v>
      </c>
      <c r="B45" s="39"/>
      <c r="C45" s="48" t="s">
        <v>104</v>
      </c>
      <c r="D45" s="138" t="s">
        <v>126</v>
      </c>
      <c r="E45" s="153"/>
      <c r="F45" s="154"/>
      <c r="G45" s="39" t="s">
        <v>3</v>
      </c>
      <c r="H45" s="63">
        <f>'Špecifikácia ceny'!L45</f>
        <v>0</v>
      </c>
      <c r="K45" s="36"/>
    </row>
    <row r="46" spans="1:11" s="1" customFormat="1" ht="38.1" customHeight="1" x14ac:dyDescent="0.25">
      <c r="A46" s="45">
        <v>39</v>
      </c>
      <c r="B46" s="39"/>
      <c r="C46" s="48" t="s">
        <v>105</v>
      </c>
      <c r="D46" s="138" t="s">
        <v>127</v>
      </c>
      <c r="E46" s="153"/>
      <c r="F46" s="154"/>
      <c r="G46" s="39" t="s">
        <v>3</v>
      </c>
      <c r="H46" s="63">
        <f>'Špecifikácia ceny'!L46</f>
        <v>0</v>
      </c>
      <c r="K46" s="36"/>
    </row>
    <row r="47" spans="1:11" s="1" customFormat="1" ht="23.1" customHeight="1" x14ac:dyDescent="0.25">
      <c r="A47" s="45">
        <v>40</v>
      </c>
      <c r="B47" s="39"/>
      <c r="C47" s="48" t="s">
        <v>106</v>
      </c>
      <c r="D47" s="138" t="s">
        <v>128</v>
      </c>
      <c r="E47" s="153"/>
      <c r="F47" s="154"/>
      <c r="G47" s="39" t="s">
        <v>3</v>
      </c>
      <c r="H47" s="63">
        <f>'Špecifikácia ceny'!L47</f>
        <v>0</v>
      </c>
      <c r="K47" s="36"/>
    </row>
    <row r="48" spans="1:11" s="1" customFormat="1" ht="23.1" customHeight="1" x14ac:dyDescent="0.25">
      <c r="A48" s="45">
        <v>41</v>
      </c>
      <c r="B48" s="37"/>
      <c r="C48" s="70" t="s">
        <v>107</v>
      </c>
      <c r="D48" s="153" t="s">
        <v>7</v>
      </c>
      <c r="E48" s="153"/>
      <c r="F48" s="154"/>
      <c r="G48" s="37" t="s">
        <v>43</v>
      </c>
      <c r="H48" s="63">
        <f>'Špecifikácia ceny'!L48</f>
        <v>0</v>
      </c>
      <c r="K48" s="36"/>
    </row>
    <row r="49" spans="1:17" s="1" customFormat="1" x14ac:dyDescent="0.25">
      <c r="A49" s="71">
        <v>42</v>
      </c>
      <c r="B49" s="72"/>
      <c r="C49" s="69" t="s">
        <v>108</v>
      </c>
      <c r="D49" s="157" t="s">
        <v>144</v>
      </c>
      <c r="E49" s="158"/>
      <c r="F49" s="159"/>
      <c r="G49" s="52" t="s">
        <v>3</v>
      </c>
      <c r="H49" s="63">
        <f>'Špecifikácia ceny'!L49</f>
        <v>0</v>
      </c>
      <c r="K49" s="36"/>
    </row>
    <row r="50" spans="1:17" s="1" customFormat="1" x14ac:dyDescent="0.25">
      <c r="A50" s="76"/>
      <c r="B50" s="15"/>
      <c r="C50" s="77"/>
      <c r="D50" s="88"/>
      <c r="E50" s="88"/>
      <c r="F50" s="88"/>
      <c r="G50" s="78"/>
      <c r="H50" s="79"/>
      <c r="K50" s="36"/>
    </row>
    <row r="51" spans="1:17" s="19" customFormat="1" ht="15" customHeight="1" x14ac:dyDescent="0.25">
      <c r="A51" s="156" t="s">
        <v>25</v>
      </c>
      <c r="B51" s="156"/>
      <c r="C51" s="156"/>
      <c r="D51" s="156"/>
      <c r="E51" s="156"/>
      <c r="F51" s="156"/>
      <c r="G51" s="156"/>
      <c r="H51" s="156"/>
      <c r="I51" s="87"/>
      <c r="J51" s="87"/>
      <c r="K51" s="87"/>
      <c r="L51" s="87"/>
      <c r="M51" s="87"/>
      <c r="N51" s="87"/>
      <c r="O51" s="87"/>
      <c r="P51" s="87"/>
      <c r="Q51" s="87"/>
    </row>
    <row r="52" spans="1:17" s="1" customFormat="1" x14ac:dyDescent="0.25">
      <c r="A52" s="57"/>
      <c r="B52" s="58"/>
      <c r="C52" s="58"/>
      <c r="D52" s="59"/>
      <c r="E52" s="59"/>
      <c r="F52" s="59"/>
      <c r="G52" s="58"/>
      <c r="H52" s="60"/>
    </row>
    <row r="53" spans="1:17" s="1" customFormat="1" ht="30" customHeight="1" x14ac:dyDescent="0.25">
      <c r="A53" s="112" t="s">
        <v>139</v>
      </c>
      <c r="B53" s="155"/>
      <c r="C53" s="155"/>
      <c r="D53" s="155"/>
      <c r="E53" s="155"/>
      <c r="F53" s="155"/>
      <c r="G53" s="155"/>
      <c r="H53" s="155"/>
    </row>
    <row r="54" spans="1:17" s="1" customFormat="1" x14ac:dyDescent="0.25">
      <c r="A54" s="24"/>
      <c r="D54" s="27"/>
      <c r="E54" s="27"/>
      <c r="F54" s="27"/>
      <c r="G54" s="2"/>
      <c r="H54" s="60"/>
    </row>
    <row r="55" spans="1:17" s="1" customFormat="1" x14ac:dyDescent="0.25">
      <c r="A55" s="75" t="s">
        <v>11</v>
      </c>
      <c r="D55" s="27"/>
      <c r="E55" s="27"/>
      <c r="F55" s="27"/>
      <c r="G55" s="2"/>
      <c r="H55" s="60"/>
    </row>
    <row r="56" spans="1:17" s="1" customFormat="1" x14ac:dyDescent="0.25">
      <c r="A56" s="24"/>
      <c r="D56" s="27"/>
      <c r="E56" s="27"/>
      <c r="F56" s="27"/>
      <c r="G56" s="2"/>
      <c r="H56" s="60"/>
    </row>
    <row r="57" spans="1:17" s="1" customFormat="1" x14ac:dyDescent="0.25">
      <c r="A57" s="24"/>
      <c r="D57" s="27"/>
      <c r="E57" s="130" t="s">
        <v>140</v>
      </c>
      <c r="F57" s="130"/>
      <c r="G57" s="130"/>
      <c r="H57" s="130"/>
    </row>
    <row r="58" spans="1:17" s="1" customFormat="1" ht="15.75" customHeight="1" x14ac:dyDescent="0.25">
      <c r="A58" s="24"/>
      <c r="D58" s="27"/>
      <c r="E58" s="27" t="s">
        <v>148</v>
      </c>
      <c r="F58" s="2"/>
      <c r="G58" s="60"/>
    </row>
    <row r="59" spans="1:17" s="1" customFormat="1" ht="15.75" customHeight="1" x14ac:dyDescent="0.25">
      <c r="A59" s="24"/>
      <c r="D59" s="27"/>
      <c r="E59" s="27"/>
      <c r="F59" s="27"/>
      <c r="G59" s="2"/>
      <c r="H59" s="60"/>
    </row>
  </sheetData>
  <sheetProtection algorithmName="SHA-512" hashValue="eu9kw4aWt1wKSj78JLPZpEIwrUJb701dH50277ZJJgbE9fIW3XNf+kRI8GH/bIxSRSLCXlitbfbcJ57hiswjGQ==" saltValue="uT6zx/xB8N2cWF934dNrqg==" spinCount="100000" sheet="1" objects="1" scenarios="1"/>
  <mergeCells count="52">
    <mergeCell ref="A53:H53"/>
    <mergeCell ref="D43:F43"/>
    <mergeCell ref="D44:F44"/>
    <mergeCell ref="D45:F45"/>
    <mergeCell ref="D46:F46"/>
    <mergeCell ref="D47:F47"/>
    <mergeCell ref="D48:F48"/>
    <mergeCell ref="A51:H51"/>
    <mergeCell ref="D49:F49"/>
    <mergeCell ref="D42:F42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15:F15"/>
    <mergeCell ref="D16:F16"/>
    <mergeCell ref="D17:F17"/>
    <mergeCell ref="D30:F30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E57:H57"/>
    <mergeCell ref="D6:F6"/>
    <mergeCell ref="G1:H1"/>
    <mergeCell ref="A2:H2"/>
    <mergeCell ref="A3:H3"/>
    <mergeCell ref="D4:F4"/>
    <mergeCell ref="D5:F5"/>
    <mergeCell ref="D18:F18"/>
    <mergeCell ref="D7:F7"/>
    <mergeCell ref="D8:F8"/>
    <mergeCell ref="D9:F9"/>
    <mergeCell ref="D10:F10"/>
    <mergeCell ref="D11:F11"/>
    <mergeCell ref="D12:F12"/>
    <mergeCell ref="D13:F13"/>
    <mergeCell ref="D14:F14"/>
  </mergeCells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opLeftCell="A10" zoomScaleNormal="100" workbookViewId="0">
      <selection activeCell="A4" sqref="A4"/>
    </sheetView>
  </sheetViews>
  <sheetFormatPr defaultRowHeight="15" x14ac:dyDescent="0.25"/>
  <cols>
    <col min="1" max="1" width="4.42578125" customWidth="1"/>
    <col min="2" max="2" width="7.28515625" customWidth="1"/>
    <col min="3" max="3" width="10.28515625" customWidth="1"/>
    <col min="4" max="4" width="19.28515625" customWidth="1"/>
    <col min="5" max="5" width="17.5703125" customWidth="1"/>
    <col min="6" max="6" width="36" customWidth="1"/>
    <col min="7" max="7" width="7.42578125" style="62" customWidth="1"/>
    <col min="8" max="8" width="25.140625" customWidth="1"/>
  </cols>
  <sheetData>
    <row r="1" spans="1:11" s="1" customFormat="1" x14ac:dyDescent="0.25">
      <c r="A1" s="24"/>
      <c r="G1" s="134" t="s">
        <v>129</v>
      </c>
      <c r="H1" s="134"/>
    </row>
    <row r="2" spans="1:11" s="1" customFormat="1" ht="18.75" x14ac:dyDescent="0.3">
      <c r="A2" s="120" t="s">
        <v>141</v>
      </c>
      <c r="B2" s="120"/>
      <c r="C2" s="120"/>
      <c r="D2" s="120"/>
      <c r="E2" s="120"/>
      <c r="F2" s="120"/>
      <c r="G2" s="120"/>
      <c r="H2" s="120"/>
    </row>
    <row r="3" spans="1:11" s="1" customFormat="1" ht="15.75" customHeight="1" x14ac:dyDescent="0.25">
      <c r="A3" s="163" t="str">
        <f>'Špecifikácia ceny'!A3:O3</f>
        <v>Nákup a výmena záchytných bezpečnostných zariadení SMA na pozemných komunikáciách v správe NDS a.s.</v>
      </c>
      <c r="B3" s="163"/>
      <c r="C3" s="163"/>
      <c r="D3" s="163"/>
      <c r="E3" s="163"/>
      <c r="F3" s="163"/>
      <c r="G3" s="163"/>
      <c r="H3" s="163"/>
    </row>
    <row r="4" spans="1:11" s="1" customFormat="1" ht="21" x14ac:dyDescent="0.25">
      <c r="A4" s="50" t="s">
        <v>0</v>
      </c>
      <c r="B4" s="50" t="s">
        <v>1</v>
      </c>
      <c r="C4" s="50" t="s">
        <v>30</v>
      </c>
      <c r="D4" s="164" t="s">
        <v>2</v>
      </c>
      <c r="E4" s="165"/>
      <c r="F4" s="166"/>
      <c r="G4" s="61" t="s">
        <v>31</v>
      </c>
      <c r="H4" s="64" t="s">
        <v>131</v>
      </c>
    </row>
    <row r="5" spans="1:11" s="1" customFormat="1" ht="50.1" customHeight="1" x14ac:dyDescent="0.25">
      <c r="A5" s="31">
        <v>1</v>
      </c>
      <c r="B5" s="32" t="s">
        <v>40</v>
      </c>
      <c r="C5" s="32" t="s">
        <v>132</v>
      </c>
      <c r="D5" s="135" t="s">
        <v>42</v>
      </c>
      <c r="E5" s="167"/>
      <c r="F5" s="168"/>
      <c r="G5" s="34" t="s">
        <v>43</v>
      </c>
      <c r="H5" s="63">
        <f>'Špecifikácia ceny'!M5</f>
        <v>0</v>
      </c>
      <c r="K5" s="36"/>
    </row>
    <row r="6" spans="1:11" s="1" customFormat="1" ht="21.75" customHeight="1" x14ac:dyDescent="0.25">
      <c r="A6" s="37"/>
      <c r="B6" s="38" t="s">
        <v>44</v>
      </c>
      <c r="C6" s="38"/>
      <c r="D6" s="160" t="s">
        <v>45</v>
      </c>
      <c r="E6" s="161"/>
      <c r="F6" s="162"/>
      <c r="G6" s="39"/>
      <c r="H6" s="65"/>
      <c r="K6" s="36"/>
    </row>
    <row r="7" spans="1:11" s="1" customFormat="1" ht="50.25" customHeight="1" x14ac:dyDescent="0.25">
      <c r="A7" s="37">
        <v>2</v>
      </c>
      <c r="B7" s="40"/>
      <c r="C7" s="38" t="s">
        <v>46</v>
      </c>
      <c r="D7" s="141" t="s">
        <v>47</v>
      </c>
      <c r="E7" s="142"/>
      <c r="F7" s="143"/>
      <c r="G7" s="39" t="s">
        <v>133</v>
      </c>
      <c r="H7" s="63">
        <f>'Špecifikácia ceny'!M7</f>
        <v>0</v>
      </c>
      <c r="K7" s="36"/>
    </row>
    <row r="8" spans="1:11" s="1" customFormat="1" ht="63.95" customHeight="1" x14ac:dyDescent="0.25">
      <c r="A8" s="41">
        <v>3</v>
      </c>
      <c r="B8" s="42"/>
      <c r="C8" s="51" t="s">
        <v>49</v>
      </c>
      <c r="D8" s="144" t="s">
        <v>50</v>
      </c>
      <c r="E8" s="169"/>
      <c r="F8" s="170"/>
      <c r="G8" s="52" t="s">
        <v>51</v>
      </c>
      <c r="H8" s="66">
        <f>'Špecifikácia ceny'!M8</f>
        <v>0</v>
      </c>
      <c r="K8" s="36"/>
    </row>
    <row r="9" spans="1:11" s="1" customFormat="1" ht="21.75" customHeight="1" x14ac:dyDescent="0.25">
      <c r="A9" s="37"/>
      <c r="B9" s="38" t="s">
        <v>52</v>
      </c>
      <c r="C9" s="38"/>
      <c r="D9" s="160" t="s">
        <v>53</v>
      </c>
      <c r="E9" s="161"/>
      <c r="F9" s="162"/>
      <c r="G9" s="39"/>
      <c r="H9" s="65"/>
      <c r="K9" s="36"/>
    </row>
    <row r="10" spans="1:11" s="1" customFormat="1" ht="35.1" customHeight="1" x14ac:dyDescent="0.25">
      <c r="A10" s="37">
        <v>4</v>
      </c>
      <c r="B10" s="40"/>
      <c r="C10" s="48" t="s">
        <v>54</v>
      </c>
      <c r="D10" s="147" t="s">
        <v>55</v>
      </c>
      <c r="E10" s="148"/>
      <c r="F10" s="149"/>
      <c r="G10" s="39" t="s">
        <v>133</v>
      </c>
      <c r="H10" s="63">
        <f>'Špecifikácia ceny'!M10</f>
        <v>0</v>
      </c>
      <c r="K10" s="36"/>
    </row>
    <row r="11" spans="1:11" s="1" customFormat="1" ht="35.1" customHeight="1" x14ac:dyDescent="0.25">
      <c r="A11" s="37">
        <v>5</v>
      </c>
      <c r="B11" s="40"/>
      <c r="C11" s="48" t="s">
        <v>56</v>
      </c>
      <c r="D11" s="147" t="s">
        <v>57</v>
      </c>
      <c r="E11" s="148"/>
      <c r="F11" s="149"/>
      <c r="G11" s="39" t="s">
        <v>134</v>
      </c>
      <c r="H11" s="63">
        <f>'Špecifikácia ceny'!M11</f>
        <v>0</v>
      </c>
      <c r="K11" s="36"/>
    </row>
    <row r="12" spans="1:11" s="1" customFormat="1" ht="35.1" customHeight="1" x14ac:dyDescent="0.25">
      <c r="A12" s="37">
        <v>6</v>
      </c>
      <c r="B12" s="40"/>
      <c r="C12" s="48" t="s">
        <v>59</v>
      </c>
      <c r="D12" s="147" t="s">
        <v>60</v>
      </c>
      <c r="E12" s="148"/>
      <c r="F12" s="149"/>
      <c r="G12" s="39" t="s">
        <v>21</v>
      </c>
      <c r="H12" s="63">
        <f>'Špecifikácia ceny'!M12</f>
        <v>0</v>
      </c>
      <c r="K12" s="36"/>
    </row>
    <row r="13" spans="1:11" s="1" customFormat="1" ht="35.1" customHeight="1" x14ac:dyDescent="0.25">
      <c r="A13" s="43"/>
      <c r="B13" s="40"/>
      <c r="C13" s="44" t="s">
        <v>61</v>
      </c>
      <c r="D13" s="150" t="s">
        <v>62</v>
      </c>
      <c r="E13" s="151"/>
      <c r="F13" s="152"/>
      <c r="G13" s="39"/>
      <c r="H13" s="67"/>
      <c r="K13" s="36"/>
    </row>
    <row r="14" spans="1:11" s="1" customFormat="1" ht="23.1" customHeight="1" x14ac:dyDescent="0.25">
      <c r="A14" s="45">
        <v>7</v>
      </c>
      <c r="B14" s="39"/>
      <c r="C14" s="48" t="s">
        <v>63</v>
      </c>
      <c r="D14" s="138" t="s">
        <v>81</v>
      </c>
      <c r="E14" s="153"/>
      <c r="F14" s="154"/>
      <c r="G14" s="39" t="s">
        <v>51</v>
      </c>
      <c r="H14" s="63">
        <f>'Špecifikácia ceny'!M14</f>
        <v>0</v>
      </c>
      <c r="K14" s="36"/>
    </row>
    <row r="15" spans="1:11" s="1" customFormat="1" ht="23.1" customHeight="1" x14ac:dyDescent="0.25">
      <c r="A15" s="45">
        <v>8</v>
      </c>
      <c r="B15" s="39"/>
      <c r="C15" s="48" t="s">
        <v>64</v>
      </c>
      <c r="D15" s="138" t="s">
        <v>82</v>
      </c>
      <c r="E15" s="153"/>
      <c r="F15" s="154"/>
      <c r="G15" s="39" t="s">
        <v>51</v>
      </c>
      <c r="H15" s="63">
        <f>'Špecifikácia ceny'!M15</f>
        <v>0</v>
      </c>
      <c r="K15" s="36"/>
    </row>
    <row r="16" spans="1:11" s="1" customFormat="1" ht="23.1" customHeight="1" x14ac:dyDescent="0.25">
      <c r="A16" s="45">
        <v>9</v>
      </c>
      <c r="B16" s="39"/>
      <c r="C16" s="48" t="s">
        <v>65</v>
      </c>
      <c r="D16" s="138" t="s">
        <v>83</v>
      </c>
      <c r="E16" s="153"/>
      <c r="F16" s="154"/>
      <c r="G16" s="39" t="s">
        <v>51</v>
      </c>
      <c r="H16" s="63">
        <f>'Špecifikácia ceny'!M16</f>
        <v>0</v>
      </c>
      <c r="K16" s="36"/>
    </row>
    <row r="17" spans="1:11" s="1" customFormat="1" ht="23.1" customHeight="1" x14ac:dyDescent="0.25">
      <c r="A17" s="45">
        <v>10</v>
      </c>
      <c r="B17" s="39"/>
      <c r="C17" s="48" t="s">
        <v>66</v>
      </c>
      <c r="D17" s="138" t="s">
        <v>84</v>
      </c>
      <c r="E17" s="153"/>
      <c r="F17" s="154"/>
      <c r="G17" s="39" t="s">
        <v>51</v>
      </c>
      <c r="H17" s="63">
        <f>'Špecifikácia ceny'!M17</f>
        <v>0</v>
      </c>
      <c r="K17" s="36"/>
    </row>
    <row r="18" spans="1:11" s="1" customFormat="1" ht="23.1" customHeight="1" x14ac:dyDescent="0.25">
      <c r="A18" s="45">
        <v>11</v>
      </c>
      <c r="B18" s="39"/>
      <c r="C18" s="48" t="s">
        <v>135</v>
      </c>
      <c r="D18" s="138" t="s">
        <v>85</v>
      </c>
      <c r="E18" s="153"/>
      <c r="F18" s="154"/>
      <c r="G18" s="39" t="s">
        <v>51</v>
      </c>
      <c r="H18" s="63">
        <f>'Špecifikácia ceny'!M18</f>
        <v>0</v>
      </c>
      <c r="K18" s="36"/>
    </row>
    <row r="19" spans="1:11" s="1" customFormat="1" ht="23.1" customHeight="1" x14ac:dyDescent="0.25">
      <c r="A19" s="45">
        <v>12</v>
      </c>
      <c r="B19" s="39"/>
      <c r="C19" s="48" t="s">
        <v>136</v>
      </c>
      <c r="D19" s="138" t="s">
        <v>86</v>
      </c>
      <c r="E19" s="153"/>
      <c r="F19" s="154"/>
      <c r="G19" s="39" t="s">
        <v>51</v>
      </c>
      <c r="H19" s="63">
        <f>'Špecifikácia ceny'!M19</f>
        <v>0</v>
      </c>
      <c r="K19" s="36"/>
    </row>
    <row r="20" spans="1:11" s="1" customFormat="1" ht="23.1" customHeight="1" x14ac:dyDescent="0.25">
      <c r="A20" s="45">
        <v>13</v>
      </c>
      <c r="B20" s="39"/>
      <c r="C20" s="48" t="s">
        <v>67</v>
      </c>
      <c r="D20" s="138" t="s">
        <v>87</v>
      </c>
      <c r="E20" s="153"/>
      <c r="F20" s="154"/>
      <c r="G20" s="39" t="s">
        <v>51</v>
      </c>
      <c r="H20" s="63">
        <f>'Špecifikácia ceny'!M20</f>
        <v>0</v>
      </c>
      <c r="K20" s="36"/>
    </row>
    <row r="21" spans="1:11" s="1" customFormat="1" ht="23.1" customHeight="1" x14ac:dyDescent="0.25">
      <c r="A21" s="45">
        <v>14</v>
      </c>
      <c r="B21" s="39"/>
      <c r="C21" s="48" t="s">
        <v>68</v>
      </c>
      <c r="D21" s="138" t="s">
        <v>88</v>
      </c>
      <c r="E21" s="153"/>
      <c r="F21" s="154"/>
      <c r="G21" s="39" t="s">
        <v>51</v>
      </c>
      <c r="H21" s="63">
        <f>'Špecifikácia ceny'!M21</f>
        <v>0</v>
      </c>
      <c r="K21" s="36"/>
    </row>
    <row r="22" spans="1:11" s="1" customFormat="1" ht="23.1" customHeight="1" x14ac:dyDescent="0.25">
      <c r="A22" s="45">
        <v>15</v>
      </c>
      <c r="B22" s="39"/>
      <c r="C22" s="48" t="s">
        <v>69</v>
      </c>
      <c r="D22" s="138" t="s">
        <v>89</v>
      </c>
      <c r="E22" s="153"/>
      <c r="F22" s="154"/>
      <c r="G22" s="39" t="s">
        <v>51</v>
      </c>
      <c r="H22" s="63">
        <f>'Špecifikácia ceny'!M22</f>
        <v>0</v>
      </c>
      <c r="K22" s="36"/>
    </row>
    <row r="23" spans="1:11" s="1" customFormat="1" ht="23.1" customHeight="1" x14ac:dyDescent="0.25">
      <c r="A23" s="45">
        <v>16</v>
      </c>
      <c r="B23" s="39"/>
      <c r="C23" s="48" t="s">
        <v>70</v>
      </c>
      <c r="D23" s="138" t="s">
        <v>90</v>
      </c>
      <c r="E23" s="153"/>
      <c r="F23" s="154"/>
      <c r="G23" s="39" t="s">
        <v>51</v>
      </c>
      <c r="H23" s="63">
        <f>'Špecifikácia ceny'!M23</f>
        <v>0</v>
      </c>
      <c r="K23" s="36"/>
    </row>
    <row r="24" spans="1:11" s="1" customFormat="1" ht="23.1" customHeight="1" x14ac:dyDescent="0.25">
      <c r="A24" s="45">
        <v>17</v>
      </c>
      <c r="B24" s="39"/>
      <c r="C24" s="48" t="s">
        <v>137</v>
      </c>
      <c r="D24" s="138" t="s">
        <v>77</v>
      </c>
      <c r="E24" s="153"/>
      <c r="F24" s="154"/>
      <c r="G24" s="39" t="s">
        <v>51</v>
      </c>
      <c r="H24" s="63">
        <f>'Špecifikácia ceny'!M24</f>
        <v>0</v>
      </c>
      <c r="K24" s="36"/>
    </row>
    <row r="25" spans="1:11" s="1" customFormat="1" ht="23.1" customHeight="1" x14ac:dyDescent="0.25">
      <c r="A25" s="45">
        <v>18</v>
      </c>
      <c r="B25" s="39"/>
      <c r="C25" s="48" t="s">
        <v>138</v>
      </c>
      <c r="D25" s="138" t="s">
        <v>78</v>
      </c>
      <c r="E25" s="153"/>
      <c r="F25" s="154"/>
      <c r="G25" s="39" t="s">
        <v>51</v>
      </c>
      <c r="H25" s="63">
        <f>'Špecifikácia ceny'!M25</f>
        <v>0</v>
      </c>
      <c r="K25" s="36"/>
    </row>
    <row r="26" spans="1:11" s="1" customFormat="1" ht="23.1" customHeight="1" x14ac:dyDescent="0.25">
      <c r="A26" s="45">
        <v>19</v>
      </c>
      <c r="B26" s="39"/>
      <c r="C26" s="48" t="s">
        <v>71</v>
      </c>
      <c r="D26" s="138" t="s">
        <v>79</v>
      </c>
      <c r="E26" s="153"/>
      <c r="F26" s="154"/>
      <c r="G26" s="39" t="s">
        <v>51</v>
      </c>
      <c r="H26" s="63">
        <f>'Špecifikácia ceny'!M26</f>
        <v>0</v>
      </c>
      <c r="K26" s="36"/>
    </row>
    <row r="27" spans="1:11" s="1" customFormat="1" ht="23.1" customHeight="1" x14ac:dyDescent="0.25">
      <c r="A27" s="45">
        <v>20</v>
      </c>
      <c r="B27" s="39"/>
      <c r="C27" s="48" t="s">
        <v>72</v>
      </c>
      <c r="D27" s="138" t="s">
        <v>80</v>
      </c>
      <c r="E27" s="153"/>
      <c r="F27" s="154"/>
      <c r="G27" s="39" t="s">
        <v>51</v>
      </c>
      <c r="H27" s="63">
        <f>'Špecifikácia ceny'!M27</f>
        <v>0</v>
      </c>
      <c r="K27" s="36"/>
    </row>
    <row r="28" spans="1:11" s="1" customFormat="1" ht="38.1" customHeight="1" x14ac:dyDescent="0.25">
      <c r="A28" s="45">
        <v>21</v>
      </c>
      <c r="B28" s="39"/>
      <c r="C28" s="48" t="s">
        <v>73</v>
      </c>
      <c r="D28" s="138" t="s">
        <v>109</v>
      </c>
      <c r="E28" s="153"/>
      <c r="F28" s="154"/>
      <c r="G28" s="39" t="s">
        <v>3</v>
      </c>
      <c r="H28" s="63">
        <f>'Špecifikácia ceny'!M28</f>
        <v>0</v>
      </c>
      <c r="K28" s="36"/>
    </row>
    <row r="29" spans="1:11" s="1" customFormat="1" ht="23.1" customHeight="1" x14ac:dyDescent="0.25">
      <c r="A29" s="45">
        <v>22</v>
      </c>
      <c r="B29" s="39"/>
      <c r="C29" s="48" t="s">
        <v>74</v>
      </c>
      <c r="D29" s="138" t="s">
        <v>110</v>
      </c>
      <c r="E29" s="153"/>
      <c r="F29" s="154"/>
      <c r="G29" s="39" t="s">
        <v>3</v>
      </c>
      <c r="H29" s="63">
        <f>'Špecifikácia ceny'!M29</f>
        <v>0</v>
      </c>
      <c r="K29" s="36"/>
    </row>
    <row r="30" spans="1:11" s="1" customFormat="1" ht="38.1" customHeight="1" x14ac:dyDescent="0.25">
      <c r="A30" s="45">
        <v>23</v>
      </c>
      <c r="B30" s="39"/>
      <c r="C30" s="48" t="s">
        <v>75</v>
      </c>
      <c r="D30" s="138" t="s">
        <v>111</v>
      </c>
      <c r="E30" s="153"/>
      <c r="F30" s="154"/>
      <c r="G30" s="39" t="s">
        <v>3</v>
      </c>
      <c r="H30" s="63">
        <f>'Špecifikácia ceny'!M30</f>
        <v>0</v>
      </c>
      <c r="K30" s="36"/>
    </row>
    <row r="31" spans="1:11" s="1" customFormat="1" ht="23.1" customHeight="1" x14ac:dyDescent="0.25">
      <c r="A31" s="45">
        <v>24</v>
      </c>
      <c r="B31" s="39"/>
      <c r="C31" s="48" t="s">
        <v>76</v>
      </c>
      <c r="D31" s="138" t="s">
        <v>112</v>
      </c>
      <c r="E31" s="153"/>
      <c r="F31" s="154"/>
      <c r="G31" s="39" t="s">
        <v>3</v>
      </c>
      <c r="H31" s="63">
        <f>'Špecifikácia ceny'!M31</f>
        <v>0</v>
      </c>
      <c r="K31" s="36"/>
    </row>
    <row r="32" spans="1:11" s="1" customFormat="1" ht="38.1" customHeight="1" x14ac:dyDescent="0.25">
      <c r="A32" s="45">
        <v>25</v>
      </c>
      <c r="B32" s="39"/>
      <c r="C32" s="48" t="s">
        <v>91</v>
      </c>
      <c r="D32" s="138" t="s">
        <v>113</v>
      </c>
      <c r="E32" s="153"/>
      <c r="F32" s="154"/>
      <c r="G32" s="39" t="s">
        <v>3</v>
      </c>
      <c r="H32" s="63">
        <f>'Špecifikácia ceny'!M32</f>
        <v>0</v>
      </c>
      <c r="K32" s="36"/>
    </row>
    <row r="33" spans="1:11" s="1" customFormat="1" ht="23.1" customHeight="1" x14ac:dyDescent="0.25">
      <c r="A33" s="45">
        <v>26</v>
      </c>
      <c r="B33" s="39"/>
      <c r="C33" s="48" t="s">
        <v>92</v>
      </c>
      <c r="D33" s="138" t="s">
        <v>114</v>
      </c>
      <c r="E33" s="153"/>
      <c r="F33" s="154"/>
      <c r="G33" s="39" t="s">
        <v>3</v>
      </c>
      <c r="H33" s="63">
        <f>'Špecifikácia ceny'!M33</f>
        <v>0</v>
      </c>
      <c r="K33" s="36"/>
    </row>
    <row r="34" spans="1:11" s="1" customFormat="1" ht="38.1" customHeight="1" x14ac:dyDescent="0.25">
      <c r="A34" s="45">
        <v>27</v>
      </c>
      <c r="B34" s="39"/>
      <c r="C34" s="48" t="s">
        <v>93</v>
      </c>
      <c r="D34" s="138" t="s">
        <v>115</v>
      </c>
      <c r="E34" s="153"/>
      <c r="F34" s="154"/>
      <c r="G34" s="39" t="s">
        <v>3</v>
      </c>
      <c r="H34" s="63">
        <f>'Špecifikácia ceny'!M34</f>
        <v>0</v>
      </c>
      <c r="K34" s="36"/>
    </row>
    <row r="35" spans="1:11" s="1" customFormat="1" ht="23.1" customHeight="1" x14ac:dyDescent="0.25">
      <c r="A35" s="45">
        <v>28</v>
      </c>
      <c r="B35" s="39"/>
      <c r="C35" s="48" t="s">
        <v>94</v>
      </c>
      <c r="D35" s="138" t="s">
        <v>116</v>
      </c>
      <c r="E35" s="153"/>
      <c r="F35" s="154"/>
      <c r="G35" s="39" t="s">
        <v>3</v>
      </c>
      <c r="H35" s="63">
        <f>'Špecifikácia ceny'!M35</f>
        <v>0</v>
      </c>
      <c r="K35" s="36"/>
    </row>
    <row r="36" spans="1:11" s="1" customFormat="1" ht="38.1" customHeight="1" x14ac:dyDescent="0.25">
      <c r="A36" s="45">
        <v>29</v>
      </c>
      <c r="B36" s="39"/>
      <c r="C36" s="48" t="s">
        <v>95</v>
      </c>
      <c r="D36" s="138" t="s">
        <v>117</v>
      </c>
      <c r="E36" s="153"/>
      <c r="F36" s="154"/>
      <c r="G36" s="39" t="s">
        <v>3</v>
      </c>
      <c r="H36" s="63">
        <f>'Špecifikácia ceny'!M36</f>
        <v>0</v>
      </c>
      <c r="K36" s="36"/>
    </row>
    <row r="37" spans="1:11" s="1" customFormat="1" ht="23.1" customHeight="1" x14ac:dyDescent="0.25">
      <c r="A37" s="45">
        <v>30</v>
      </c>
      <c r="B37" s="39"/>
      <c r="C37" s="48" t="s">
        <v>96</v>
      </c>
      <c r="D37" s="138" t="s">
        <v>118</v>
      </c>
      <c r="E37" s="153"/>
      <c r="F37" s="154"/>
      <c r="G37" s="39" t="s">
        <v>3</v>
      </c>
      <c r="H37" s="63">
        <f>'Špecifikácia ceny'!M37</f>
        <v>0</v>
      </c>
      <c r="K37" s="36"/>
    </row>
    <row r="38" spans="1:11" s="1" customFormat="1" ht="38.1" customHeight="1" x14ac:dyDescent="0.25">
      <c r="A38" s="45">
        <v>31</v>
      </c>
      <c r="B38" s="39"/>
      <c r="C38" s="48" t="s">
        <v>97</v>
      </c>
      <c r="D38" s="138" t="s">
        <v>119</v>
      </c>
      <c r="E38" s="153"/>
      <c r="F38" s="154"/>
      <c r="G38" s="39" t="s">
        <v>3</v>
      </c>
      <c r="H38" s="63">
        <f>'Špecifikácia ceny'!M38</f>
        <v>0</v>
      </c>
      <c r="K38" s="36"/>
    </row>
    <row r="39" spans="1:11" s="1" customFormat="1" ht="23.1" customHeight="1" x14ac:dyDescent="0.25">
      <c r="A39" s="45">
        <v>32</v>
      </c>
      <c r="B39" s="39"/>
      <c r="C39" s="48" t="s">
        <v>98</v>
      </c>
      <c r="D39" s="138" t="s">
        <v>120</v>
      </c>
      <c r="E39" s="153"/>
      <c r="F39" s="154"/>
      <c r="G39" s="39" t="s">
        <v>3</v>
      </c>
      <c r="H39" s="63">
        <f>'Špecifikácia ceny'!M39</f>
        <v>0</v>
      </c>
      <c r="K39" s="36"/>
    </row>
    <row r="40" spans="1:11" s="1" customFormat="1" ht="38.1" customHeight="1" x14ac:dyDescent="0.25">
      <c r="A40" s="45">
        <v>33</v>
      </c>
      <c r="B40" s="39"/>
      <c r="C40" s="48" t="s">
        <v>99</v>
      </c>
      <c r="D40" s="138" t="s">
        <v>121</v>
      </c>
      <c r="E40" s="153"/>
      <c r="F40" s="154"/>
      <c r="G40" s="39" t="s">
        <v>3</v>
      </c>
      <c r="H40" s="63">
        <f>'Špecifikácia ceny'!M40</f>
        <v>0</v>
      </c>
      <c r="K40" s="36"/>
    </row>
    <row r="41" spans="1:11" s="1" customFormat="1" ht="23.1" customHeight="1" x14ac:dyDescent="0.25">
      <c r="A41" s="45">
        <v>34</v>
      </c>
      <c r="B41" s="39"/>
      <c r="C41" s="48" t="s">
        <v>100</v>
      </c>
      <c r="D41" s="138" t="s">
        <v>122</v>
      </c>
      <c r="E41" s="153"/>
      <c r="F41" s="154"/>
      <c r="G41" s="39" t="s">
        <v>3</v>
      </c>
      <c r="H41" s="63">
        <f>'Špecifikácia ceny'!M41</f>
        <v>0</v>
      </c>
      <c r="K41" s="36"/>
    </row>
    <row r="42" spans="1:11" s="1" customFormat="1" ht="38.1" customHeight="1" x14ac:dyDescent="0.25">
      <c r="A42" s="45">
        <v>35</v>
      </c>
      <c r="B42" s="39"/>
      <c r="C42" s="48" t="s">
        <v>101</v>
      </c>
      <c r="D42" s="138" t="s">
        <v>123</v>
      </c>
      <c r="E42" s="153"/>
      <c r="F42" s="154"/>
      <c r="G42" s="39" t="s">
        <v>3</v>
      </c>
      <c r="H42" s="63">
        <f>'Špecifikácia ceny'!M42</f>
        <v>0</v>
      </c>
      <c r="K42" s="36"/>
    </row>
    <row r="43" spans="1:11" s="1" customFormat="1" ht="23.1" customHeight="1" x14ac:dyDescent="0.25">
      <c r="A43" s="45">
        <v>36</v>
      </c>
      <c r="B43" s="39"/>
      <c r="C43" s="48" t="s">
        <v>102</v>
      </c>
      <c r="D43" s="138" t="s">
        <v>124</v>
      </c>
      <c r="E43" s="153"/>
      <c r="F43" s="154"/>
      <c r="G43" s="39" t="s">
        <v>3</v>
      </c>
      <c r="H43" s="63">
        <f>'Špecifikácia ceny'!M43</f>
        <v>0</v>
      </c>
      <c r="K43" s="36"/>
    </row>
    <row r="44" spans="1:11" s="1" customFormat="1" ht="38.1" customHeight="1" x14ac:dyDescent="0.25">
      <c r="A44" s="45">
        <v>37</v>
      </c>
      <c r="B44" s="39"/>
      <c r="C44" s="48" t="s">
        <v>103</v>
      </c>
      <c r="D44" s="138" t="s">
        <v>125</v>
      </c>
      <c r="E44" s="153"/>
      <c r="F44" s="154"/>
      <c r="G44" s="39" t="s">
        <v>3</v>
      </c>
      <c r="H44" s="63">
        <f>'Špecifikácia ceny'!M44</f>
        <v>0</v>
      </c>
      <c r="K44" s="36"/>
    </row>
    <row r="45" spans="1:11" s="1" customFormat="1" ht="23.1" customHeight="1" x14ac:dyDescent="0.25">
      <c r="A45" s="45">
        <v>38</v>
      </c>
      <c r="B45" s="39"/>
      <c r="C45" s="48" t="s">
        <v>104</v>
      </c>
      <c r="D45" s="138" t="s">
        <v>126</v>
      </c>
      <c r="E45" s="153"/>
      <c r="F45" s="154"/>
      <c r="G45" s="39" t="s">
        <v>3</v>
      </c>
      <c r="H45" s="63">
        <f>'Špecifikácia ceny'!M45</f>
        <v>0</v>
      </c>
      <c r="K45" s="36"/>
    </row>
    <row r="46" spans="1:11" s="1" customFormat="1" ht="38.1" customHeight="1" x14ac:dyDescent="0.25">
      <c r="A46" s="45">
        <v>39</v>
      </c>
      <c r="B46" s="39"/>
      <c r="C46" s="48" t="s">
        <v>105</v>
      </c>
      <c r="D46" s="138" t="s">
        <v>127</v>
      </c>
      <c r="E46" s="153"/>
      <c r="F46" s="154"/>
      <c r="G46" s="39" t="s">
        <v>3</v>
      </c>
      <c r="H46" s="63">
        <f>'Špecifikácia ceny'!M46</f>
        <v>0</v>
      </c>
      <c r="K46" s="36"/>
    </row>
    <row r="47" spans="1:11" s="1" customFormat="1" ht="23.1" customHeight="1" x14ac:dyDescent="0.25">
      <c r="A47" s="45">
        <v>40</v>
      </c>
      <c r="B47" s="39"/>
      <c r="C47" s="48" t="s">
        <v>106</v>
      </c>
      <c r="D47" s="138" t="s">
        <v>128</v>
      </c>
      <c r="E47" s="153"/>
      <c r="F47" s="154"/>
      <c r="G47" s="39" t="s">
        <v>3</v>
      </c>
      <c r="H47" s="63">
        <f>'Špecifikácia ceny'!M47</f>
        <v>0</v>
      </c>
      <c r="K47" s="36"/>
    </row>
    <row r="48" spans="1:11" s="1" customFormat="1" ht="23.1" customHeight="1" x14ac:dyDescent="0.25">
      <c r="A48" s="45">
        <v>41</v>
      </c>
      <c r="B48" s="39"/>
      <c r="C48" s="48" t="s">
        <v>107</v>
      </c>
      <c r="D48" s="138" t="s">
        <v>7</v>
      </c>
      <c r="E48" s="153"/>
      <c r="F48" s="154"/>
      <c r="G48" s="39" t="s">
        <v>43</v>
      </c>
      <c r="H48" s="63">
        <f>'Špecifikácia ceny'!M48</f>
        <v>0</v>
      </c>
      <c r="K48" s="36"/>
    </row>
    <row r="49" spans="1:17" s="1" customFormat="1" ht="15" customHeight="1" x14ac:dyDescent="0.25">
      <c r="A49" s="71">
        <v>42</v>
      </c>
      <c r="B49" s="72"/>
      <c r="C49" s="69" t="s">
        <v>108</v>
      </c>
      <c r="D49" s="157" t="s">
        <v>144</v>
      </c>
      <c r="E49" s="158"/>
      <c r="F49" s="159"/>
      <c r="G49" s="52" t="s">
        <v>3</v>
      </c>
      <c r="H49" s="63">
        <f>'Špecifikácia ceny'!M49</f>
        <v>0</v>
      </c>
      <c r="K49" s="36"/>
    </row>
    <row r="50" spans="1:17" s="1" customFormat="1" x14ac:dyDescent="0.25">
      <c r="A50" s="53"/>
      <c r="B50" s="54"/>
      <c r="C50" s="54"/>
      <c r="D50" s="55"/>
      <c r="E50" s="55"/>
      <c r="F50" s="55"/>
      <c r="G50" s="54"/>
      <c r="H50" s="56"/>
      <c r="K50" s="36"/>
    </row>
    <row r="51" spans="1:17" s="19" customFormat="1" ht="15" customHeight="1" x14ac:dyDescent="0.25">
      <c r="A51" s="68" t="s">
        <v>25</v>
      </c>
      <c r="B51" s="68"/>
      <c r="C51" s="68"/>
      <c r="D51" s="68"/>
      <c r="E51" s="68"/>
      <c r="F51" s="68"/>
      <c r="G51" s="68"/>
      <c r="H51" s="68"/>
      <c r="I51" s="87"/>
      <c r="J51" s="87"/>
      <c r="K51" s="87"/>
      <c r="L51" s="87"/>
      <c r="M51" s="87"/>
      <c r="N51" s="87"/>
      <c r="O51" s="87"/>
      <c r="P51" s="87"/>
      <c r="Q51" s="87"/>
    </row>
    <row r="52" spans="1:17" s="1" customFormat="1" x14ac:dyDescent="0.25">
      <c r="A52" s="57"/>
      <c r="B52" s="58"/>
      <c r="C52" s="58"/>
      <c r="D52" s="59"/>
      <c r="E52" s="59"/>
      <c r="F52" s="59"/>
      <c r="G52" s="58"/>
      <c r="H52" s="60"/>
    </row>
    <row r="53" spans="1:17" s="1" customFormat="1" ht="30" customHeight="1" x14ac:dyDescent="0.25">
      <c r="A53" s="112" t="s">
        <v>145</v>
      </c>
      <c r="B53" s="112"/>
      <c r="C53" s="112"/>
      <c r="D53" s="112"/>
      <c r="E53" s="112"/>
      <c r="F53" s="112"/>
      <c r="G53" s="112"/>
      <c r="H53" s="112"/>
    </row>
    <row r="54" spans="1:17" s="1" customFormat="1" x14ac:dyDescent="0.25">
      <c r="A54" s="24"/>
      <c r="D54" s="27"/>
      <c r="E54" s="27"/>
      <c r="F54" s="27"/>
      <c r="G54" s="2"/>
      <c r="H54" s="60"/>
    </row>
    <row r="55" spans="1:17" s="1" customFormat="1" x14ac:dyDescent="0.25">
      <c r="A55" s="75" t="s">
        <v>11</v>
      </c>
      <c r="D55" s="27"/>
      <c r="E55" s="27"/>
      <c r="F55" s="27"/>
      <c r="G55" s="2"/>
      <c r="H55" s="60"/>
    </row>
    <row r="56" spans="1:17" s="1" customFormat="1" x14ac:dyDescent="0.25">
      <c r="A56" s="24"/>
      <c r="D56" s="27"/>
      <c r="E56" s="27"/>
      <c r="F56" s="27"/>
      <c r="G56" s="2"/>
      <c r="H56" s="60"/>
    </row>
    <row r="57" spans="1:17" s="1" customFormat="1" x14ac:dyDescent="0.25">
      <c r="A57" s="24"/>
      <c r="D57" s="27"/>
      <c r="E57" s="130" t="s">
        <v>140</v>
      </c>
      <c r="F57" s="130"/>
      <c r="G57" s="130"/>
      <c r="H57" s="130"/>
    </row>
    <row r="58" spans="1:17" s="1" customFormat="1" x14ac:dyDescent="0.25">
      <c r="A58" s="24"/>
      <c r="D58" s="27"/>
      <c r="E58" s="27" t="s">
        <v>148</v>
      </c>
      <c r="F58" s="2"/>
      <c r="G58" s="60"/>
    </row>
    <row r="59" spans="1:17" s="1" customFormat="1" x14ac:dyDescent="0.25">
      <c r="A59" s="24"/>
      <c r="D59" s="27"/>
      <c r="E59" s="27"/>
      <c r="F59" s="27"/>
      <c r="G59" s="2"/>
      <c r="H59" s="60"/>
    </row>
  </sheetData>
  <sheetProtection algorithmName="SHA-512" hashValue="PNXtgT9hIAvxJalQycN7H9MZDqB3rOqhIB3MRAY3ADYYvTy9A80MO3FxcR3GybcG3vQbswQBBn6paoUH/16rIA==" saltValue="kdvt1hi0vgC97/O4nhoI3Q==" spinCount="100000" sheet="1" objects="1" scenarios="1"/>
  <mergeCells count="51">
    <mergeCell ref="A53:H53"/>
    <mergeCell ref="D43:F43"/>
    <mergeCell ref="D44:F44"/>
    <mergeCell ref="D45:F45"/>
    <mergeCell ref="D46:F46"/>
    <mergeCell ref="D47:F47"/>
    <mergeCell ref="D48:F48"/>
    <mergeCell ref="D49:F49"/>
    <mergeCell ref="D42:F42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15:F15"/>
    <mergeCell ref="D16:F16"/>
    <mergeCell ref="D17:F17"/>
    <mergeCell ref="D30:F30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E57:H57"/>
    <mergeCell ref="D6:F6"/>
    <mergeCell ref="G1:H1"/>
    <mergeCell ref="A2:H2"/>
    <mergeCell ref="A3:H3"/>
    <mergeCell ref="D4:F4"/>
    <mergeCell ref="D5:F5"/>
    <mergeCell ref="D18:F18"/>
    <mergeCell ref="D7:F7"/>
    <mergeCell ref="D8:F8"/>
    <mergeCell ref="D9:F9"/>
    <mergeCell ref="D10:F10"/>
    <mergeCell ref="D11:F11"/>
    <mergeCell ref="D12:F12"/>
    <mergeCell ref="D13:F13"/>
    <mergeCell ref="D14:F14"/>
  </mergeCells>
  <pageMargins left="0.7" right="0.7" top="0.75" bottom="0.75" header="0.3" footer="0.3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>
      <selection activeCell="K12" sqref="K12"/>
    </sheetView>
  </sheetViews>
  <sheetFormatPr defaultRowHeight="15" x14ac:dyDescent="0.25"/>
  <cols>
    <col min="1" max="1" width="5.140625" style="1" customWidth="1"/>
    <col min="2" max="2" width="7.28515625" style="1" customWidth="1"/>
    <col min="3" max="3" width="10.28515625" style="1" customWidth="1"/>
    <col min="4" max="4" width="19.28515625" style="1" customWidth="1"/>
    <col min="5" max="5" width="17.5703125" style="1" customWidth="1"/>
    <col min="6" max="6" width="36.42578125" style="1" customWidth="1"/>
    <col min="7" max="7" width="7.42578125" style="2" customWidth="1"/>
    <col min="8" max="8" width="24.42578125" style="1" customWidth="1"/>
    <col min="9" max="16384" width="9.140625" style="1"/>
  </cols>
  <sheetData>
    <row r="1" spans="1:11" x14ac:dyDescent="0.25">
      <c r="A1" s="24"/>
      <c r="G1" s="134" t="s">
        <v>129</v>
      </c>
      <c r="H1" s="134"/>
    </row>
    <row r="2" spans="1:11" ht="18.75" x14ac:dyDescent="0.3">
      <c r="A2" s="120" t="s">
        <v>142</v>
      </c>
      <c r="B2" s="120"/>
      <c r="C2" s="120"/>
      <c r="D2" s="120"/>
      <c r="E2" s="120"/>
      <c r="F2" s="120"/>
      <c r="G2" s="120"/>
      <c r="H2" s="120"/>
    </row>
    <row r="3" spans="1:11" ht="15.75" customHeight="1" x14ac:dyDescent="0.25">
      <c r="A3" s="121" t="str">
        <f>'Špecifikácia ceny'!A3:O3</f>
        <v>Nákup a výmena záchytných bezpečnostných zariadení SMA na pozemných komunikáciách v správe NDS a.s.</v>
      </c>
      <c r="B3" s="121"/>
      <c r="C3" s="121"/>
      <c r="D3" s="121"/>
      <c r="E3" s="121"/>
      <c r="F3" s="121"/>
      <c r="G3" s="121"/>
      <c r="H3" s="121"/>
    </row>
    <row r="4" spans="1:11" ht="21" x14ac:dyDescent="0.25">
      <c r="A4" s="50" t="s">
        <v>0</v>
      </c>
      <c r="B4" s="50" t="s">
        <v>1</v>
      </c>
      <c r="C4" s="50" t="s">
        <v>30</v>
      </c>
      <c r="D4" s="122" t="s">
        <v>2</v>
      </c>
      <c r="E4" s="122"/>
      <c r="F4" s="122"/>
      <c r="G4" s="61" t="s">
        <v>31</v>
      </c>
      <c r="H4" s="64" t="s">
        <v>131</v>
      </c>
    </row>
    <row r="5" spans="1:11" ht="50.1" customHeight="1" x14ac:dyDescent="0.25">
      <c r="A5" s="31">
        <v>1</v>
      </c>
      <c r="B5" s="32" t="s">
        <v>40</v>
      </c>
      <c r="C5" s="32" t="s">
        <v>132</v>
      </c>
      <c r="D5" s="135" t="s">
        <v>42</v>
      </c>
      <c r="E5" s="136"/>
      <c r="F5" s="137"/>
      <c r="G5" s="34" t="s">
        <v>43</v>
      </c>
      <c r="H5" s="63">
        <f>'Špecifikácia ceny'!N5</f>
        <v>0</v>
      </c>
      <c r="K5" s="36"/>
    </row>
    <row r="6" spans="1:11" ht="21.75" customHeight="1" x14ac:dyDescent="0.25">
      <c r="A6" s="37"/>
      <c r="B6" s="38" t="s">
        <v>44</v>
      </c>
      <c r="C6" s="38"/>
      <c r="D6" s="131" t="s">
        <v>45</v>
      </c>
      <c r="E6" s="132"/>
      <c r="F6" s="133"/>
      <c r="G6" s="39"/>
      <c r="H6" s="65"/>
      <c r="K6" s="36"/>
    </row>
    <row r="7" spans="1:11" ht="50.25" customHeight="1" x14ac:dyDescent="0.25">
      <c r="A7" s="37">
        <v>2</v>
      </c>
      <c r="B7" s="40"/>
      <c r="C7" s="38" t="s">
        <v>46</v>
      </c>
      <c r="D7" s="141" t="s">
        <v>47</v>
      </c>
      <c r="E7" s="142"/>
      <c r="F7" s="143"/>
      <c r="G7" s="39" t="s">
        <v>133</v>
      </c>
      <c r="H7" s="63">
        <f>'Špecifikácia ceny'!N7</f>
        <v>0</v>
      </c>
      <c r="K7" s="36"/>
    </row>
    <row r="8" spans="1:11" ht="63.95" customHeight="1" x14ac:dyDescent="0.25">
      <c r="A8" s="41">
        <v>3</v>
      </c>
      <c r="B8" s="42"/>
      <c r="C8" s="51" t="s">
        <v>49</v>
      </c>
      <c r="D8" s="144" t="s">
        <v>50</v>
      </c>
      <c r="E8" s="145"/>
      <c r="F8" s="146"/>
      <c r="G8" s="52" t="s">
        <v>51</v>
      </c>
      <c r="H8" s="66">
        <f>'Špecifikácia ceny'!N8</f>
        <v>0</v>
      </c>
      <c r="K8" s="36"/>
    </row>
    <row r="9" spans="1:11" ht="21.75" customHeight="1" x14ac:dyDescent="0.25">
      <c r="A9" s="37"/>
      <c r="B9" s="38" t="s">
        <v>52</v>
      </c>
      <c r="C9" s="38"/>
      <c r="D9" s="131" t="s">
        <v>53</v>
      </c>
      <c r="E9" s="132"/>
      <c r="F9" s="133"/>
      <c r="G9" s="39"/>
      <c r="H9" s="65"/>
      <c r="K9" s="36"/>
    </row>
    <row r="10" spans="1:11" ht="35.1" customHeight="1" x14ac:dyDescent="0.25">
      <c r="A10" s="37">
        <v>4</v>
      </c>
      <c r="B10" s="40"/>
      <c r="C10" s="48" t="s">
        <v>54</v>
      </c>
      <c r="D10" s="147" t="s">
        <v>55</v>
      </c>
      <c r="E10" s="148"/>
      <c r="F10" s="149"/>
      <c r="G10" s="39" t="s">
        <v>133</v>
      </c>
      <c r="H10" s="63">
        <f>'Špecifikácia ceny'!N10</f>
        <v>0</v>
      </c>
      <c r="K10" s="36"/>
    </row>
    <row r="11" spans="1:11" ht="35.1" customHeight="1" x14ac:dyDescent="0.25">
      <c r="A11" s="37">
        <v>5</v>
      </c>
      <c r="B11" s="40"/>
      <c r="C11" s="48" t="s">
        <v>56</v>
      </c>
      <c r="D11" s="147" t="s">
        <v>57</v>
      </c>
      <c r="E11" s="148"/>
      <c r="F11" s="149"/>
      <c r="G11" s="39" t="s">
        <v>134</v>
      </c>
      <c r="H11" s="63">
        <f>'Špecifikácia ceny'!N11</f>
        <v>0</v>
      </c>
      <c r="K11" s="36"/>
    </row>
    <row r="12" spans="1:11" ht="35.1" customHeight="1" x14ac:dyDescent="0.25">
      <c r="A12" s="37">
        <v>6</v>
      </c>
      <c r="B12" s="40"/>
      <c r="C12" s="48" t="s">
        <v>59</v>
      </c>
      <c r="D12" s="147" t="s">
        <v>60</v>
      </c>
      <c r="E12" s="148"/>
      <c r="F12" s="149"/>
      <c r="G12" s="39" t="s">
        <v>21</v>
      </c>
      <c r="H12" s="63">
        <f>'Špecifikácia ceny'!N12</f>
        <v>0</v>
      </c>
      <c r="K12" s="36"/>
    </row>
    <row r="13" spans="1:11" ht="35.1" customHeight="1" x14ac:dyDescent="0.25">
      <c r="A13" s="43"/>
      <c r="B13" s="40"/>
      <c r="C13" s="44" t="s">
        <v>61</v>
      </c>
      <c r="D13" s="150" t="s">
        <v>62</v>
      </c>
      <c r="E13" s="151"/>
      <c r="F13" s="152"/>
      <c r="G13" s="39"/>
      <c r="H13" s="67"/>
      <c r="K13" s="36"/>
    </row>
    <row r="14" spans="1:11" ht="23.1" customHeight="1" x14ac:dyDescent="0.25">
      <c r="A14" s="45">
        <v>7</v>
      </c>
      <c r="B14" s="39"/>
      <c r="C14" s="48" t="s">
        <v>63</v>
      </c>
      <c r="D14" s="138" t="s">
        <v>81</v>
      </c>
      <c r="E14" s="139"/>
      <c r="F14" s="140"/>
      <c r="G14" s="39" t="s">
        <v>51</v>
      </c>
      <c r="H14" s="63">
        <f>'Špecifikácia ceny'!N14</f>
        <v>0</v>
      </c>
      <c r="K14" s="36"/>
    </row>
    <row r="15" spans="1:11" ht="23.1" customHeight="1" x14ac:dyDescent="0.25">
      <c r="A15" s="45">
        <v>8</v>
      </c>
      <c r="B15" s="39"/>
      <c r="C15" s="48" t="s">
        <v>64</v>
      </c>
      <c r="D15" s="138" t="s">
        <v>82</v>
      </c>
      <c r="E15" s="153"/>
      <c r="F15" s="154"/>
      <c r="G15" s="39" t="s">
        <v>51</v>
      </c>
      <c r="H15" s="63">
        <f>'Špecifikácia ceny'!N15</f>
        <v>0</v>
      </c>
      <c r="K15" s="36"/>
    </row>
    <row r="16" spans="1:11" ht="23.1" customHeight="1" x14ac:dyDescent="0.25">
      <c r="A16" s="45">
        <v>9</v>
      </c>
      <c r="B16" s="39"/>
      <c r="C16" s="48" t="s">
        <v>65</v>
      </c>
      <c r="D16" s="138" t="s">
        <v>83</v>
      </c>
      <c r="E16" s="139"/>
      <c r="F16" s="140"/>
      <c r="G16" s="39" t="s">
        <v>51</v>
      </c>
      <c r="H16" s="63">
        <f>'Špecifikácia ceny'!N16</f>
        <v>0</v>
      </c>
      <c r="K16" s="36"/>
    </row>
    <row r="17" spans="1:11" ht="23.1" customHeight="1" x14ac:dyDescent="0.25">
      <c r="A17" s="45">
        <v>10</v>
      </c>
      <c r="B17" s="39"/>
      <c r="C17" s="48" t="s">
        <v>66</v>
      </c>
      <c r="D17" s="138" t="s">
        <v>84</v>
      </c>
      <c r="E17" s="153"/>
      <c r="F17" s="154"/>
      <c r="G17" s="39" t="s">
        <v>51</v>
      </c>
      <c r="H17" s="63">
        <f>'Špecifikácia ceny'!N17</f>
        <v>0</v>
      </c>
      <c r="K17" s="36"/>
    </row>
    <row r="18" spans="1:11" ht="23.1" customHeight="1" x14ac:dyDescent="0.25">
      <c r="A18" s="45">
        <v>11</v>
      </c>
      <c r="B18" s="39"/>
      <c r="C18" s="48" t="s">
        <v>135</v>
      </c>
      <c r="D18" s="138" t="s">
        <v>85</v>
      </c>
      <c r="E18" s="139"/>
      <c r="F18" s="140"/>
      <c r="G18" s="39" t="s">
        <v>51</v>
      </c>
      <c r="H18" s="63">
        <f>'Špecifikácia ceny'!N18</f>
        <v>0</v>
      </c>
      <c r="K18" s="36"/>
    </row>
    <row r="19" spans="1:11" ht="23.1" customHeight="1" x14ac:dyDescent="0.25">
      <c r="A19" s="45">
        <v>12</v>
      </c>
      <c r="B19" s="39"/>
      <c r="C19" s="48" t="s">
        <v>136</v>
      </c>
      <c r="D19" s="138" t="s">
        <v>86</v>
      </c>
      <c r="E19" s="153"/>
      <c r="F19" s="154"/>
      <c r="G19" s="39" t="s">
        <v>51</v>
      </c>
      <c r="H19" s="63">
        <f>'Špecifikácia ceny'!N19</f>
        <v>0</v>
      </c>
      <c r="K19" s="36"/>
    </row>
    <row r="20" spans="1:11" ht="23.1" customHeight="1" x14ac:dyDescent="0.25">
      <c r="A20" s="45">
        <v>13</v>
      </c>
      <c r="B20" s="39"/>
      <c r="C20" s="48" t="s">
        <v>67</v>
      </c>
      <c r="D20" s="138" t="s">
        <v>87</v>
      </c>
      <c r="E20" s="139"/>
      <c r="F20" s="140"/>
      <c r="G20" s="39" t="s">
        <v>51</v>
      </c>
      <c r="H20" s="63">
        <f>'Špecifikácia ceny'!N20</f>
        <v>0</v>
      </c>
      <c r="K20" s="36"/>
    </row>
    <row r="21" spans="1:11" ht="23.1" customHeight="1" x14ac:dyDescent="0.25">
      <c r="A21" s="45">
        <v>14</v>
      </c>
      <c r="B21" s="39"/>
      <c r="C21" s="48" t="s">
        <v>68</v>
      </c>
      <c r="D21" s="138" t="s">
        <v>88</v>
      </c>
      <c r="E21" s="153"/>
      <c r="F21" s="154"/>
      <c r="G21" s="39" t="s">
        <v>51</v>
      </c>
      <c r="H21" s="63">
        <f>'Špecifikácia ceny'!N21</f>
        <v>0</v>
      </c>
      <c r="K21" s="36"/>
    </row>
    <row r="22" spans="1:11" ht="23.1" customHeight="1" x14ac:dyDescent="0.25">
      <c r="A22" s="45">
        <v>15</v>
      </c>
      <c r="B22" s="39"/>
      <c r="C22" s="48" t="s">
        <v>69</v>
      </c>
      <c r="D22" s="138" t="s">
        <v>89</v>
      </c>
      <c r="E22" s="139"/>
      <c r="F22" s="140"/>
      <c r="G22" s="39" t="s">
        <v>51</v>
      </c>
      <c r="H22" s="63">
        <f>'Špecifikácia ceny'!N22</f>
        <v>0</v>
      </c>
      <c r="K22" s="36"/>
    </row>
    <row r="23" spans="1:11" ht="23.1" customHeight="1" x14ac:dyDescent="0.25">
      <c r="A23" s="45">
        <v>16</v>
      </c>
      <c r="B23" s="39"/>
      <c r="C23" s="48" t="s">
        <v>70</v>
      </c>
      <c r="D23" s="138" t="s">
        <v>90</v>
      </c>
      <c r="E23" s="153"/>
      <c r="F23" s="154"/>
      <c r="G23" s="39" t="s">
        <v>51</v>
      </c>
      <c r="H23" s="63">
        <f>'Špecifikácia ceny'!N23</f>
        <v>0</v>
      </c>
      <c r="K23" s="36"/>
    </row>
    <row r="24" spans="1:11" ht="23.1" customHeight="1" x14ac:dyDescent="0.25">
      <c r="A24" s="45">
        <v>17</v>
      </c>
      <c r="B24" s="39"/>
      <c r="C24" s="48" t="s">
        <v>137</v>
      </c>
      <c r="D24" s="138" t="s">
        <v>77</v>
      </c>
      <c r="E24" s="139"/>
      <c r="F24" s="140"/>
      <c r="G24" s="39" t="s">
        <v>51</v>
      </c>
      <c r="H24" s="63">
        <f>'Špecifikácia ceny'!N24</f>
        <v>0</v>
      </c>
      <c r="K24" s="36"/>
    </row>
    <row r="25" spans="1:11" ht="23.1" customHeight="1" x14ac:dyDescent="0.25">
      <c r="A25" s="45">
        <v>18</v>
      </c>
      <c r="B25" s="39"/>
      <c r="C25" s="48" t="s">
        <v>138</v>
      </c>
      <c r="D25" s="138" t="s">
        <v>78</v>
      </c>
      <c r="E25" s="153"/>
      <c r="F25" s="154"/>
      <c r="G25" s="39" t="s">
        <v>51</v>
      </c>
      <c r="H25" s="63">
        <f>'Špecifikácia ceny'!N25</f>
        <v>0</v>
      </c>
      <c r="K25" s="36"/>
    </row>
    <row r="26" spans="1:11" ht="23.1" customHeight="1" x14ac:dyDescent="0.25">
      <c r="A26" s="45">
        <v>19</v>
      </c>
      <c r="B26" s="39"/>
      <c r="C26" s="48" t="s">
        <v>71</v>
      </c>
      <c r="D26" s="138" t="s">
        <v>79</v>
      </c>
      <c r="E26" s="139"/>
      <c r="F26" s="140"/>
      <c r="G26" s="39" t="s">
        <v>51</v>
      </c>
      <c r="H26" s="63">
        <f>'Špecifikácia ceny'!N26</f>
        <v>0</v>
      </c>
      <c r="K26" s="36"/>
    </row>
    <row r="27" spans="1:11" ht="23.1" customHeight="1" x14ac:dyDescent="0.25">
      <c r="A27" s="45">
        <v>20</v>
      </c>
      <c r="B27" s="39"/>
      <c r="C27" s="48" t="s">
        <v>72</v>
      </c>
      <c r="D27" s="138" t="s">
        <v>80</v>
      </c>
      <c r="E27" s="153"/>
      <c r="F27" s="154"/>
      <c r="G27" s="39" t="s">
        <v>51</v>
      </c>
      <c r="H27" s="63">
        <f>'Špecifikácia ceny'!N27</f>
        <v>0</v>
      </c>
      <c r="K27" s="36"/>
    </row>
    <row r="28" spans="1:11" ht="38.1" customHeight="1" x14ac:dyDescent="0.25">
      <c r="A28" s="45">
        <v>21</v>
      </c>
      <c r="B28" s="39"/>
      <c r="C28" s="48" t="s">
        <v>73</v>
      </c>
      <c r="D28" s="138" t="s">
        <v>109</v>
      </c>
      <c r="E28" s="153"/>
      <c r="F28" s="154"/>
      <c r="G28" s="39" t="s">
        <v>3</v>
      </c>
      <c r="H28" s="63">
        <f>'Špecifikácia ceny'!N28</f>
        <v>0</v>
      </c>
      <c r="K28" s="36"/>
    </row>
    <row r="29" spans="1:11" ht="23.1" customHeight="1" x14ac:dyDescent="0.25">
      <c r="A29" s="45">
        <v>22</v>
      </c>
      <c r="B29" s="39"/>
      <c r="C29" s="48" t="s">
        <v>74</v>
      </c>
      <c r="D29" s="138" t="s">
        <v>110</v>
      </c>
      <c r="E29" s="153"/>
      <c r="F29" s="154"/>
      <c r="G29" s="39" t="s">
        <v>3</v>
      </c>
      <c r="H29" s="63">
        <f>'Špecifikácia ceny'!N29</f>
        <v>0</v>
      </c>
      <c r="K29" s="36"/>
    </row>
    <row r="30" spans="1:11" ht="38.1" customHeight="1" x14ac:dyDescent="0.25">
      <c r="A30" s="45">
        <v>23</v>
      </c>
      <c r="B30" s="39"/>
      <c r="C30" s="48" t="s">
        <v>75</v>
      </c>
      <c r="D30" s="138" t="s">
        <v>111</v>
      </c>
      <c r="E30" s="153"/>
      <c r="F30" s="154"/>
      <c r="G30" s="39" t="s">
        <v>3</v>
      </c>
      <c r="H30" s="63">
        <f>'Špecifikácia ceny'!N30</f>
        <v>0</v>
      </c>
      <c r="K30" s="36"/>
    </row>
    <row r="31" spans="1:11" ht="23.1" customHeight="1" x14ac:dyDescent="0.25">
      <c r="A31" s="45">
        <v>24</v>
      </c>
      <c r="B31" s="39"/>
      <c r="C31" s="48" t="s">
        <v>76</v>
      </c>
      <c r="D31" s="138" t="s">
        <v>112</v>
      </c>
      <c r="E31" s="153"/>
      <c r="F31" s="154"/>
      <c r="G31" s="39" t="s">
        <v>3</v>
      </c>
      <c r="H31" s="63">
        <f>'Špecifikácia ceny'!N31</f>
        <v>0</v>
      </c>
      <c r="K31" s="36"/>
    </row>
    <row r="32" spans="1:11" ht="38.1" customHeight="1" x14ac:dyDescent="0.25">
      <c r="A32" s="45">
        <v>25</v>
      </c>
      <c r="B32" s="39"/>
      <c r="C32" s="48" t="s">
        <v>91</v>
      </c>
      <c r="D32" s="138" t="s">
        <v>113</v>
      </c>
      <c r="E32" s="153"/>
      <c r="F32" s="154"/>
      <c r="G32" s="39" t="s">
        <v>3</v>
      </c>
      <c r="H32" s="63">
        <f>'Špecifikácia ceny'!N32</f>
        <v>0</v>
      </c>
      <c r="K32" s="36"/>
    </row>
    <row r="33" spans="1:11" ht="23.1" customHeight="1" x14ac:dyDescent="0.25">
      <c r="A33" s="45">
        <v>26</v>
      </c>
      <c r="B33" s="39"/>
      <c r="C33" s="48" t="s">
        <v>92</v>
      </c>
      <c r="D33" s="138" t="s">
        <v>114</v>
      </c>
      <c r="E33" s="153"/>
      <c r="F33" s="154"/>
      <c r="G33" s="39" t="s">
        <v>3</v>
      </c>
      <c r="H33" s="63">
        <f>'Špecifikácia ceny'!N33</f>
        <v>0</v>
      </c>
      <c r="K33" s="36"/>
    </row>
    <row r="34" spans="1:11" ht="38.1" customHeight="1" x14ac:dyDescent="0.25">
      <c r="A34" s="45">
        <v>27</v>
      </c>
      <c r="B34" s="39"/>
      <c r="C34" s="48" t="s">
        <v>93</v>
      </c>
      <c r="D34" s="138" t="s">
        <v>115</v>
      </c>
      <c r="E34" s="153"/>
      <c r="F34" s="154"/>
      <c r="G34" s="39" t="s">
        <v>3</v>
      </c>
      <c r="H34" s="63">
        <f>'Špecifikácia ceny'!N34</f>
        <v>0</v>
      </c>
      <c r="K34" s="36"/>
    </row>
    <row r="35" spans="1:11" ht="23.1" customHeight="1" x14ac:dyDescent="0.25">
      <c r="A35" s="45">
        <v>28</v>
      </c>
      <c r="B35" s="39"/>
      <c r="C35" s="48" t="s">
        <v>94</v>
      </c>
      <c r="D35" s="138" t="s">
        <v>116</v>
      </c>
      <c r="E35" s="153"/>
      <c r="F35" s="154"/>
      <c r="G35" s="39" t="s">
        <v>3</v>
      </c>
      <c r="H35" s="63">
        <f>'Špecifikácia ceny'!N35</f>
        <v>0</v>
      </c>
      <c r="K35" s="36"/>
    </row>
    <row r="36" spans="1:11" ht="38.1" customHeight="1" x14ac:dyDescent="0.25">
      <c r="A36" s="45">
        <v>29</v>
      </c>
      <c r="B36" s="39"/>
      <c r="C36" s="48" t="s">
        <v>95</v>
      </c>
      <c r="D36" s="138" t="s">
        <v>117</v>
      </c>
      <c r="E36" s="153"/>
      <c r="F36" s="154"/>
      <c r="G36" s="39" t="s">
        <v>3</v>
      </c>
      <c r="H36" s="63">
        <f>'Špecifikácia ceny'!N36</f>
        <v>0</v>
      </c>
      <c r="K36" s="36"/>
    </row>
    <row r="37" spans="1:11" ht="23.1" customHeight="1" x14ac:dyDescent="0.25">
      <c r="A37" s="45">
        <v>30</v>
      </c>
      <c r="B37" s="39"/>
      <c r="C37" s="48" t="s">
        <v>96</v>
      </c>
      <c r="D37" s="138" t="s">
        <v>118</v>
      </c>
      <c r="E37" s="153"/>
      <c r="F37" s="154"/>
      <c r="G37" s="39" t="s">
        <v>3</v>
      </c>
      <c r="H37" s="63">
        <f>'Špecifikácia ceny'!N37</f>
        <v>0</v>
      </c>
      <c r="K37" s="36"/>
    </row>
    <row r="38" spans="1:11" ht="38.1" customHeight="1" x14ac:dyDescent="0.25">
      <c r="A38" s="45">
        <v>31</v>
      </c>
      <c r="B38" s="39"/>
      <c r="C38" s="48" t="s">
        <v>97</v>
      </c>
      <c r="D38" s="138" t="s">
        <v>119</v>
      </c>
      <c r="E38" s="153"/>
      <c r="F38" s="154"/>
      <c r="G38" s="39" t="s">
        <v>3</v>
      </c>
      <c r="H38" s="63">
        <f>'Špecifikácia ceny'!N38</f>
        <v>0</v>
      </c>
      <c r="K38" s="36"/>
    </row>
    <row r="39" spans="1:11" ht="23.1" customHeight="1" x14ac:dyDescent="0.25">
      <c r="A39" s="45">
        <v>32</v>
      </c>
      <c r="B39" s="39"/>
      <c r="C39" s="48" t="s">
        <v>98</v>
      </c>
      <c r="D39" s="138" t="s">
        <v>120</v>
      </c>
      <c r="E39" s="153"/>
      <c r="F39" s="154"/>
      <c r="G39" s="39" t="s">
        <v>3</v>
      </c>
      <c r="H39" s="63">
        <f>'Špecifikácia ceny'!N39</f>
        <v>0</v>
      </c>
      <c r="K39" s="36"/>
    </row>
    <row r="40" spans="1:11" ht="38.1" customHeight="1" x14ac:dyDescent="0.25">
      <c r="A40" s="45">
        <v>33</v>
      </c>
      <c r="B40" s="39"/>
      <c r="C40" s="48" t="s">
        <v>99</v>
      </c>
      <c r="D40" s="138" t="s">
        <v>121</v>
      </c>
      <c r="E40" s="153"/>
      <c r="F40" s="154"/>
      <c r="G40" s="39" t="s">
        <v>3</v>
      </c>
      <c r="H40" s="63">
        <f>'Špecifikácia ceny'!N40</f>
        <v>0</v>
      </c>
      <c r="K40" s="36"/>
    </row>
    <row r="41" spans="1:11" ht="23.1" customHeight="1" x14ac:dyDescent="0.25">
      <c r="A41" s="45">
        <v>34</v>
      </c>
      <c r="B41" s="39"/>
      <c r="C41" s="48" t="s">
        <v>100</v>
      </c>
      <c r="D41" s="138" t="s">
        <v>122</v>
      </c>
      <c r="E41" s="153"/>
      <c r="F41" s="154"/>
      <c r="G41" s="39" t="s">
        <v>3</v>
      </c>
      <c r="H41" s="63">
        <f>'Špecifikácia ceny'!N41</f>
        <v>0</v>
      </c>
      <c r="K41" s="36"/>
    </row>
    <row r="42" spans="1:11" ht="38.1" customHeight="1" x14ac:dyDescent="0.25">
      <c r="A42" s="45">
        <v>35</v>
      </c>
      <c r="B42" s="39"/>
      <c r="C42" s="48" t="s">
        <v>101</v>
      </c>
      <c r="D42" s="138" t="s">
        <v>123</v>
      </c>
      <c r="E42" s="153"/>
      <c r="F42" s="154"/>
      <c r="G42" s="39" t="s">
        <v>3</v>
      </c>
      <c r="H42" s="63">
        <f>'Špecifikácia ceny'!N42</f>
        <v>0</v>
      </c>
      <c r="K42" s="36"/>
    </row>
    <row r="43" spans="1:11" ht="23.1" customHeight="1" x14ac:dyDescent="0.25">
      <c r="A43" s="45">
        <v>36</v>
      </c>
      <c r="B43" s="39"/>
      <c r="C43" s="48" t="s">
        <v>102</v>
      </c>
      <c r="D43" s="138" t="s">
        <v>124</v>
      </c>
      <c r="E43" s="153"/>
      <c r="F43" s="154"/>
      <c r="G43" s="39" t="s">
        <v>3</v>
      </c>
      <c r="H43" s="63">
        <f>'Špecifikácia ceny'!N43</f>
        <v>0</v>
      </c>
      <c r="K43" s="36"/>
    </row>
    <row r="44" spans="1:11" ht="38.1" customHeight="1" x14ac:dyDescent="0.25">
      <c r="A44" s="45">
        <v>37</v>
      </c>
      <c r="B44" s="39"/>
      <c r="C44" s="48" t="s">
        <v>103</v>
      </c>
      <c r="D44" s="138" t="s">
        <v>125</v>
      </c>
      <c r="E44" s="153"/>
      <c r="F44" s="154"/>
      <c r="G44" s="39" t="s">
        <v>3</v>
      </c>
      <c r="H44" s="63">
        <f>'Špecifikácia ceny'!N44</f>
        <v>0</v>
      </c>
      <c r="K44" s="36"/>
    </row>
    <row r="45" spans="1:11" ht="23.1" customHeight="1" x14ac:dyDescent="0.25">
      <c r="A45" s="45">
        <v>38</v>
      </c>
      <c r="B45" s="39"/>
      <c r="C45" s="48" t="s">
        <v>104</v>
      </c>
      <c r="D45" s="138" t="s">
        <v>126</v>
      </c>
      <c r="E45" s="153"/>
      <c r="F45" s="154"/>
      <c r="G45" s="39" t="s">
        <v>3</v>
      </c>
      <c r="H45" s="63">
        <f>'Špecifikácia ceny'!N45</f>
        <v>0</v>
      </c>
      <c r="K45" s="36"/>
    </row>
    <row r="46" spans="1:11" ht="38.1" customHeight="1" x14ac:dyDescent="0.25">
      <c r="A46" s="45">
        <v>39</v>
      </c>
      <c r="B46" s="39"/>
      <c r="C46" s="48" t="s">
        <v>105</v>
      </c>
      <c r="D46" s="138" t="s">
        <v>127</v>
      </c>
      <c r="E46" s="153"/>
      <c r="F46" s="154"/>
      <c r="G46" s="39" t="s">
        <v>3</v>
      </c>
      <c r="H46" s="63">
        <f>'Špecifikácia ceny'!N46</f>
        <v>0</v>
      </c>
      <c r="K46" s="36"/>
    </row>
    <row r="47" spans="1:11" ht="23.1" customHeight="1" x14ac:dyDescent="0.25">
      <c r="A47" s="45">
        <v>40</v>
      </c>
      <c r="B47" s="39"/>
      <c r="C47" s="48" t="s">
        <v>106</v>
      </c>
      <c r="D47" s="138" t="s">
        <v>128</v>
      </c>
      <c r="E47" s="153"/>
      <c r="F47" s="154"/>
      <c r="G47" s="39" t="s">
        <v>3</v>
      </c>
      <c r="H47" s="63">
        <f>'Špecifikácia ceny'!N47</f>
        <v>0</v>
      </c>
      <c r="K47" s="36"/>
    </row>
    <row r="48" spans="1:11" ht="23.1" customHeight="1" x14ac:dyDescent="0.25">
      <c r="A48" s="45">
        <v>41</v>
      </c>
      <c r="B48" s="39"/>
      <c r="C48" s="48" t="s">
        <v>107</v>
      </c>
      <c r="D48" s="138" t="s">
        <v>7</v>
      </c>
      <c r="E48" s="153"/>
      <c r="F48" s="154"/>
      <c r="G48" s="39" t="s">
        <v>43</v>
      </c>
      <c r="H48" s="63">
        <f>'Špecifikácia ceny'!N48</f>
        <v>0</v>
      </c>
      <c r="K48" s="36"/>
    </row>
    <row r="49" spans="1:17" x14ac:dyDescent="0.25">
      <c r="A49" s="71">
        <v>42</v>
      </c>
      <c r="B49" s="72"/>
      <c r="C49" s="69" t="s">
        <v>108</v>
      </c>
      <c r="D49" s="157" t="s">
        <v>144</v>
      </c>
      <c r="E49" s="158"/>
      <c r="F49" s="159"/>
      <c r="G49" s="52" t="s">
        <v>3</v>
      </c>
      <c r="H49" s="63">
        <f>'Špecifikácia ceny'!N49</f>
        <v>0</v>
      </c>
      <c r="K49" s="36"/>
    </row>
    <row r="50" spans="1:17" x14ac:dyDescent="0.25">
      <c r="A50" s="53"/>
      <c r="B50" s="54"/>
      <c r="C50" s="54"/>
      <c r="D50" s="55"/>
      <c r="E50" s="55"/>
      <c r="F50" s="55"/>
      <c r="G50" s="54"/>
      <c r="H50" s="56"/>
      <c r="K50" s="36"/>
    </row>
    <row r="51" spans="1:17" s="19" customFormat="1" ht="15" customHeight="1" x14ac:dyDescent="0.25">
      <c r="A51" s="156" t="s">
        <v>25</v>
      </c>
      <c r="B51" s="156"/>
      <c r="C51" s="156"/>
      <c r="D51" s="156"/>
      <c r="E51" s="156"/>
      <c r="F51" s="156"/>
      <c r="G51" s="156"/>
      <c r="H51" s="156"/>
      <c r="I51" s="87"/>
      <c r="J51" s="87"/>
      <c r="K51" s="87"/>
      <c r="L51" s="87"/>
      <c r="M51" s="87"/>
      <c r="N51" s="87"/>
      <c r="O51" s="87"/>
      <c r="P51" s="87"/>
      <c r="Q51" s="87"/>
    </row>
    <row r="52" spans="1:17" x14ac:dyDescent="0.25">
      <c r="A52" s="57"/>
      <c r="B52" s="58"/>
      <c r="C52" s="58"/>
      <c r="D52" s="59"/>
      <c r="E52" s="59"/>
      <c r="F52" s="59"/>
      <c r="G52" s="58"/>
      <c r="H52" s="60"/>
    </row>
    <row r="53" spans="1:17" ht="30" customHeight="1" x14ac:dyDescent="0.25">
      <c r="A53" s="112" t="s">
        <v>146</v>
      </c>
      <c r="B53" s="155"/>
      <c r="C53" s="155"/>
      <c r="D53" s="155"/>
      <c r="E53" s="155"/>
      <c r="F53" s="155"/>
      <c r="G53" s="155"/>
      <c r="H53" s="155"/>
    </row>
    <row r="54" spans="1:17" x14ac:dyDescent="0.25">
      <c r="A54" s="24"/>
      <c r="D54" s="27"/>
      <c r="E54" s="27"/>
      <c r="F54" s="27"/>
      <c r="H54" s="60"/>
    </row>
    <row r="55" spans="1:17" x14ac:dyDescent="0.25">
      <c r="A55" s="75" t="s">
        <v>11</v>
      </c>
      <c r="D55" s="27"/>
      <c r="E55" s="27"/>
      <c r="F55" s="27"/>
      <c r="H55" s="60"/>
    </row>
    <row r="56" spans="1:17" x14ac:dyDescent="0.25">
      <c r="A56" s="24"/>
      <c r="D56" s="27"/>
      <c r="E56" s="27"/>
      <c r="F56" s="27"/>
      <c r="H56" s="60"/>
    </row>
    <row r="57" spans="1:17" x14ac:dyDescent="0.25">
      <c r="A57" s="24"/>
      <c r="D57" s="27"/>
      <c r="E57" s="130" t="s">
        <v>140</v>
      </c>
      <c r="F57" s="130"/>
      <c r="G57" s="130"/>
      <c r="H57" s="130"/>
    </row>
    <row r="58" spans="1:17" x14ac:dyDescent="0.25">
      <c r="A58" s="24"/>
      <c r="D58" s="27"/>
      <c r="E58" s="27" t="s">
        <v>148</v>
      </c>
      <c r="F58" s="2"/>
      <c r="G58" s="60"/>
    </row>
    <row r="59" spans="1:17" x14ac:dyDescent="0.25">
      <c r="A59" s="24"/>
      <c r="D59" s="27"/>
      <c r="E59" s="27"/>
      <c r="F59" s="27"/>
      <c r="H59" s="60"/>
    </row>
  </sheetData>
  <sheetProtection algorithmName="SHA-512" hashValue="Tcz5cqVWm1wH0ZOFLVAqM+HqXAkNyD8TFlY+1f56biMk4VfuT0pXhy+DO+3W89rGFUwGpKYYPacdN6LNHuEC0A==" saltValue="dUuKmE/MzZGta+3kyFjN2A==" spinCount="100000" sheet="1" objects="1" scenarios="1"/>
  <mergeCells count="52">
    <mergeCell ref="A53:H53"/>
    <mergeCell ref="D43:F43"/>
    <mergeCell ref="D44:F44"/>
    <mergeCell ref="D45:F45"/>
    <mergeCell ref="D46:F46"/>
    <mergeCell ref="D47:F47"/>
    <mergeCell ref="D48:F48"/>
    <mergeCell ref="A51:H51"/>
    <mergeCell ref="D49:F49"/>
    <mergeCell ref="D42:F42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15:F15"/>
    <mergeCell ref="D16:F16"/>
    <mergeCell ref="D17:F17"/>
    <mergeCell ref="D30:F30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E57:H57"/>
    <mergeCell ref="D6:F6"/>
    <mergeCell ref="G1:H1"/>
    <mergeCell ref="A2:H2"/>
    <mergeCell ref="A3:H3"/>
    <mergeCell ref="D4:F4"/>
    <mergeCell ref="D5:F5"/>
    <mergeCell ref="D18:F18"/>
    <mergeCell ref="D7:F7"/>
    <mergeCell ref="D8:F8"/>
    <mergeCell ref="D9:F9"/>
    <mergeCell ref="D10:F10"/>
    <mergeCell ref="D11:F11"/>
    <mergeCell ref="D12:F12"/>
    <mergeCell ref="D13:F13"/>
    <mergeCell ref="D14:F14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Návrh na plnenie kritéria</vt:lpstr>
      <vt:lpstr>Špecifikácia ceny</vt:lpstr>
      <vt:lpstr>Jednotkové ceny O1</vt:lpstr>
      <vt:lpstr>Jednotkové ceny O2</vt:lpstr>
      <vt:lpstr>Jednotkové ceny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Štulajterová Lívia</dc:creator>
  <cp:lastModifiedBy>Babiaková Monika</cp:lastModifiedBy>
  <cp:lastPrinted>2023-05-05T08:02:39Z</cp:lastPrinted>
  <dcterms:created xsi:type="dcterms:W3CDTF">2022-04-04T13:23:57Z</dcterms:created>
  <dcterms:modified xsi:type="dcterms:W3CDTF">2023-09-06T10:58:03Z</dcterms:modified>
</cp:coreProperties>
</file>