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andrej.baculik\Documents\Odvoz\Nové VO 2024-2028 východ\Komisia VO\"/>
    </mc:Choice>
  </mc:AlternateContent>
  <bookViews>
    <workbookView xWindow="0" yWindow="0" windowWidth="15480" windowHeight="9030" tabRatio="803" activeTab="1"/>
  </bookViews>
  <sheets>
    <sheet name="príloha 1A" sheetId="18" r:id="rId1"/>
    <sheet name="príloha 1B" sheetId="15" r:id="rId2"/>
  </sheets>
  <definedNames>
    <definedName name="_xlnm.Print_Area" localSheetId="1">'príloha 1B'!$A$1:$V$47</definedName>
  </definedNames>
  <calcPr calcId="162913"/>
</workbook>
</file>

<file path=xl/calcChain.xml><?xml version="1.0" encoding="utf-8"?>
<calcChain xmlns="http://schemas.openxmlformats.org/spreadsheetml/2006/main">
  <c r="C25" i="15" l="1"/>
  <c r="C24" i="15"/>
  <c r="C23" i="15"/>
  <c r="C22" i="15"/>
  <c r="C21" i="15"/>
  <c r="C20" i="15"/>
  <c r="C19" i="15"/>
  <c r="C18" i="15"/>
  <c r="C17" i="15"/>
  <c r="C16" i="15"/>
  <c r="C15" i="15"/>
  <c r="C14" i="15"/>
  <c r="B24" i="15"/>
  <c r="B23" i="15"/>
  <c r="B22" i="15"/>
  <c r="B21" i="15"/>
  <c r="B20" i="15"/>
  <c r="B19" i="15"/>
  <c r="B18" i="15"/>
  <c r="B17" i="15"/>
  <c r="B16" i="15"/>
  <c r="B15" i="15"/>
  <c r="B14" i="15"/>
  <c r="L38" i="15" l="1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C26" i="15"/>
  <c r="C27" i="15"/>
  <c r="C28" i="15"/>
  <c r="C29" i="15"/>
  <c r="C30" i="15"/>
  <c r="C31" i="15"/>
  <c r="C32" i="15"/>
  <c r="C33" i="15"/>
  <c r="C34" i="15"/>
  <c r="Q26" i="15" s="1"/>
  <c r="C35" i="15"/>
  <c r="C36" i="15"/>
  <c r="C37" i="15"/>
  <c r="C38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N26" i="15" l="1"/>
  <c r="P44" i="15"/>
  <c r="P43" i="15"/>
  <c r="P42" i="15"/>
  <c r="P41" i="15"/>
  <c r="P40" i="15"/>
  <c r="T26" i="15" l="1"/>
  <c r="C20" i="18" s="1"/>
  <c r="D20" i="18" s="1"/>
  <c r="E20" i="18" s="1"/>
</calcChain>
</file>

<file path=xl/comments1.xml><?xml version="1.0" encoding="utf-8"?>
<comments xmlns="http://schemas.openxmlformats.org/spreadsheetml/2006/main">
  <authors>
    <author>alexander.sagat</author>
  </authors>
  <commentList>
    <comment ref="N17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 zelenom podfarbení vyplní obstarávateľ</t>
        </r>
      </text>
    </comment>
    <comment ref="N24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Vypočíta podľa sadzieb a priemerenej vzdialenosti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0" authorId="0" shapeId="0">
      <text>
        <r>
          <rPr>
            <b/>
            <sz val="10"/>
            <color indexed="81"/>
            <rFont val="Segoe UI"/>
            <family val="2"/>
            <charset val="238"/>
          </rPr>
          <t>Ak je vyplnená príloha 1A tak sa automaticky vyplnia údaje aj v teto tabuľke</t>
        </r>
      </text>
    </comment>
  </commentList>
</comments>
</file>

<file path=xl/sharedStrings.xml><?xml version="1.0" encoding="utf-8"?>
<sst xmlns="http://schemas.openxmlformats.org/spreadsheetml/2006/main" count="83" uniqueCount="61">
  <si>
    <t>Ihlič.</t>
  </si>
  <si>
    <t>Jazda s nákladom, nakladaním a skladaním</t>
  </si>
  <si>
    <t>Vzdialenosť</t>
  </si>
  <si>
    <t>v km</t>
  </si>
  <si>
    <t>Listn.</t>
  </si>
  <si>
    <t>Ihličnaté</t>
  </si>
  <si>
    <t>Listnaté</t>
  </si>
  <si>
    <t>Spolu</t>
  </si>
  <si>
    <t>Priemerná odvozná vzdialenosť v km</t>
  </si>
  <si>
    <t>Cena v €/m3</t>
  </si>
  <si>
    <t>Sadzba za 1 km jazdy s nákladom v € pre ihličnaté drevo:</t>
  </si>
  <si>
    <t>Sadzba za 1 km jazdy s nákladom v € pre listnaté drevo:</t>
  </si>
  <si>
    <t>"-hodnota na tri desatinné miesta</t>
  </si>
  <si>
    <t>"-hodnota na dve desatinné miesta</t>
  </si>
  <si>
    <t>v prípade uzatvorenia zmluvy sa bude podľa cenníka fakturovať</t>
  </si>
  <si>
    <t>vyplní záujemca</t>
  </si>
  <si>
    <t>Názov predmetu zákazky :</t>
  </si>
  <si>
    <t>Všetky ceny a sadzby sú bez DPH.</t>
  </si>
  <si>
    <t xml:space="preserve">Sadzby prepravy drevnej hmoty </t>
  </si>
  <si>
    <t>Názov:</t>
  </si>
  <si>
    <t>Sídlo:</t>
  </si>
  <si>
    <t>IČO:</t>
  </si>
  <si>
    <t>DIČ:</t>
  </si>
  <si>
    <t>IČ pre DPH:</t>
  </si>
  <si>
    <t>Dodávaleľ:</t>
  </si>
  <si>
    <t>fixná hodnota</t>
  </si>
  <si>
    <t>Obchodné meno</t>
  </si>
  <si>
    <t>Sídlo</t>
  </si>
  <si>
    <t>Platca DPH</t>
  </si>
  <si>
    <t>áno</t>
  </si>
  <si>
    <t>Cena bez DPH</t>
  </si>
  <si>
    <t xml:space="preserve">DPH 20% </t>
  </si>
  <si>
    <t>Cena s DPH</t>
  </si>
  <si>
    <t>EUR</t>
  </si>
  <si>
    <t>Cenová ponuka uchádzača v EUR</t>
  </si>
  <si>
    <t>Meno</t>
  </si>
  <si>
    <t>IBAN</t>
  </si>
  <si>
    <t>IČO</t>
  </si>
  <si>
    <t>IČ DPH</t>
  </si>
  <si>
    <t>DIČ</t>
  </si>
  <si>
    <t>Kontaktná osoba</t>
  </si>
  <si>
    <t>Kontakt - č. telefónu</t>
  </si>
  <si>
    <t>Dátum</t>
  </si>
  <si>
    <t>Podpis</t>
  </si>
  <si>
    <t xml:space="preserve"> e-mailová adresa</t>
  </si>
  <si>
    <t>Sadzba za nakladanie a skladanie dreva v €/m3 pre ihličnaté drevo. Pevná sadzba</t>
  </si>
  <si>
    <t>Sadzba za nakladanie a skladanie dreva v €/m3 pre listnaté drevo. Pevná sadzba</t>
  </si>
  <si>
    <t>Predpokladaný objem odvozu na ......</t>
  </si>
  <si>
    <t>SPOLU</t>
  </si>
  <si>
    <t>Podpis  uchádzača</t>
  </si>
  <si>
    <t xml:space="preserve"> Návrh uchádzača na naplnenie kritéria hodnotenia ponúk – cenová ponuka“</t>
  </si>
  <si>
    <t>Návrh uchádzača na plnenie kritéria hodnotenia ponúk</t>
  </si>
  <si>
    <t>Zapísaný v : OR OS /ŽR</t>
  </si>
  <si>
    <t>Štatutárni zástupcovia podľa dokladu o oprávnení podnikať</t>
  </si>
  <si>
    <r>
      <rPr>
        <sz val="12"/>
        <rFont val="Times New Roman"/>
        <family val="1"/>
        <charset val="238"/>
      </rPr>
      <t>Návrh uchádzača na plnenie kritérií:</t>
    </r>
    <r>
      <rPr>
        <b/>
        <sz val="12"/>
        <rFont val="Times New Roman"/>
        <family val="1"/>
        <charset val="238"/>
      </rPr>
      <t xml:space="preserve"> Doprava dreva</t>
    </r>
  </si>
  <si>
    <t>príloha 1A k SP</t>
  </si>
  <si>
    <t>príloha 1B k SP</t>
  </si>
  <si>
    <t>Verejným obstarávateľom stanovená  hodnota zákazky v EUR</t>
  </si>
  <si>
    <t>sortimenty nad 6 m do 14 m vrátane nadmiery na dané sortimenty</t>
  </si>
  <si>
    <t>Doprava dreva časť č. 5.2. OZ Ulič za obdobie 2024 - 2028</t>
  </si>
  <si>
    <t>Časť č. 5.2. OZ Ulič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</si>
</sst>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\ &quot;€&quot;"/>
    <numFmt numFmtId="166" formatCode="#,##0\m\3"/>
    <numFmt numFmtId="167" formatCode="#,##0.00\ &quot;€&quot;"/>
  </numFmts>
  <fonts count="24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4"/>
      <name val="Bookman Old Style"/>
      <family val="1"/>
      <charset val="238"/>
    </font>
    <font>
      <u/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16"/>
      <name val="Bookman Old Style"/>
      <family val="1"/>
      <charset val="238"/>
    </font>
    <font>
      <i/>
      <sz val="14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indexed="81"/>
      <name val="Segoe UI"/>
      <family val="2"/>
      <charset val="238"/>
    </font>
    <font>
      <b/>
      <sz val="12"/>
      <name val="Arial"/>
      <family val="2"/>
      <charset val="238"/>
    </font>
    <font>
      <b/>
      <sz val="18"/>
      <name val="Bookman Old Style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30">
    <xf numFmtId="0" fontId="0" fillId="0" borderId="0" xfId="0"/>
    <xf numFmtId="0" fontId="0" fillId="0" borderId="0" xfId="0" applyProtection="1"/>
    <xf numFmtId="14" fontId="7" fillId="0" borderId="0" xfId="0" applyNumberFormat="1" applyFont="1" applyProtection="1"/>
    <xf numFmtId="2" fontId="0" fillId="0" borderId="0" xfId="0" applyNumberForma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4" fillId="0" borderId="0" xfId="0" applyFont="1" applyBorder="1" applyProtection="1"/>
    <xf numFmtId="2" fontId="9" fillId="0" borderId="1" xfId="0" applyNumberFormat="1" applyFont="1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wrapText="1"/>
    </xf>
    <xf numFmtId="164" fontId="4" fillId="0" borderId="0" xfId="0" applyNumberFormat="1" applyFont="1" applyBorder="1" applyAlignment="1" applyProtection="1"/>
    <xf numFmtId="0" fontId="0" fillId="0" borderId="0" xfId="0" applyFill="1" applyBorder="1" applyProtection="1"/>
    <xf numFmtId="164" fontId="0" fillId="0" borderId="0" xfId="0" applyNumberForma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/>
    <xf numFmtId="0" fontId="0" fillId="0" borderId="0" xfId="0" applyFill="1" applyBorder="1" applyAlignment="1" applyProtection="1"/>
    <xf numFmtId="1" fontId="4" fillId="0" borderId="2" xfId="0" applyNumberFormat="1" applyFont="1" applyBorder="1" applyAlignment="1" applyProtection="1">
      <alignment horizontal="right" indent="2"/>
    </xf>
    <xf numFmtId="2" fontId="9" fillId="0" borderId="3" xfId="0" applyNumberFormat="1" applyFont="1" applyBorder="1" applyAlignment="1" applyProtection="1">
      <alignment horizontal="right"/>
    </xf>
    <xf numFmtId="2" fontId="9" fillId="0" borderId="4" xfId="0" applyNumberFormat="1" applyFont="1" applyBorder="1" applyAlignment="1" applyProtection="1">
      <alignment horizontal="right"/>
    </xf>
    <xf numFmtId="1" fontId="4" fillId="0" borderId="5" xfId="0" applyNumberFormat="1" applyFont="1" applyBorder="1" applyAlignment="1" applyProtection="1">
      <alignment horizontal="right" indent="2"/>
    </xf>
    <xf numFmtId="2" fontId="9" fillId="0" borderId="6" xfId="0" applyNumberFormat="1" applyFont="1" applyBorder="1" applyAlignment="1" applyProtection="1">
      <alignment horizontal="right"/>
    </xf>
    <xf numFmtId="1" fontId="4" fillId="0" borderId="7" xfId="0" applyNumberFormat="1" applyFont="1" applyBorder="1" applyAlignment="1" applyProtection="1">
      <alignment horizontal="right" indent="2"/>
    </xf>
    <xf numFmtId="1" fontId="4" fillId="0" borderId="8" xfId="0" applyNumberFormat="1" applyFont="1" applyBorder="1" applyAlignment="1" applyProtection="1">
      <alignment horizontal="right" indent="2"/>
    </xf>
    <xf numFmtId="2" fontId="9" fillId="0" borderId="9" xfId="0" applyNumberFormat="1" applyFont="1" applyBorder="1" applyAlignment="1" applyProtection="1">
      <alignment horizontal="right"/>
    </xf>
    <xf numFmtId="2" fontId="9" fillId="0" borderId="10" xfId="0" applyNumberFormat="1" applyFont="1" applyBorder="1" applyAlignment="1" applyProtection="1">
      <alignment horizontal="right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right" indent="2"/>
    </xf>
    <xf numFmtId="2" fontId="9" fillId="0" borderId="0" xfId="0" applyNumberFormat="1" applyFont="1" applyBorder="1" applyAlignment="1" applyProtection="1">
      <alignment horizontal="right"/>
    </xf>
    <xf numFmtId="0" fontId="18" fillId="0" borderId="0" xfId="0" applyFont="1" applyProtection="1"/>
    <xf numFmtId="0" fontId="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right" indent="2"/>
    </xf>
    <xf numFmtId="2" fontId="9" fillId="0" borderId="0" xfId="0" applyNumberFormat="1" applyFont="1" applyFill="1" applyBorder="1" applyAlignment="1" applyProtection="1">
      <alignment horizontal="right"/>
    </xf>
    <xf numFmtId="0" fontId="7" fillId="0" borderId="0" xfId="0" applyFont="1" applyAlignment="1" applyProtection="1">
      <alignment horizontal="center"/>
    </xf>
    <xf numFmtId="1" fontId="3" fillId="3" borderId="0" xfId="0" applyNumberFormat="1" applyFont="1" applyFill="1" applyBorder="1" applyAlignment="1" applyProtection="1">
      <alignment horizontal="left"/>
    </xf>
    <xf numFmtId="1" fontId="3" fillId="3" borderId="0" xfId="0" applyNumberFormat="1" applyFont="1" applyFill="1" applyBorder="1" applyAlignment="1" applyProtection="1"/>
    <xf numFmtId="0" fontId="1" fillId="3" borderId="0" xfId="0" applyFont="1" applyFill="1" applyProtection="1"/>
    <xf numFmtId="0" fontId="0" fillId="3" borderId="0" xfId="0" applyFill="1" applyProtection="1"/>
    <xf numFmtId="1" fontId="9" fillId="3" borderId="0" xfId="0" applyNumberFormat="1" applyFont="1" applyFill="1" applyBorder="1" applyAlignment="1" applyProtection="1"/>
    <xf numFmtId="1" fontId="4" fillId="3" borderId="0" xfId="0" applyNumberFormat="1" applyFont="1" applyFill="1" applyBorder="1" applyAlignment="1" applyProtection="1"/>
    <xf numFmtId="0" fontId="15" fillId="0" borderId="0" xfId="0" applyFont="1" applyAlignment="1" applyProtection="1">
      <alignment vertical="center"/>
    </xf>
    <xf numFmtId="0" fontId="1" fillId="4" borderId="13" xfId="0" applyFont="1" applyFill="1" applyBorder="1" applyAlignment="1" applyProtection="1"/>
    <xf numFmtId="49" fontId="6" fillId="0" borderId="0" xfId="0" applyNumberFormat="1" applyFont="1" applyAlignment="1" applyProtection="1">
      <alignment vertical="center"/>
    </xf>
    <xf numFmtId="167" fontId="0" fillId="5" borderId="0" xfId="0" applyNumberFormat="1" applyFill="1" applyAlignment="1" applyProtection="1">
      <alignment horizontal="left"/>
    </xf>
    <xf numFmtId="0" fontId="16" fillId="0" borderId="13" xfId="0" applyFont="1" applyBorder="1" applyAlignment="1" applyProtection="1">
      <alignment horizontal="center" wrapText="1"/>
    </xf>
    <xf numFmtId="4" fontId="0" fillId="0" borderId="0" xfId="0" applyNumberFormat="1"/>
    <xf numFmtId="0" fontId="16" fillId="0" borderId="14" xfId="0" applyFont="1" applyBorder="1" applyAlignment="1" applyProtection="1">
      <alignment wrapText="1"/>
    </xf>
    <xf numFmtId="0" fontId="16" fillId="0" borderId="15" xfId="0" applyFont="1" applyBorder="1" applyAlignment="1" applyProtection="1">
      <alignment wrapText="1"/>
    </xf>
    <xf numFmtId="0" fontId="16" fillId="0" borderId="6" xfId="0" applyFont="1" applyBorder="1" applyAlignment="1" applyProtection="1">
      <alignment horizontal="center" wrapText="1"/>
    </xf>
    <xf numFmtId="4" fontId="17" fillId="6" borderId="16" xfId="0" applyNumberFormat="1" applyFont="1" applyFill="1" applyBorder="1" applyAlignment="1" applyProtection="1">
      <alignment horizontal="right" wrapText="1"/>
    </xf>
    <xf numFmtId="4" fontId="17" fillId="6" borderId="16" xfId="0" applyNumberFormat="1" applyFont="1" applyFill="1" applyBorder="1" applyAlignment="1" applyProtection="1">
      <alignment horizontal="right"/>
    </xf>
    <xf numFmtId="4" fontId="17" fillId="6" borderId="10" xfId="0" applyNumberFormat="1" applyFont="1" applyFill="1" applyBorder="1" applyAlignment="1" applyProtection="1">
      <alignment horizontal="right"/>
    </xf>
    <xf numFmtId="1" fontId="9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>
      <alignment horizontal="left" wrapText="1"/>
    </xf>
    <xf numFmtId="1" fontId="3" fillId="8" borderId="0" xfId="0" applyNumberFormat="1" applyFont="1" applyFill="1" applyBorder="1" applyAlignment="1" applyProtection="1">
      <alignment horizontal="left"/>
    </xf>
    <xf numFmtId="1" fontId="3" fillId="8" borderId="0" xfId="0" applyNumberFormat="1" applyFont="1" applyFill="1" applyBorder="1" applyAlignment="1" applyProtection="1"/>
    <xf numFmtId="0" fontId="1" fillId="8" borderId="0" xfId="0" applyFont="1" applyFill="1" applyProtection="1"/>
    <xf numFmtId="0" fontId="0" fillId="8" borderId="0" xfId="0" applyFill="1" applyProtection="1"/>
    <xf numFmtId="2" fontId="9" fillId="0" borderId="26" xfId="0" applyNumberFormat="1" applyFont="1" applyBorder="1" applyAlignment="1" applyProtection="1">
      <alignment horizontal="right"/>
    </xf>
    <xf numFmtId="0" fontId="0" fillId="3" borderId="19" xfId="0" applyFill="1" applyBorder="1" applyAlignment="1"/>
    <xf numFmtId="0" fontId="20" fillId="3" borderId="18" xfId="0" applyFont="1" applyFill="1" applyBorder="1" applyAlignment="1"/>
    <xf numFmtId="0" fontId="1" fillId="0" borderId="0" xfId="0" applyFont="1" applyProtection="1"/>
    <xf numFmtId="0" fontId="10" fillId="0" borderId="1" xfId="0" applyFont="1" applyFill="1" applyBorder="1" applyAlignment="1" applyProtection="1">
      <alignment horizontal="right"/>
    </xf>
    <xf numFmtId="0" fontId="23" fillId="0" borderId="15" xfId="0" applyFont="1" applyBorder="1"/>
    <xf numFmtId="0" fontId="22" fillId="0" borderId="15" xfId="0" applyFont="1" applyBorder="1" applyAlignment="1">
      <alignment wrapText="1"/>
    </xf>
    <xf numFmtId="0" fontId="17" fillId="2" borderId="13" xfId="0" applyFont="1" applyFill="1" applyBorder="1" applyAlignment="1" applyProtection="1">
      <alignment horizontal="center" wrapText="1"/>
      <protection locked="0"/>
    </xf>
    <xf numFmtId="0" fontId="17" fillId="2" borderId="6" xfId="0" applyFont="1" applyFill="1" applyBorder="1" applyAlignment="1" applyProtection="1">
      <alignment horizontal="center" wrapText="1"/>
      <protection locked="0"/>
    </xf>
    <xf numFmtId="0" fontId="17" fillId="0" borderId="27" xfId="0" applyFont="1" applyBorder="1" applyAlignment="1" applyProtection="1">
      <alignment horizontal="center"/>
    </xf>
    <xf numFmtId="0" fontId="17" fillId="0" borderId="16" xfId="0" applyFont="1" applyBorder="1" applyAlignment="1" applyProtection="1">
      <alignment horizontal="center"/>
    </xf>
    <xf numFmtId="0" fontId="16" fillId="0" borderId="15" xfId="0" applyFont="1" applyBorder="1" applyAlignment="1" applyProtection="1">
      <alignment horizontal="center" wrapText="1"/>
    </xf>
    <xf numFmtId="0" fontId="16" fillId="0" borderId="13" xfId="0" applyFont="1" applyBorder="1" applyAlignment="1" applyProtection="1">
      <alignment horizontal="center" wrapText="1"/>
    </xf>
    <xf numFmtId="0" fontId="17" fillId="2" borderId="17" xfId="0" applyFont="1" applyFill="1" applyBorder="1" applyAlignment="1" applyProtection="1">
      <alignment horizontal="center" wrapText="1"/>
      <protection locked="0"/>
    </xf>
    <xf numFmtId="0" fontId="17" fillId="2" borderId="4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</xf>
    <xf numFmtId="1" fontId="1" fillId="8" borderId="0" xfId="0" applyNumberFormat="1" applyFont="1" applyFill="1" applyBorder="1" applyAlignment="1" applyProtection="1">
      <alignment horizontal="center"/>
    </xf>
    <xf numFmtId="4" fontId="3" fillId="5" borderId="22" xfId="0" applyNumberFormat="1" applyFont="1" applyFill="1" applyBorder="1" applyAlignment="1" applyProtection="1">
      <alignment horizontal="center"/>
    </xf>
    <xf numFmtId="4" fontId="3" fillId="5" borderId="23" xfId="0" applyNumberFormat="1" applyFont="1" applyFill="1" applyBorder="1" applyAlignment="1" applyProtection="1">
      <alignment horizontal="center"/>
    </xf>
    <xf numFmtId="4" fontId="3" fillId="5" borderId="24" xfId="0" applyNumberFormat="1" applyFont="1" applyFill="1" applyBorder="1" applyAlignment="1" applyProtection="1">
      <alignment horizontal="center"/>
    </xf>
    <xf numFmtId="4" fontId="3" fillId="5" borderId="25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8" xfId="0" applyFont="1" applyFill="1" applyBorder="1" applyAlignment="1" applyProtection="1">
      <alignment horizontal="left"/>
      <protection locked="0"/>
    </xf>
    <xf numFmtId="0" fontId="1" fillId="4" borderId="19" xfId="0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 vertical="center" textRotation="90"/>
    </xf>
    <xf numFmtId="164" fontId="3" fillId="2" borderId="22" xfId="0" applyNumberFormat="1" applyFont="1" applyFill="1" applyBorder="1" applyAlignment="1" applyProtection="1">
      <alignment horizontal="center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3" borderId="20" xfId="0" applyNumberFormat="1" applyFont="1" applyFill="1" applyBorder="1" applyAlignment="1" applyProtection="1">
      <alignment horizontal="center"/>
      <protection locked="0"/>
    </xf>
    <xf numFmtId="164" fontId="3" fillId="3" borderId="2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165" fontId="11" fillId="7" borderId="0" xfId="0" applyNumberFormat="1" applyFont="1" applyFill="1" applyAlignment="1" applyProtection="1">
      <alignment horizontal="center"/>
    </xf>
    <xf numFmtId="0" fontId="11" fillId="5" borderId="0" xfId="0" applyFont="1" applyFill="1" applyAlignment="1" applyProtection="1">
      <alignment horizontal="center"/>
    </xf>
    <xf numFmtId="0" fontId="11" fillId="7" borderId="0" xfId="0" applyFont="1" applyFill="1" applyAlignment="1" applyProtection="1">
      <alignment horizontal="center"/>
    </xf>
    <xf numFmtId="165" fontId="11" fillId="5" borderId="0" xfId="0" applyNumberFormat="1" applyFont="1" applyFill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/>
    </xf>
    <xf numFmtId="166" fontId="11" fillId="5" borderId="0" xfId="0" applyNumberFormat="1" applyFont="1" applyFill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21" fillId="0" borderId="0" xfId="0" applyFont="1" applyAlignment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24</xdr:row>
      <xdr:rowOff>9525</xdr:rowOff>
    </xdr:from>
    <xdr:to>
      <xdr:col>4</xdr:col>
      <xdr:colOff>1343025</xdr:colOff>
      <xdr:row>45</xdr:row>
      <xdr:rowOff>38099</xdr:rowOff>
    </xdr:to>
    <xdr:sp macro="" textlink="">
      <xdr:nvSpPr>
        <xdr:cNvPr id="3" name="BlokTextu 2"/>
        <xdr:cNvSpPr txBox="1"/>
      </xdr:nvSpPr>
      <xdr:spPr>
        <a:xfrm>
          <a:off x="1" y="5029200"/>
          <a:ext cx="5905499" cy="3428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</a:t>
          </a:r>
          <a:r>
            <a:rPr lang="sk-SK" sz="1100" b="1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Zapísaný v : OR OS /ŽR</a:t>
          </a: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Štatutárni zástupcovia podľa dokladu o oprávnení podnikať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A3" sqref="A3"/>
    </sheetView>
  </sheetViews>
  <sheetFormatPr defaultRowHeight="12.75" x14ac:dyDescent="0.2"/>
  <cols>
    <col min="1" max="1" width="28.28515625" style="1" customWidth="1"/>
    <col min="2" max="2" width="11" style="1" customWidth="1"/>
    <col min="3" max="3" width="15.28515625" style="1" customWidth="1"/>
    <col min="4" max="4" width="13.85546875" style="1" customWidth="1"/>
    <col min="5" max="5" width="20.7109375" style="1" customWidth="1"/>
    <col min="6" max="16384" width="9.140625" style="1"/>
  </cols>
  <sheetData>
    <row r="1" spans="1:5" ht="24" customHeight="1" x14ac:dyDescent="0.25">
      <c r="A1" s="76" t="s">
        <v>51</v>
      </c>
      <c r="B1" s="75"/>
      <c r="C1" s="75"/>
      <c r="D1" s="75"/>
      <c r="E1" s="78" t="s">
        <v>55</v>
      </c>
    </row>
    <row r="2" spans="1:5" ht="13.5" thickBot="1" x14ac:dyDescent="0.25">
      <c r="A2" s="77" t="s">
        <v>60</v>
      </c>
    </row>
    <row r="3" spans="1:5" ht="15.75" x14ac:dyDescent="0.25">
      <c r="A3" s="61" t="s">
        <v>26</v>
      </c>
      <c r="B3" s="87"/>
      <c r="C3" s="87"/>
      <c r="D3" s="87"/>
      <c r="E3" s="88"/>
    </row>
    <row r="4" spans="1:5" ht="15.75" x14ac:dyDescent="0.25">
      <c r="A4" s="62" t="s">
        <v>27</v>
      </c>
      <c r="B4" s="81"/>
      <c r="C4" s="81"/>
      <c r="D4" s="81"/>
      <c r="E4" s="82"/>
    </row>
    <row r="5" spans="1:5" ht="15.75" x14ac:dyDescent="0.25">
      <c r="A5" s="62" t="s">
        <v>35</v>
      </c>
      <c r="B5" s="81"/>
      <c r="C5" s="81"/>
      <c r="D5" s="81"/>
      <c r="E5" s="82"/>
    </row>
    <row r="6" spans="1:5" ht="15.75" x14ac:dyDescent="0.25">
      <c r="A6" s="62" t="s">
        <v>36</v>
      </c>
      <c r="B6" s="81"/>
      <c r="C6" s="81"/>
      <c r="D6" s="81"/>
      <c r="E6" s="82"/>
    </row>
    <row r="7" spans="1:5" ht="15.75" x14ac:dyDescent="0.25">
      <c r="A7" s="62" t="s">
        <v>37</v>
      </c>
      <c r="B7" s="81"/>
      <c r="C7" s="81"/>
      <c r="D7" s="81"/>
      <c r="E7" s="82"/>
    </row>
    <row r="8" spans="1:5" ht="15.75" x14ac:dyDescent="0.25">
      <c r="A8" s="62" t="s">
        <v>38</v>
      </c>
      <c r="B8" s="81"/>
      <c r="C8" s="81"/>
      <c r="D8" s="81"/>
      <c r="E8" s="82"/>
    </row>
    <row r="9" spans="1:5" ht="15.75" x14ac:dyDescent="0.25">
      <c r="A9" s="62" t="s">
        <v>39</v>
      </c>
      <c r="B9" s="81"/>
      <c r="C9" s="81"/>
      <c r="D9" s="81"/>
      <c r="E9" s="82"/>
    </row>
    <row r="10" spans="1:5" ht="15.75" x14ac:dyDescent="0.25">
      <c r="A10" s="79" t="s">
        <v>52</v>
      </c>
      <c r="B10" s="81"/>
      <c r="C10" s="81"/>
      <c r="D10" s="81"/>
      <c r="E10" s="82"/>
    </row>
    <row r="11" spans="1:5" ht="26.25" x14ac:dyDescent="0.25">
      <c r="A11" s="80" t="s">
        <v>53</v>
      </c>
      <c r="B11" s="81"/>
      <c r="C11" s="81"/>
      <c r="D11" s="81"/>
      <c r="E11" s="82"/>
    </row>
    <row r="12" spans="1:5" ht="15.75" x14ac:dyDescent="0.25">
      <c r="A12" s="62" t="s">
        <v>40</v>
      </c>
      <c r="B12" s="81"/>
      <c r="C12" s="81"/>
      <c r="D12" s="81"/>
      <c r="E12" s="82"/>
    </row>
    <row r="13" spans="1:5" ht="15.75" x14ac:dyDescent="0.25">
      <c r="A13" s="62" t="s">
        <v>41</v>
      </c>
      <c r="B13" s="81"/>
      <c r="C13" s="81"/>
      <c r="D13" s="81"/>
      <c r="E13" s="82"/>
    </row>
    <row r="14" spans="1:5" ht="18" customHeight="1" x14ac:dyDescent="0.25">
      <c r="A14" s="62" t="s">
        <v>44</v>
      </c>
      <c r="B14" s="81"/>
      <c r="C14" s="81"/>
      <c r="D14" s="81"/>
      <c r="E14" s="82"/>
    </row>
    <row r="15" spans="1:5" ht="15.75" x14ac:dyDescent="0.25">
      <c r="A15" s="62" t="s">
        <v>42</v>
      </c>
      <c r="B15" s="81"/>
      <c r="C15" s="81"/>
      <c r="D15" s="81"/>
      <c r="E15" s="82"/>
    </row>
    <row r="16" spans="1:5" ht="25.5" customHeight="1" x14ac:dyDescent="0.25">
      <c r="A16" s="62" t="s">
        <v>43</v>
      </c>
      <c r="B16" s="81"/>
      <c r="C16" s="81"/>
      <c r="D16" s="81"/>
      <c r="E16" s="82"/>
    </row>
    <row r="17" spans="1:5" ht="15.75" x14ac:dyDescent="0.25">
      <c r="A17" s="62" t="s">
        <v>28</v>
      </c>
      <c r="B17" s="81" t="s">
        <v>29</v>
      </c>
      <c r="C17" s="81"/>
      <c r="D17" s="81"/>
      <c r="E17" s="82"/>
    </row>
    <row r="18" spans="1:5" ht="15.75" x14ac:dyDescent="0.25">
      <c r="A18" s="85" t="s">
        <v>54</v>
      </c>
      <c r="B18" s="86"/>
      <c r="C18" s="59" t="s">
        <v>30</v>
      </c>
      <c r="D18" s="59" t="s">
        <v>31</v>
      </c>
      <c r="E18" s="63" t="s">
        <v>32</v>
      </c>
    </row>
    <row r="19" spans="1:5" ht="15.75" x14ac:dyDescent="0.25">
      <c r="A19" s="85"/>
      <c r="B19" s="86"/>
      <c r="C19" s="59" t="s">
        <v>33</v>
      </c>
      <c r="D19" s="59" t="s">
        <v>33</v>
      </c>
      <c r="E19" s="63" t="s">
        <v>33</v>
      </c>
    </row>
    <row r="20" spans="1:5" ht="16.5" thickBot="1" x14ac:dyDescent="0.3">
      <c r="A20" s="83" t="s">
        <v>48</v>
      </c>
      <c r="B20" s="84"/>
      <c r="C20" s="64" t="e">
        <f>'príloha 1B'!T26</f>
        <v>#VALUE!</v>
      </c>
      <c r="D20" s="65" t="e">
        <f>IF(B17="áno",C20*0.2,0)</f>
        <v>#VALUE!</v>
      </c>
      <c r="E20" s="66" t="e">
        <f>C20+D20</f>
        <v>#VALUE!</v>
      </c>
    </row>
    <row r="21" spans="1:5" x14ac:dyDescent="0.2">
      <c r="A21"/>
      <c r="B21"/>
      <c r="C21"/>
      <c r="D21"/>
      <c r="E21"/>
    </row>
    <row r="22" spans="1:5" x14ac:dyDescent="0.2">
      <c r="A22"/>
      <c r="B22"/>
      <c r="C22"/>
      <c r="D22"/>
      <c r="E22" s="60"/>
    </row>
    <row r="23" spans="1:5" x14ac:dyDescent="0.2">
      <c r="A23"/>
      <c r="B23"/>
      <c r="C23"/>
      <c r="D23"/>
      <c r="E23"/>
    </row>
  </sheetData>
  <mergeCells count="17">
    <mergeCell ref="B10:E10"/>
    <mergeCell ref="B11:E11"/>
    <mergeCell ref="A20:B20"/>
    <mergeCell ref="A18:B19"/>
    <mergeCell ref="B12:E12"/>
    <mergeCell ref="B3:E3"/>
    <mergeCell ref="B17:E17"/>
    <mergeCell ref="B4:E4"/>
    <mergeCell ref="B13:E13"/>
    <mergeCell ref="B14:E14"/>
    <mergeCell ref="B15:E15"/>
    <mergeCell ref="B16:E16"/>
    <mergeCell ref="B5:E5"/>
    <mergeCell ref="B6:E6"/>
    <mergeCell ref="B7:E7"/>
    <mergeCell ref="B8:E8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">
    <pageSetUpPr fitToPage="1"/>
  </sheetPr>
  <dimension ref="A1:V62"/>
  <sheetViews>
    <sheetView tabSelected="1" view="pageBreakPreview" zoomScale="80" zoomScaleNormal="80" zoomScaleSheetLayoutView="80" workbookViewId="0">
      <selection activeCell="H41" sqref="H41:I41"/>
    </sheetView>
  </sheetViews>
  <sheetFormatPr defaultRowHeight="12.75" x14ac:dyDescent="0.2"/>
  <cols>
    <col min="1" max="1" width="15.85546875" style="1" customWidth="1"/>
    <col min="2" max="2" width="11.7109375" style="1" customWidth="1"/>
    <col min="3" max="3" width="12" style="1" customWidth="1"/>
    <col min="4" max="4" width="15.85546875" style="1" customWidth="1"/>
    <col min="5" max="6" width="11.7109375" style="1" customWidth="1"/>
    <col min="7" max="7" width="15.85546875" style="1" customWidth="1"/>
    <col min="8" max="9" width="11.7109375" style="1" customWidth="1"/>
    <col min="10" max="10" width="15.85546875" style="1" customWidth="1"/>
    <col min="11" max="12" width="11.7109375" style="1" customWidth="1"/>
    <col min="13" max="14" width="9.140625" style="1"/>
    <col min="15" max="15" width="10.7109375" style="1" customWidth="1"/>
    <col min="16" max="16" width="13" style="1" customWidth="1"/>
    <col min="17" max="19" width="9.140625" style="1"/>
    <col min="20" max="20" width="9.85546875" style="1" customWidth="1"/>
    <col min="21" max="21" width="9.140625" style="1"/>
    <col min="22" max="22" width="7.85546875" style="1" customWidth="1"/>
    <col min="23" max="16384" width="9.140625" style="1"/>
  </cols>
  <sheetData>
    <row r="1" spans="1:22" ht="20.100000000000001" customHeight="1" x14ac:dyDescent="0.35">
      <c r="A1" s="125" t="s">
        <v>50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25"/>
      <c r="N1" s="26"/>
      <c r="O1" s="26"/>
      <c r="P1" s="26"/>
      <c r="Q1" s="24"/>
      <c r="R1" s="23"/>
      <c r="S1" s="126" t="s">
        <v>56</v>
      </c>
      <c r="T1" s="126"/>
    </row>
    <row r="2" spans="1:22" ht="14.25" customHeigh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25"/>
      <c r="N2" s="26"/>
      <c r="O2" s="26"/>
      <c r="P2" s="26"/>
      <c r="Q2" s="24"/>
      <c r="R2" s="23"/>
      <c r="S2" s="23"/>
    </row>
    <row r="3" spans="1:22" ht="20.100000000000001" customHeight="1" x14ac:dyDescent="0.2">
      <c r="A3" s="127" t="s">
        <v>16</v>
      </c>
      <c r="B3" s="127"/>
      <c r="C3" s="127"/>
      <c r="D3" s="44" t="s">
        <v>59</v>
      </c>
      <c r="E3" s="44"/>
      <c r="F3" s="44"/>
      <c r="G3" s="44"/>
      <c r="H3" s="44"/>
      <c r="I3" s="44"/>
      <c r="J3" s="44"/>
      <c r="K3" s="44"/>
      <c r="L3" s="44"/>
      <c r="M3" s="23"/>
      <c r="N3" s="23"/>
      <c r="O3" s="23"/>
      <c r="P3" s="23"/>
      <c r="Q3" s="23"/>
      <c r="R3" s="23"/>
      <c r="S3" s="23"/>
    </row>
    <row r="4" spans="1:22" ht="11.25" customHeight="1" x14ac:dyDescent="0.2">
      <c r="A4" s="48"/>
      <c r="B4" s="48"/>
      <c r="C4" s="48"/>
      <c r="D4" s="44"/>
      <c r="E4" s="44"/>
      <c r="F4" s="44"/>
      <c r="G4" s="44"/>
      <c r="H4" s="44"/>
      <c r="I4" s="44"/>
      <c r="J4" s="44"/>
      <c r="K4" s="44"/>
      <c r="L4" s="44"/>
      <c r="M4" s="23"/>
      <c r="N4" s="23"/>
      <c r="O4" s="23"/>
      <c r="P4" s="23"/>
      <c r="Q4" s="23"/>
      <c r="R4" s="23"/>
      <c r="S4" s="23"/>
    </row>
    <row r="5" spans="1:22" ht="18.75" customHeight="1" x14ac:dyDescent="0.2">
      <c r="A5" s="128"/>
      <c r="B5" s="128"/>
      <c r="C5" s="128"/>
      <c r="D5" s="55" t="s">
        <v>58</v>
      </c>
      <c r="E5" s="45"/>
      <c r="F5" s="45"/>
      <c r="G5" s="45"/>
      <c r="H5" s="45"/>
      <c r="I5" s="45"/>
      <c r="J5" s="45"/>
      <c r="K5" s="45"/>
      <c r="L5" s="45"/>
    </row>
    <row r="6" spans="1:22" ht="19.5" customHeight="1" x14ac:dyDescent="0.2">
      <c r="B6" s="57"/>
      <c r="C6" s="57"/>
      <c r="D6" s="55"/>
      <c r="E6" s="55"/>
      <c r="F6" s="55"/>
      <c r="G6" s="55"/>
      <c r="H6" s="55"/>
      <c r="I6" s="55"/>
      <c r="J6" s="55"/>
      <c r="K6" s="57"/>
      <c r="L6" s="57"/>
    </row>
    <row r="7" spans="1:22" ht="22.5" customHeight="1" x14ac:dyDescent="0.2">
      <c r="A7"/>
      <c r="B7"/>
      <c r="C7"/>
      <c r="D7"/>
      <c r="E7"/>
      <c r="F7"/>
      <c r="G7"/>
      <c r="H7"/>
      <c r="I7"/>
      <c r="J7" s="129"/>
      <c r="K7" s="129"/>
      <c r="L7" s="2"/>
    </row>
    <row r="8" spans="1:22" ht="20.100000000000001" customHeight="1" x14ac:dyDescent="0.2">
      <c r="A8" s="42" t="s">
        <v>14</v>
      </c>
      <c r="B8" s="42"/>
      <c r="C8" s="42"/>
      <c r="D8" s="42"/>
      <c r="E8" s="42"/>
    </row>
    <row r="9" spans="1:22" ht="20.100000000000001" customHeight="1" x14ac:dyDescent="0.3">
      <c r="A9" s="119" t="s">
        <v>18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1"/>
    </row>
    <row r="10" spans="1:22" ht="9.75" customHeight="1" x14ac:dyDescent="0.2"/>
    <row r="11" spans="1:22" ht="20.100000000000001" customHeight="1" thickBot="1" x14ac:dyDescent="0.25">
      <c r="A11" s="122" t="s">
        <v>1</v>
      </c>
      <c r="B11" s="122"/>
      <c r="C11" s="122"/>
      <c r="D11" s="122"/>
      <c r="E11" s="122"/>
      <c r="F11" s="122"/>
      <c r="G11" s="122"/>
      <c r="H11" s="3"/>
    </row>
    <row r="12" spans="1:22" ht="23.1" customHeight="1" x14ac:dyDescent="0.25">
      <c r="A12" s="36" t="s">
        <v>2</v>
      </c>
      <c r="B12" s="123" t="s">
        <v>9</v>
      </c>
      <c r="C12" s="124"/>
      <c r="D12" s="36" t="s">
        <v>2</v>
      </c>
      <c r="E12" s="123" t="s">
        <v>9</v>
      </c>
      <c r="F12" s="124"/>
      <c r="G12" s="36" t="s">
        <v>2</v>
      </c>
      <c r="H12" s="123" t="s">
        <v>9</v>
      </c>
      <c r="I12" s="124"/>
      <c r="J12" s="36" t="s">
        <v>2</v>
      </c>
      <c r="K12" s="123" t="s">
        <v>9</v>
      </c>
      <c r="L12" s="124"/>
      <c r="M12" s="4"/>
    </row>
    <row r="13" spans="1:22" ht="23.1" customHeight="1" thickBot="1" x14ac:dyDescent="0.3">
      <c r="A13" s="37" t="s">
        <v>3</v>
      </c>
      <c r="B13" s="38" t="s">
        <v>0</v>
      </c>
      <c r="C13" s="39" t="s">
        <v>4</v>
      </c>
      <c r="D13" s="37" t="s">
        <v>3</v>
      </c>
      <c r="E13" s="38" t="s">
        <v>0</v>
      </c>
      <c r="F13" s="39" t="s">
        <v>4</v>
      </c>
      <c r="G13" s="37" t="s">
        <v>3</v>
      </c>
      <c r="H13" s="38" t="s">
        <v>0</v>
      </c>
      <c r="I13" s="39" t="s">
        <v>4</v>
      </c>
      <c r="J13" s="37" t="s">
        <v>3</v>
      </c>
      <c r="K13" s="38" t="s">
        <v>0</v>
      </c>
      <c r="L13" s="39" t="s">
        <v>4</v>
      </c>
      <c r="M13" s="4"/>
    </row>
    <row r="14" spans="1:22" ht="23.1" customHeight="1" x14ac:dyDescent="0.25">
      <c r="A14" s="27">
        <v>1</v>
      </c>
      <c r="B14" s="28" t="str">
        <f>IF(H41=0," ",ROUND($H$41*A14+$H$44,2))</f>
        <v xml:space="preserve"> </v>
      </c>
      <c r="C14" s="29" t="str">
        <f>IF(H42=0," ",ROUND($H$42*A14+$H$45,2))</f>
        <v xml:space="preserve"> </v>
      </c>
      <c r="D14" s="27">
        <v>26</v>
      </c>
      <c r="E14" s="28" t="str">
        <f>IF($H$41=0," ",ROUND(($H$41*D14*(1-D14*0.002)+$H$44),2))</f>
        <v xml:space="preserve"> </v>
      </c>
      <c r="F14" s="29" t="str">
        <f>IF($H$42=0," ",ROUND(($H$42*D14*(1-D14*0.002)+$H$45),2))</f>
        <v xml:space="preserve"> </v>
      </c>
      <c r="G14" s="27">
        <v>51</v>
      </c>
      <c r="H14" s="28" t="str">
        <f>IF($H$41=0," ",ROUND(($H$41*G14*(1-G14*0.002)+$H$44),2))</f>
        <v xml:space="preserve"> </v>
      </c>
      <c r="I14" s="29" t="str">
        <f>IF($H$42=0," ",ROUND(($H$42*G14*(1-G14*0.002)+$H$45),2))</f>
        <v xml:space="preserve"> </v>
      </c>
      <c r="J14" s="27">
        <v>76</v>
      </c>
      <c r="K14" s="28" t="str">
        <f>IF($H$41=0," ",ROUND(($H$41*J14*(1-J14*0.002)+$H$44),2))</f>
        <v xml:space="preserve"> </v>
      </c>
      <c r="L14" s="29" t="str">
        <f>IF($H$42=0," ",ROUND(($H$42*J14*(1-J14*0.002)+$H$45),2))</f>
        <v xml:space="preserve"> </v>
      </c>
      <c r="N14"/>
      <c r="O14"/>
      <c r="P14"/>
      <c r="Q14"/>
      <c r="R14"/>
      <c r="S14"/>
      <c r="T14"/>
      <c r="U14"/>
      <c r="V14"/>
    </row>
    <row r="15" spans="1:22" ht="23.1" customHeight="1" x14ac:dyDescent="0.25">
      <c r="A15" s="30">
        <v>2</v>
      </c>
      <c r="B15" s="11" t="str">
        <f t="shared" ref="B15:B24" si="0">IF($H$41=0," ",ROUND((($H$41*A15*(1-A15*0.002)+$H$44)),2))</f>
        <v xml:space="preserve"> </v>
      </c>
      <c r="C15" s="31" t="str">
        <f t="shared" ref="C15:C25" si="1">IF($H$42=0," ",ROUND((($H$42*A15*(1-A15*0.002)+$H$45)),2))</f>
        <v xml:space="preserve"> </v>
      </c>
      <c r="D15" s="30">
        <v>27</v>
      </c>
      <c r="E15" s="11" t="str">
        <f t="shared" ref="E15:E38" si="2">IF($H$41=0," ",ROUND(($H$41*D15*(1-D15*0.002)+$H$44),2))</f>
        <v xml:space="preserve"> </v>
      </c>
      <c r="F15" s="31" t="str">
        <f t="shared" ref="F15:F38" si="3">IF($H$42=0," ",ROUND(($H$42*D15*(1-D15*0.002)+$H$45),2))</f>
        <v xml:space="preserve"> </v>
      </c>
      <c r="G15" s="30">
        <v>52</v>
      </c>
      <c r="H15" s="11" t="str">
        <f t="shared" ref="H15:H38" si="4">IF($H$41=0," ",ROUND(($H$41*G15*(1-G15*0.002)+$H$44),2))</f>
        <v xml:space="preserve"> </v>
      </c>
      <c r="I15" s="31" t="str">
        <f t="shared" ref="I15:I38" si="5">IF($H$42=0," ",ROUND(($H$42*G15*(1-G15*0.002)+$H$45),2))</f>
        <v xml:space="preserve"> </v>
      </c>
      <c r="J15" s="30">
        <v>77</v>
      </c>
      <c r="K15" s="11" t="str">
        <f t="shared" ref="K15:K38" si="6">IF($H$41=0," ",ROUND(($H$41*J15*(1-J15*0.002)+$H$44),2))</f>
        <v xml:space="preserve"> </v>
      </c>
      <c r="L15" s="31" t="str">
        <f t="shared" ref="L15:L38" si="7">IF($H$42=0," ",ROUND(($H$42*J15*(1-J15*0.002)+$H$45),2))</f>
        <v xml:space="preserve"> </v>
      </c>
      <c r="N15"/>
      <c r="O15"/>
      <c r="P15"/>
      <c r="Q15"/>
      <c r="R15"/>
      <c r="S15"/>
      <c r="T15"/>
      <c r="U15"/>
      <c r="V15"/>
    </row>
    <row r="16" spans="1:22" ht="23.1" customHeight="1" x14ac:dyDescent="0.25">
      <c r="A16" s="30">
        <v>3</v>
      </c>
      <c r="B16" s="11" t="str">
        <f t="shared" si="0"/>
        <v xml:space="preserve"> </v>
      </c>
      <c r="C16" s="31" t="str">
        <f t="shared" si="1"/>
        <v xml:space="preserve"> </v>
      </c>
      <c r="D16" s="30">
        <v>28</v>
      </c>
      <c r="E16" s="11" t="str">
        <f t="shared" si="2"/>
        <v xml:space="preserve"> </v>
      </c>
      <c r="F16" s="31" t="str">
        <f t="shared" si="3"/>
        <v xml:space="preserve"> </v>
      </c>
      <c r="G16" s="30">
        <v>53</v>
      </c>
      <c r="H16" s="11" t="str">
        <f t="shared" si="4"/>
        <v xml:space="preserve"> </v>
      </c>
      <c r="I16" s="31" t="str">
        <f t="shared" si="5"/>
        <v xml:space="preserve"> </v>
      </c>
      <c r="J16" s="30">
        <v>78</v>
      </c>
      <c r="K16" s="11" t="str">
        <f t="shared" si="6"/>
        <v xml:space="preserve"> </v>
      </c>
      <c r="L16" s="31" t="str">
        <f t="shared" si="7"/>
        <v xml:space="preserve"> </v>
      </c>
      <c r="N16"/>
      <c r="O16"/>
      <c r="P16"/>
      <c r="Q16"/>
      <c r="R16"/>
      <c r="S16"/>
      <c r="T16"/>
      <c r="U16"/>
      <c r="V16"/>
    </row>
    <row r="17" spans="1:22" ht="23.1" customHeight="1" x14ac:dyDescent="0.25">
      <c r="A17" s="30">
        <v>4</v>
      </c>
      <c r="B17" s="11" t="str">
        <f t="shared" si="0"/>
        <v xml:space="preserve"> </v>
      </c>
      <c r="C17" s="31" t="str">
        <f t="shared" si="1"/>
        <v xml:space="preserve"> </v>
      </c>
      <c r="D17" s="30">
        <v>29</v>
      </c>
      <c r="E17" s="11" t="str">
        <f t="shared" si="2"/>
        <v xml:space="preserve"> </v>
      </c>
      <c r="F17" s="31" t="str">
        <f t="shared" si="3"/>
        <v xml:space="preserve"> </v>
      </c>
      <c r="G17" s="30">
        <v>54</v>
      </c>
      <c r="H17" s="11" t="str">
        <f t="shared" si="4"/>
        <v xml:space="preserve"> </v>
      </c>
      <c r="I17" s="31" t="str">
        <f t="shared" si="5"/>
        <v xml:space="preserve"> </v>
      </c>
      <c r="J17" s="30">
        <v>79</v>
      </c>
      <c r="K17" s="11" t="str">
        <f t="shared" si="6"/>
        <v xml:space="preserve"> </v>
      </c>
      <c r="L17" s="31" t="str">
        <f t="shared" si="7"/>
        <v xml:space="preserve"> </v>
      </c>
      <c r="N17" s="117" t="s">
        <v>47</v>
      </c>
      <c r="O17" s="117"/>
      <c r="P17" s="117"/>
      <c r="Q17" s="117"/>
      <c r="R17" s="117"/>
      <c r="S17" s="117"/>
      <c r="T17" s="117"/>
      <c r="U17" s="117"/>
      <c r="V17" s="117"/>
    </row>
    <row r="18" spans="1:22" ht="23.1" customHeight="1" x14ac:dyDescent="0.25">
      <c r="A18" s="30">
        <v>5</v>
      </c>
      <c r="B18" s="11" t="str">
        <f t="shared" si="0"/>
        <v xml:space="preserve"> </v>
      </c>
      <c r="C18" s="31" t="str">
        <f t="shared" si="1"/>
        <v xml:space="preserve"> </v>
      </c>
      <c r="D18" s="30">
        <v>30</v>
      </c>
      <c r="E18" s="11" t="str">
        <f t="shared" si="2"/>
        <v xml:space="preserve"> </v>
      </c>
      <c r="F18" s="31" t="str">
        <f t="shared" si="3"/>
        <v xml:space="preserve"> </v>
      </c>
      <c r="G18" s="30">
        <v>55</v>
      </c>
      <c r="H18" s="11" t="str">
        <f t="shared" si="4"/>
        <v xml:space="preserve"> </v>
      </c>
      <c r="I18" s="31" t="str">
        <f t="shared" si="5"/>
        <v xml:space="preserve"> </v>
      </c>
      <c r="J18" s="30">
        <v>80</v>
      </c>
      <c r="K18" s="11" t="str">
        <f t="shared" si="6"/>
        <v xml:space="preserve"> </v>
      </c>
      <c r="L18" s="31" t="str">
        <f t="shared" si="7"/>
        <v xml:space="preserve"> </v>
      </c>
      <c r="N18" s="114" t="s">
        <v>5</v>
      </c>
      <c r="O18" s="114"/>
      <c r="P18" s="114"/>
      <c r="Q18" s="114" t="s">
        <v>6</v>
      </c>
      <c r="R18" s="114"/>
      <c r="S18" s="114"/>
      <c r="T18" s="114" t="s">
        <v>7</v>
      </c>
      <c r="U18" s="114"/>
      <c r="V18" s="114"/>
    </row>
    <row r="19" spans="1:22" ht="23.1" customHeight="1" x14ac:dyDescent="0.25">
      <c r="A19" s="30">
        <v>6</v>
      </c>
      <c r="B19" s="11" t="str">
        <f t="shared" si="0"/>
        <v xml:space="preserve"> </v>
      </c>
      <c r="C19" s="31" t="str">
        <f t="shared" si="1"/>
        <v xml:space="preserve"> </v>
      </c>
      <c r="D19" s="30">
        <v>31</v>
      </c>
      <c r="E19" s="11" t="str">
        <f t="shared" si="2"/>
        <v xml:space="preserve"> </v>
      </c>
      <c r="F19" s="31" t="str">
        <f t="shared" si="3"/>
        <v xml:space="preserve"> </v>
      </c>
      <c r="G19" s="30">
        <v>56</v>
      </c>
      <c r="H19" s="11" t="str">
        <f t="shared" si="4"/>
        <v xml:space="preserve"> </v>
      </c>
      <c r="I19" s="31" t="str">
        <f t="shared" si="5"/>
        <v xml:space="preserve"> </v>
      </c>
      <c r="J19" s="30">
        <v>81</v>
      </c>
      <c r="K19" s="11" t="str">
        <f t="shared" si="6"/>
        <v xml:space="preserve"> </v>
      </c>
      <c r="L19" s="31" t="str">
        <f t="shared" si="7"/>
        <v xml:space="preserve"> </v>
      </c>
      <c r="N19" s="118">
        <v>1000</v>
      </c>
      <c r="O19" s="118"/>
      <c r="P19" s="118"/>
      <c r="Q19" s="118">
        <v>34000</v>
      </c>
      <c r="R19" s="118"/>
      <c r="S19" s="118"/>
      <c r="T19" s="118">
        <v>35000</v>
      </c>
      <c r="U19" s="118"/>
      <c r="V19" s="118"/>
    </row>
    <row r="20" spans="1:22" ht="23.1" customHeight="1" x14ac:dyDescent="0.25">
      <c r="A20" s="30">
        <v>7</v>
      </c>
      <c r="B20" s="11" t="str">
        <f t="shared" si="0"/>
        <v xml:space="preserve"> </v>
      </c>
      <c r="C20" s="31" t="str">
        <f t="shared" si="1"/>
        <v xml:space="preserve"> </v>
      </c>
      <c r="D20" s="30">
        <v>32</v>
      </c>
      <c r="E20" s="11" t="str">
        <f t="shared" si="2"/>
        <v xml:space="preserve"> </v>
      </c>
      <c r="F20" s="31" t="str">
        <f t="shared" si="3"/>
        <v xml:space="preserve"> </v>
      </c>
      <c r="G20" s="30">
        <v>57</v>
      </c>
      <c r="H20" s="11" t="str">
        <f t="shared" si="4"/>
        <v xml:space="preserve"> </v>
      </c>
      <c r="I20" s="31" t="str">
        <f t="shared" si="5"/>
        <v xml:space="preserve"> </v>
      </c>
      <c r="J20" s="30">
        <v>82</v>
      </c>
      <c r="K20" s="11" t="str">
        <f t="shared" si="6"/>
        <v xml:space="preserve"> </v>
      </c>
      <c r="L20" s="31" t="str">
        <f t="shared" si="7"/>
        <v xml:space="preserve"> </v>
      </c>
      <c r="N20" s="114" t="s">
        <v>8</v>
      </c>
      <c r="O20" s="114"/>
      <c r="P20" s="114"/>
      <c r="Q20" s="114"/>
      <c r="R20" s="114"/>
      <c r="S20" s="114"/>
      <c r="T20" s="114"/>
      <c r="U20" s="114"/>
      <c r="V20" s="114"/>
    </row>
    <row r="21" spans="1:22" ht="23.1" customHeight="1" x14ac:dyDescent="0.25">
      <c r="A21" s="30">
        <v>8</v>
      </c>
      <c r="B21" s="11" t="str">
        <f t="shared" si="0"/>
        <v xml:space="preserve"> </v>
      </c>
      <c r="C21" s="31" t="str">
        <f t="shared" si="1"/>
        <v xml:space="preserve"> </v>
      </c>
      <c r="D21" s="30">
        <v>33</v>
      </c>
      <c r="E21" s="11" t="str">
        <f t="shared" si="2"/>
        <v xml:space="preserve"> </v>
      </c>
      <c r="F21" s="31" t="str">
        <f t="shared" si="3"/>
        <v xml:space="preserve"> </v>
      </c>
      <c r="G21" s="30">
        <v>58</v>
      </c>
      <c r="H21" s="11" t="str">
        <f t="shared" si="4"/>
        <v xml:space="preserve"> </v>
      </c>
      <c r="I21" s="31" t="str">
        <f t="shared" si="5"/>
        <v xml:space="preserve"> </v>
      </c>
      <c r="J21" s="30">
        <v>83</v>
      </c>
      <c r="K21" s="11" t="str">
        <f t="shared" si="6"/>
        <v xml:space="preserve"> </v>
      </c>
      <c r="L21" s="31" t="str">
        <f t="shared" si="7"/>
        <v xml:space="preserve"> </v>
      </c>
      <c r="N21" s="114">
        <v>24</v>
      </c>
      <c r="O21" s="114"/>
      <c r="P21" s="114"/>
      <c r="Q21" s="114"/>
      <c r="R21" s="114"/>
      <c r="S21" s="114"/>
      <c r="T21" s="114"/>
      <c r="U21" s="114"/>
      <c r="V21" s="114"/>
    </row>
    <row r="22" spans="1:22" ht="23.1" customHeight="1" x14ac:dyDescent="0.25">
      <c r="A22" s="30">
        <v>9</v>
      </c>
      <c r="B22" s="11" t="str">
        <f t="shared" si="0"/>
        <v xml:space="preserve"> </v>
      </c>
      <c r="C22" s="31" t="str">
        <f t="shared" si="1"/>
        <v xml:space="preserve"> </v>
      </c>
      <c r="D22" s="30">
        <v>34</v>
      </c>
      <c r="E22" s="11" t="str">
        <f t="shared" si="2"/>
        <v xml:space="preserve"> </v>
      </c>
      <c r="F22" s="31" t="str">
        <f t="shared" si="3"/>
        <v xml:space="preserve"> </v>
      </c>
      <c r="G22" s="30">
        <v>59</v>
      </c>
      <c r="H22" s="11" t="str">
        <f t="shared" si="4"/>
        <v xml:space="preserve"> </v>
      </c>
      <c r="I22" s="31" t="str">
        <f t="shared" si="5"/>
        <v xml:space="preserve"> </v>
      </c>
      <c r="J22" s="30">
        <v>84</v>
      </c>
      <c r="K22" s="11" t="str">
        <f t="shared" si="6"/>
        <v xml:space="preserve"> </v>
      </c>
      <c r="L22" s="31" t="str">
        <f t="shared" si="7"/>
        <v xml:space="preserve"> </v>
      </c>
      <c r="N22" s="114" t="s">
        <v>57</v>
      </c>
      <c r="O22" s="114"/>
      <c r="P22" s="114"/>
      <c r="Q22" s="114"/>
      <c r="R22" s="114"/>
      <c r="S22" s="114"/>
      <c r="T22" s="114"/>
      <c r="U22" s="114"/>
      <c r="V22" s="114"/>
    </row>
    <row r="23" spans="1:22" ht="23.1" customHeight="1" x14ac:dyDescent="0.25">
      <c r="A23" s="30">
        <v>10</v>
      </c>
      <c r="B23" s="11" t="str">
        <f t="shared" si="0"/>
        <v xml:space="preserve"> </v>
      </c>
      <c r="C23" s="31" t="str">
        <f t="shared" si="1"/>
        <v xml:space="preserve"> </v>
      </c>
      <c r="D23" s="30">
        <v>35</v>
      </c>
      <c r="E23" s="11" t="str">
        <f t="shared" si="2"/>
        <v xml:space="preserve"> </v>
      </c>
      <c r="F23" s="31" t="str">
        <f t="shared" si="3"/>
        <v xml:space="preserve"> </v>
      </c>
      <c r="G23" s="30">
        <v>60</v>
      </c>
      <c r="H23" s="11" t="str">
        <f t="shared" si="4"/>
        <v xml:space="preserve"> </v>
      </c>
      <c r="I23" s="31" t="str">
        <f t="shared" si="5"/>
        <v xml:space="preserve"> </v>
      </c>
      <c r="J23" s="30">
        <v>85</v>
      </c>
      <c r="K23" s="11" t="str">
        <f t="shared" si="6"/>
        <v xml:space="preserve"> </v>
      </c>
      <c r="L23" s="31" t="str">
        <f t="shared" si="7"/>
        <v xml:space="preserve"> </v>
      </c>
      <c r="N23" s="116">
        <v>272615</v>
      </c>
      <c r="O23" s="116"/>
      <c r="P23" s="116"/>
      <c r="Q23" s="116"/>
      <c r="R23" s="116"/>
      <c r="S23" s="116"/>
      <c r="T23" s="116"/>
      <c r="U23" s="116"/>
      <c r="V23" s="116"/>
    </row>
    <row r="24" spans="1:22" ht="23.1" customHeight="1" x14ac:dyDescent="0.25">
      <c r="A24" s="30">
        <v>11</v>
      </c>
      <c r="B24" s="11" t="str">
        <f t="shared" si="0"/>
        <v xml:space="preserve"> </v>
      </c>
      <c r="C24" s="31" t="str">
        <f t="shared" si="1"/>
        <v xml:space="preserve"> </v>
      </c>
      <c r="D24" s="30">
        <v>36</v>
      </c>
      <c r="E24" s="11" t="str">
        <f t="shared" si="2"/>
        <v xml:space="preserve"> </v>
      </c>
      <c r="F24" s="31" t="str">
        <f t="shared" si="3"/>
        <v xml:space="preserve"> </v>
      </c>
      <c r="G24" s="30">
        <v>61</v>
      </c>
      <c r="H24" s="11" t="str">
        <f t="shared" si="4"/>
        <v xml:space="preserve"> </v>
      </c>
      <c r="I24" s="31" t="str">
        <f t="shared" si="5"/>
        <v xml:space="preserve"> </v>
      </c>
      <c r="J24" s="30">
        <v>86</v>
      </c>
      <c r="K24" s="11" t="str">
        <f t="shared" si="6"/>
        <v xml:space="preserve"> </v>
      </c>
      <c r="L24" s="31" t="str">
        <f t="shared" si="7"/>
        <v xml:space="preserve"> </v>
      </c>
      <c r="N24" s="115" t="s">
        <v>34</v>
      </c>
      <c r="O24" s="115"/>
      <c r="P24" s="115"/>
      <c r="Q24" s="115"/>
      <c r="R24" s="115"/>
      <c r="S24" s="115"/>
      <c r="T24" s="115"/>
      <c r="U24" s="115"/>
      <c r="V24" s="115"/>
    </row>
    <row r="25" spans="1:22" ht="23.1" customHeight="1" x14ac:dyDescent="0.25">
      <c r="A25" s="30">
        <v>12</v>
      </c>
      <c r="B25" s="11" t="str">
        <f t="shared" ref="B25:B38" si="8">IF($H$41=0," ",ROUND(($H$41*A25*(1-A25*0.002)+$H$44),2))</f>
        <v xml:space="preserve"> </v>
      </c>
      <c r="C25" s="31" t="str">
        <f t="shared" si="1"/>
        <v xml:space="preserve"> </v>
      </c>
      <c r="D25" s="30">
        <v>37</v>
      </c>
      <c r="E25" s="11" t="str">
        <f t="shared" si="2"/>
        <v xml:space="preserve"> </v>
      </c>
      <c r="F25" s="31" t="str">
        <f t="shared" si="3"/>
        <v xml:space="preserve"> </v>
      </c>
      <c r="G25" s="30">
        <v>62</v>
      </c>
      <c r="H25" s="11" t="str">
        <f t="shared" si="4"/>
        <v xml:space="preserve"> </v>
      </c>
      <c r="I25" s="31" t="str">
        <f t="shared" si="5"/>
        <v xml:space="preserve"> </v>
      </c>
      <c r="J25" s="30">
        <v>87</v>
      </c>
      <c r="K25" s="11" t="str">
        <f t="shared" si="6"/>
        <v xml:space="preserve"> </v>
      </c>
      <c r="L25" s="31" t="str">
        <f t="shared" si="7"/>
        <v xml:space="preserve"> </v>
      </c>
      <c r="N25" s="115" t="s">
        <v>5</v>
      </c>
      <c r="O25" s="115"/>
      <c r="P25" s="115"/>
      <c r="Q25" s="115" t="s">
        <v>6</v>
      </c>
      <c r="R25" s="115"/>
      <c r="S25" s="115"/>
      <c r="T25" s="115" t="s">
        <v>7</v>
      </c>
      <c r="U25" s="115"/>
      <c r="V25" s="115"/>
    </row>
    <row r="26" spans="1:22" ht="23.1" customHeight="1" x14ac:dyDescent="0.25">
      <c r="A26" s="30">
        <v>13</v>
      </c>
      <c r="B26" s="11" t="str">
        <f t="shared" si="8"/>
        <v xml:space="preserve"> </v>
      </c>
      <c r="C26" s="31" t="str">
        <f t="shared" ref="C26:C38" si="9">IF($H$42=0," ",ROUND(($H$42*A26*(1-A26*0.002)+$H$45),2))</f>
        <v xml:space="preserve"> </v>
      </c>
      <c r="D26" s="30">
        <v>38</v>
      </c>
      <c r="E26" s="11" t="str">
        <f t="shared" si="2"/>
        <v xml:space="preserve"> </v>
      </c>
      <c r="F26" s="31" t="str">
        <f t="shared" si="3"/>
        <v xml:space="preserve"> </v>
      </c>
      <c r="G26" s="30">
        <v>63</v>
      </c>
      <c r="H26" s="11" t="str">
        <f t="shared" si="4"/>
        <v xml:space="preserve"> </v>
      </c>
      <c r="I26" s="31" t="str">
        <f t="shared" si="5"/>
        <v xml:space="preserve"> </v>
      </c>
      <c r="J26" s="30">
        <v>88</v>
      </c>
      <c r="K26" s="11" t="str">
        <f t="shared" si="6"/>
        <v xml:space="preserve"> </v>
      </c>
      <c r="L26" s="31" t="str">
        <f t="shared" si="7"/>
        <v xml:space="preserve"> </v>
      </c>
      <c r="N26" s="113" t="e">
        <f t="shared" ref="N26" si="10">IF($N$21&lt;=25,(VLOOKUP($N$21,$A$14:$C$38,2))*$N$19,IF(AND($N$21&lt;=50,$N$21&gt;=26),(VLOOKUP($N$21,$D$14:$F$38,2))*$N$19,IF(AND($N$21&lt;=75,$N$21&gt;=51),(VLOOKUP($N$21,$G$14:$I$38,2))*$N$19,IF(AND($N$21&lt;=100,$N$21&gt;=76),(VLOOKUP($N$21,$J$14:$L$38,2))*$N$19))))</f>
        <v>#VALUE!</v>
      </c>
      <c r="O26" s="113"/>
      <c r="P26" s="113"/>
      <c r="Q26" s="113" t="e">
        <f t="shared" ref="Q26" si="11">IF($N$21&lt;=25,(VLOOKUP($N$21,$A$14:$C$38,3))*$Q$19,IF(AND($N$21&lt;=50,$N$21&gt;=26),(VLOOKUP($N$21,$D$14:$F$38,3))*$Q$19,IF(AND($N$21&lt;=75,$N$21&gt;=51),(VLOOKUP($N$21,$G$14:$I$38,3))*$Q$19,IF(AND($N$21&lt;=100,$N$21&gt;=76),(VLOOKUP($N$21,$J$14:$L$38,3))*$Q$19))))</f>
        <v>#VALUE!</v>
      </c>
      <c r="R26" s="113"/>
      <c r="S26" s="113"/>
      <c r="T26" s="113" t="e">
        <f>N26+Q26</f>
        <v>#VALUE!</v>
      </c>
      <c r="U26" s="113"/>
      <c r="V26" s="113"/>
    </row>
    <row r="27" spans="1:22" ht="23.1" customHeight="1" x14ac:dyDescent="0.25">
      <c r="A27" s="30">
        <v>14</v>
      </c>
      <c r="B27" s="11" t="str">
        <f t="shared" si="8"/>
        <v xml:space="preserve"> </v>
      </c>
      <c r="C27" s="31" t="str">
        <f t="shared" si="9"/>
        <v xml:space="preserve"> </v>
      </c>
      <c r="D27" s="30">
        <v>39</v>
      </c>
      <c r="E27" s="11" t="str">
        <f t="shared" si="2"/>
        <v xml:space="preserve"> </v>
      </c>
      <c r="F27" s="31" t="str">
        <f t="shared" si="3"/>
        <v xml:space="preserve"> </v>
      </c>
      <c r="G27" s="30">
        <v>64</v>
      </c>
      <c r="H27" s="11" t="str">
        <f t="shared" si="4"/>
        <v xml:space="preserve"> </v>
      </c>
      <c r="I27" s="31" t="str">
        <f t="shared" si="5"/>
        <v xml:space="preserve"> </v>
      </c>
      <c r="J27" s="30">
        <v>89</v>
      </c>
      <c r="K27" s="11" t="str">
        <f t="shared" si="6"/>
        <v xml:space="preserve"> </v>
      </c>
      <c r="L27" s="31" t="str">
        <f t="shared" si="7"/>
        <v xml:space="preserve"> </v>
      </c>
    </row>
    <row r="28" spans="1:22" ht="23.1" customHeight="1" x14ac:dyDescent="0.25">
      <c r="A28" s="30">
        <v>15</v>
      </c>
      <c r="B28" s="11" t="str">
        <f t="shared" si="8"/>
        <v xml:space="preserve"> </v>
      </c>
      <c r="C28" s="31" t="str">
        <f t="shared" si="9"/>
        <v xml:space="preserve"> </v>
      </c>
      <c r="D28" s="30">
        <v>40</v>
      </c>
      <c r="E28" s="11" t="str">
        <f t="shared" si="2"/>
        <v xml:space="preserve"> </v>
      </c>
      <c r="F28" s="31" t="str">
        <f t="shared" si="3"/>
        <v xml:space="preserve"> </v>
      </c>
      <c r="G28" s="30">
        <v>65</v>
      </c>
      <c r="H28" s="11" t="str">
        <f t="shared" si="4"/>
        <v xml:space="preserve"> </v>
      </c>
      <c r="I28" s="31" t="str">
        <f t="shared" si="5"/>
        <v xml:space="preserve"> </v>
      </c>
      <c r="J28" s="30">
        <v>90</v>
      </c>
      <c r="K28" s="11" t="str">
        <f t="shared" si="6"/>
        <v xml:space="preserve"> </v>
      </c>
      <c r="L28" s="31" t="str">
        <f t="shared" si="7"/>
        <v xml:space="preserve"> </v>
      </c>
    </row>
    <row r="29" spans="1:22" ht="23.1" customHeight="1" x14ac:dyDescent="0.25">
      <c r="A29" s="30">
        <v>16</v>
      </c>
      <c r="B29" s="11" t="str">
        <f t="shared" si="8"/>
        <v xml:space="preserve"> </v>
      </c>
      <c r="C29" s="31" t="str">
        <f t="shared" si="9"/>
        <v xml:space="preserve"> </v>
      </c>
      <c r="D29" s="30">
        <v>41</v>
      </c>
      <c r="E29" s="11" t="str">
        <f t="shared" si="2"/>
        <v xml:space="preserve"> </v>
      </c>
      <c r="F29" s="31" t="str">
        <f t="shared" si="3"/>
        <v xml:space="preserve"> </v>
      </c>
      <c r="G29" s="30">
        <v>66</v>
      </c>
      <c r="H29" s="11" t="str">
        <f t="shared" si="4"/>
        <v xml:space="preserve"> </v>
      </c>
      <c r="I29" s="31" t="str">
        <f t="shared" si="5"/>
        <v xml:space="preserve"> </v>
      </c>
      <c r="J29" s="30">
        <v>91</v>
      </c>
      <c r="K29" s="11" t="str">
        <f t="shared" si="6"/>
        <v xml:space="preserve"> </v>
      </c>
      <c r="L29" s="31" t="str">
        <f t="shared" si="7"/>
        <v xml:space="preserve"> </v>
      </c>
    </row>
    <row r="30" spans="1:22" ht="23.1" customHeight="1" x14ac:dyDescent="0.25">
      <c r="A30" s="30">
        <v>17</v>
      </c>
      <c r="B30" s="11" t="str">
        <f t="shared" si="8"/>
        <v xml:space="preserve"> </v>
      </c>
      <c r="C30" s="31" t="str">
        <f t="shared" si="9"/>
        <v xml:space="preserve"> </v>
      </c>
      <c r="D30" s="30">
        <v>42</v>
      </c>
      <c r="E30" s="11" t="str">
        <f t="shared" si="2"/>
        <v xml:space="preserve"> </v>
      </c>
      <c r="F30" s="31" t="str">
        <f t="shared" si="3"/>
        <v xml:space="preserve"> </v>
      </c>
      <c r="G30" s="30">
        <v>67</v>
      </c>
      <c r="H30" s="11" t="str">
        <f t="shared" si="4"/>
        <v xml:space="preserve"> </v>
      </c>
      <c r="I30" s="31" t="str">
        <f t="shared" si="5"/>
        <v xml:space="preserve"> </v>
      </c>
      <c r="J30" s="30">
        <v>92</v>
      </c>
      <c r="K30" s="11" t="str">
        <f t="shared" si="6"/>
        <v xml:space="preserve"> </v>
      </c>
      <c r="L30" s="31" t="str">
        <f t="shared" si="7"/>
        <v xml:space="preserve"> </v>
      </c>
    </row>
    <row r="31" spans="1:22" ht="23.1" customHeight="1" x14ac:dyDescent="0.25">
      <c r="A31" s="30">
        <v>18</v>
      </c>
      <c r="B31" s="11" t="str">
        <f t="shared" si="8"/>
        <v xml:space="preserve"> </v>
      </c>
      <c r="C31" s="31" t="str">
        <f t="shared" si="9"/>
        <v xml:space="preserve"> </v>
      </c>
      <c r="D31" s="30">
        <v>43</v>
      </c>
      <c r="E31" s="11" t="str">
        <f t="shared" si="2"/>
        <v xml:space="preserve"> </v>
      </c>
      <c r="F31" s="31" t="str">
        <f t="shared" si="3"/>
        <v xml:space="preserve"> </v>
      </c>
      <c r="G31" s="30">
        <v>68</v>
      </c>
      <c r="H31" s="11" t="str">
        <f t="shared" si="4"/>
        <v xml:space="preserve"> </v>
      </c>
      <c r="I31" s="31" t="str">
        <f t="shared" si="5"/>
        <v xml:space="preserve"> </v>
      </c>
      <c r="J31" s="30">
        <v>93</v>
      </c>
      <c r="K31" s="11" t="str">
        <f t="shared" si="6"/>
        <v xml:space="preserve"> </v>
      </c>
      <c r="L31" s="31" t="str">
        <f t="shared" si="7"/>
        <v xml:space="preserve"> </v>
      </c>
    </row>
    <row r="32" spans="1:22" ht="23.1" customHeight="1" x14ac:dyDescent="0.25">
      <c r="A32" s="30">
        <v>19</v>
      </c>
      <c r="B32" s="11" t="str">
        <f t="shared" si="8"/>
        <v xml:space="preserve"> </v>
      </c>
      <c r="C32" s="31" t="str">
        <f t="shared" si="9"/>
        <v xml:space="preserve"> </v>
      </c>
      <c r="D32" s="30">
        <v>44</v>
      </c>
      <c r="E32" s="11" t="str">
        <f t="shared" si="2"/>
        <v xml:space="preserve"> </v>
      </c>
      <c r="F32" s="31" t="str">
        <f t="shared" si="3"/>
        <v xml:space="preserve"> </v>
      </c>
      <c r="G32" s="30">
        <v>69</v>
      </c>
      <c r="H32" s="11" t="str">
        <f t="shared" si="4"/>
        <v xml:space="preserve"> </v>
      </c>
      <c r="I32" s="31" t="str">
        <f t="shared" si="5"/>
        <v xml:space="preserve"> </v>
      </c>
      <c r="J32" s="30">
        <v>94</v>
      </c>
      <c r="K32" s="11" t="str">
        <f t="shared" si="6"/>
        <v xml:space="preserve"> </v>
      </c>
      <c r="L32" s="31" t="str">
        <f t="shared" si="7"/>
        <v xml:space="preserve"> </v>
      </c>
    </row>
    <row r="33" spans="1:22" ht="23.1" customHeight="1" x14ac:dyDescent="0.25">
      <c r="A33" s="30">
        <v>20</v>
      </c>
      <c r="B33" s="11" t="str">
        <f t="shared" si="8"/>
        <v xml:space="preserve"> </v>
      </c>
      <c r="C33" s="31" t="str">
        <f t="shared" si="9"/>
        <v xml:space="preserve"> </v>
      </c>
      <c r="D33" s="30">
        <v>45</v>
      </c>
      <c r="E33" s="11" t="str">
        <f t="shared" si="2"/>
        <v xml:space="preserve"> </v>
      </c>
      <c r="F33" s="31" t="str">
        <f t="shared" si="3"/>
        <v xml:space="preserve"> </v>
      </c>
      <c r="G33" s="30">
        <v>70</v>
      </c>
      <c r="H33" s="11" t="str">
        <f t="shared" si="4"/>
        <v xml:space="preserve"> </v>
      </c>
      <c r="I33" s="31" t="str">
        <f t="shared" si="5"/>
        <v xml:space="preserve"> </v>
      </c>
      <c r="J33" s="30">
        <v>95</v>
      </c>
      <c r="K33" s="11" t="str">
        <f t="shared" si="6"/>
        <v xml:space="preserve"> </v>
      </c>
      <c r="L33" s="31" t="str">
        <f t="shared" si="7"/>
        <v xml:space="preserve"> </v>
      </c>
    </row>
    <row r="34" spans="1:22" ht="23.1" customHeight="1" x14ac:dyDescent="0.25">
      <c r="A34" s="30">
        <v>21</v>
      </c>
      <c r="B34" s="11" t="str">
        <f t="shared" si="8"/>
        <v xml:space="preserve"> </v>
      </c>
      <c r="C34" s="31" t="str">
        <f t="shared" si="9"/>
        <v xml:space="preserve"> </v>
      </c>
      <c r="D34" s="30">
        <v>46</v>
      </c>
      <c r="E34" s="11" t="str">
        <f t="shared" si="2"/>
        <v xml:space="preserve"> </v>
      </c>
      <c r="F34" s="31" t="str">
        <f t="shared" si="3"/>
        <v xml:space="preserve"> </v>
      </c>
      <c r="G34" s="30">
        <v>71</v>
      </c>
      <c r="H34" s="11" t="str">
        <f t="shared" si="4"/>
        <v xml:space="preserve"> </v>
      </c>
      <c r="I34" s="31" t="str">
        <f t="shared" si="5"/>
        <v xml:space="preserve"> </v>
      </c>
      <c r="J34" s="32">
        <v>96</v>
      </c>
      <c r="K34" s="11" t="str">
        <f t="shared" si="6"/>
        <v xml:space="preserve"> </v>
      </c>
      <c r="L34" s="31" t="str">
        <f t="shared" si="7"/>
        <v xml:space="preserve"> </v>
      </c>
    </row>
    <row r="35" spans="1:22" ht="23.1" customHeight="1" x14ac:dyDescent="0.25">
      <c r="A35" s="30">
        <v>22</v>
      </c>
      <c r="B35" s="11" t="str">
        <f t="shared" si="8"/>
        <v xml:space="preserve"> </v>
      </c>
      <c r="C35" s="31" t="str">
        <f t="shared" si="9"/>
        <v xml:space="preserve"> </v>
      </c>
      <c r="D35" s="30">
        <v>47</v>
      </c>
      <c r="E35" s="11" t="str">
        <f t="shared" si="2"/>
        <v xml:space="preserve"> </v>
      </c>
      <c r="F35" s="31" t="str">
        <f t="shared" si="3"/>
        <v xml:space="preserve"> </v>
      </c>
      <c r="G35" s="32">
        <v>72</v>
      </c>
      <c r="H35" s="11" t="str">
        <f t="shared" si="4"/>
        <v xml:space="preserve"> </v>
      </c>
      <c r="I35" s="31" t="str">
        <f t="shared" si="5"/>
        <v xml:space="preserve"> </v>
      </c>
      <c r="J35" s="30">
        <v>97</v>
      </c>
      <c r="K35" s="11" t="str">
        <f t="shared" si="6"/>
        <v xml:space="preserve"> </v>
      </c>
      <c r="L35" s="31" t="str">
        <f t="shared" si="7"/>
        <v xml:space="preserve"> </v>
      </c>
    </row>
    <row r="36" spans="1:22" ht="23.1" customHeight="1" x14ac:dyDescent="0.25">
      <c r="A36" s="30">
        <v>23</v>
      </c>
      <c r="B36" s="11" t="str">
        <f t="shared" si="8"/>
        <v xml:space="preserve"> </v>
      </c>
      <c r="C36" s="31" t="str">
        <f t="shared" si="9"/>
        <v xml:space="preserve"> </v>
      </c>
      <c r="D36" s="32">
        <v>48</v>
      </c>
      <c r="E36" s="11" t="str">
        <f t="shared" si="2"/>
        <v xml:space="preserve"> </v>
      </c>
      <c r="F36" s="31" t="str">
        <f t="shared" si="3"/>
        <v xml:space="preserve"> </v>
      </c>
      <c r="G36" s="30">
        <v>73</v>
      </c>
      <c r="H36" s="11" t="str">
        <f t="shared" si="4"/>
        <v xml:space="preserve"> </v>
      </c>
      <c r="I36" s="31" t="str">
        <f t="shared" si="5"/>
        <v xml:space="preserve"> </v>
      </c>
      <c r="J36" s="30">
        <v>98</v>
      </c>
      <c r="K36" s="11" t="str">
        <f t="shared" si="6"/>
        <v xml:space="preserve"> </v>
      </c>
      <c r="L36" s="31" t="str">
        <f t="shared" si="7"/>
        <v xml:space="preserve"> </v>
      </c>
    </row>
    <row r="37" spans="1:22" ht="23.1" customHeight="1" x14ac:dyDescent="0.25">
      <c r="A37" s="32">
        <v>24</v>
      </c>
      <c r="B37" s="11" t="str">
        <f t="shared" si="8"/>
        <v xml:space="preserve"> </v>
      </c>
      <c r="C37" s="31" t="str">
        <f t="shared" si="9"/>
        <v xml:space="preserve"> </v>
      </c>
      <c r="D37" s="32">
        <v>49</v>
      </c>
      <c r="E37" s="11" t="str">
        <f t="shared" si="2"/>
        <v xml:space="preserve"> </v>
      </c>
      <c r="F37" s="31" t="str">
        <f t="shared" si="3"/>
        <v xml:space="preserve"> </v>
      </c>
      <c r="G37" s="32">
        <v>74</v>
      </c>
      <c r="H37" s="11" t="str">
        <f t="shared" si="4"/>
        <v xml:space="preserve"> </v>
      </c>
      <c r="I37" s="31" t="str">
        <f t="shared" si="5"/>
        <v xml:space="preserve"> </v>
      </c>
      <c r="J37" s="32">
        <v>99</v>
      </c>
      <c r="K37" s="11" t="str">
        <f t="shared" si="6"/>
        <v xml:space="preserve"> </v>
      </c>
      <c r="L37" s="31" t="str">
        <f t="shared" si="7"/>
        <v xml:space="preserve"> </v>
      </c>
      <c r="N37" s="112"/>
      <c r="O37" s="112"/>
      <c r="P37" s="112"/>
      <c r="Q37" s="112"/>
      <c r="R37" s="112"/>
      <c r="S37" s="112"/>
      <c r="T37" s="112"/>
      <c r="U37" s="112"/>
      <c r="V37" s="112"/>
    </row>
    <row r="38" spans="1:22" ht="20.100000000000001" customHeight="1" thickBot="1" x14ac:dyDescent="0.3">
      <c r="A38" s="33">
        <v>25</v>
      </c>
      <c r="B38" s="74" t="str">
        <f t="shared" si="8"/>
        <v xml:space="preserve"> </v>
      </c>
      <c r="C38" s="35" t="str">
        <f t="shared" si="9"/>
        <v xml:space="preserve"> </v>
      </c>
      <c r="D38" s="33">
        <v>50</v>
      </c>
      <c r="E38" s="34" t="str">
        <f t="shared" si="2"/>
        <v xml:space="preserve"> </v>
      </c>
      <c r="F38" s="35" t="str">
        <f t="shared" si="3"/>
        <v xml:space="preserve"> </v>
      </c>
      <c r="G38" s="33">
        <v>75</v>
      </c>
      <c r="H38" s="34" t="str">
        <f t="shared" si="4"/>
        <v xml:space="preserve"> </v>
      </c>
      <c r="I38" s="35" t="str">
        <f t="shared" si="5"/>
        <v xml:space="preserve"> </v>
      </c>
      <c r="J38" s="33">
        <v>100</v>
      </c>
      <c r="K38" s="34" t="str">
        <f t="shared" si="6"/>
        <v xml:space="preserve"> </v>
      </c>
      <c r="L38" s="35" t="str">
        <f t="shared" si="7"/>
        <v xml:space="preserve"> </v>
      </c>
      <c r="N38" s="112"/>
      <c r="O38" s="112"/>
      <c r="P38" s="112"/>
      <c r="Q38" s="112"/>
      <c r="R38" s="112"/>
      <c r="S38" s="112"/>
      <c r="T38" s="112"/>
      <c r="U38" s="112"/>
      <c r="V38" s="112"/>
    </row>
    <row r="39" spans="1:22" ht="6.75" customHeight="1" thickBot="1" x14ac:dyDescent="0.3">
      <c r="A39" s="40"/>
      <c r="B39" s="41"/>
      <c r="C39" s="41"/>
      <c r="D39" s="40"/>
      <c r="E39" s="41"/>
      <c r="F39" s="41"/>
      <c r="G39" s="40"/>
      <c r="H39" s="41"/>
      <c r="I39" s="41"/>
      <c r="J39" s="40"/>
      <c r="K39" s="41"/>
      <c r="L39" s="41"/>
    </row>
    <row r="40" spans="1:22" ht="18.75" customHeight="1" x14ac:dyDescent="0.25">
      <c r="A40" s="46"/>
      <c r="B40" s="47"/>
      <c r="C40" s="47"/>
      <c r="D40" s="46"/>
      <c r="E40" s="47"/>
      <c r="F40" s="47"/>
      <c r="G40" s="46"/>
      <c r="H40" s="103" t="s">
        <v>15</v>
      </c>
      <c r="I40" s="104"/>
      <c r="J40" s="46"/>
      <c r="K40" s="47"/>
      <c r="L40" s="47"/>
      <c r="N40" s="105" t="s">
        <v>24</v>
      </c>
      <c r="O40" s="56" t="s">
        <v>19</v>
      </c>
      <c r="P40" s="100">
        <f>'príloha 1A'!$B$3</f>
        <v>0</v>
      </c>
      <c r="Q40" s="101"/>
      <c r="R40" s="101"/>
      <c r="S40" s="101"/>
      <c r="T40" s="101"/>
      <c r="U40" s="101"/>
      <c r="V40" s="102"/>
    </row>
    <row r="41" spans="1:22" ht="20.100000000000001" customHeight="1" x14ac:dyDescent="0.25">
      <c r="A41" s="70" t="s">
        <v>10</v>
      </c>
      <c r="B41" s="71"/>
      <c r="C41" s="71"/>
      <c r="D41" s="71"/>
      <c r="E41" s="71"/>
      <c r="F41" s="72"/>
      <c r="G41" s="73"/>
      <c r="H41" s="106"/>
      <c r="I41" s="107"/>
      <c r="J41" s="67" t="s">
        <v>12</v>
      </c>
      <c r="K41" s="68"/>
      <c r="L41" s="68"/>
      <c r="N41" s="105"/>
      <c r="O41" s="56" t="s">
        <v>20</v>
      </c>
      <c r="P41" s="100">
        <f>'príloha 1A'!B4</f>
        <v>0</v>
      </c>
      <c r="Q41" s="101"/>
      <c r="R41" s="101"/>
      <c r="S41" s="101"/>
      <c r="T41" s="101"/>
      <c r="U41" s="101"/>
      <c r="V41" s="102"/>
    </row>
    <row r="42" spans="1:22" ht="20.100000000000001" customHeight="1" thickBot="1" x14ac:dyDescent="0.3">
      <c r="A42" s="70" t="s">
        <v>11</v>
      </c>
      <c r="B42" s="71"/>
      <c r="C42" s="71"/>
      <c r="D42" s="71"/>
      <c r="E42" s="71"/>
      <c r="F42" s="72"/>
      <c r="G42" s="73"/>
      <c r="H42" s="108"/>
      <c r="I42" s="109"/>
      <c r="J42" s="67" t="s">
        <v>12</v>
      </c>
      <c r="K42" s="68"/>
      <c r="L42" s="68"/>
      <c r="N42" s="105"/>
      <c r="O42" s="56" t="s">
        <v>21</v>
      </c>
      <c r="P42" s="100">
        <f>'príloha 1A'!B7</f>
        <v>0</v>
      </c>
      <c r="Q42" s="101"/>
      <c r="R42" s="101"/>
      <c r="S42" s="101"/>
      <c r="T42" s="101"/>
      <c r="U42" s="101"/>
      <c r="V42" s="102"/>
    </row>
    <row r="43" spans="1:22" ht="20.100000000000001" customHeight="1" x14ac:dyDescent="0.25">
      <c r="A43" s="49"/>
      <c r="B43" s="50"/>
      <c r="C43" s="50"/>
      <c r="D43" s="50"/>
      <c r="E43" s="50"/>
      <c r="F43" s="51"/>
      <c r="G43" s="52"/>
      <c r="H43" s="110" t="s">
        <v>25</v>
      </c>
      <c r="I43" s="111"/>
      <c r="J43" s="53"/>
      <c r="K43" s="54"/>
      <c r="L43" s="54"/>
      <c r="N43" s="105"/>
      <c r="O43" s="56" t="s">
        <v>22</v>
      </c>
      <c r="P43" s="100">
        <f>'príloha 1A'!B9</f>
        <v>0</v>
      </c>
      <c r="Q43" s="101"/>
      <c r="R43" s="101"/>
      <c r="S43" s="101"/>
      <c r="T43" s="101"/>
      <c r="U43" s="101"/>
      <c r="V43" s="102"/>
    </row>
    <row r="44" spans="1:22" ht="20.100000000000001" customHeight="1" x14ac:dyDescent="0.25">
      <c r="A44" s="90" t="s">
        <v>45</v>
      </c>
      <c r="B44" s="90"/>
      <c r="C44" s="90"/>
      <c r="D44" s="90"/>
      <c r="E44" s="90"/>
      <c r="F44" s="90"/>
      <c r="G44" s="58"/>
      <c r="H44" s="91">
        <v>2.46</v>
      </c>
      <c r="I44" s="92"/>
      <c r="J44" s="67" t="s">
        <v>13</v>
      </c>
      <c r="K44" s="68"/>
      <c r="L44" s="68"/>
      <c r="N44" s="105"/>
      <c r="O44" s="56" t="s">
        <v>23</v>
      </c>
      <c r="P44" s="100">
        <f>'príloha 1A'!B8</f>
        <v>0</v>
      </c>
      <c r="Q44" s="101"/>
      <c r="R44" s="101"/>
      <c r="S44" s="101"/>
      <c r="T44" s="101"/>
      <c r="U44" s="101"/>
      <c r="V44" s="102"/>
    </row>
    <row r="45" spans="1:22" ht="20.100000000000001" customHeight="1" thickBot="1" x14ac:dyDescent="0.3">
      <c r="A45" s="90" t="s">
        <v>46</v>
      </c>
      <c r="B45" s="90"/>
      <c r="C45" s="90"/>
      <c r="D45" s="90"/>
      <c r="E45" s="90"/>
      <c r="F45" s="90"/>
      <c r="G45" s="58"/>
      <c r="H45" s="93">
        <v>3.53</v>
      </c>
      <c r="I45" s="94"/>
      <c r="J45" s="67" t="s">
        <v>13</v>
      </c>
      <c r="K45" s="69"/>
      <c r="L45" s="69"/>
    </row>
    <row r="46" spans="1:22" ht="20.100000000000001" customHeight="1" x14ac:dyDescent="0.25">
      <c r="A46" s="95" t="s">
        <v>17</v>
      </c>
      <c r="B46" s="96"/>
      <c r="C46" s="96"/>
      <c r="D46" s="96"/>
      <c r="E46" s="96"/>
      <c r="F46" s="96"/>
      <c r="G46" s="96"/>
      <c r="H46" s="12"/>
      <c r="I46" s="12"/>
      <c r="J46" s="12"/>
      <c r="K46" s="5"/>
      <c r="L46" s="5"/>
      <c r="P46" t="s">
        <v>49</v>
      </c>
      <c r="Q46"/>
      <c r="R46" s="97"/>
      <c r="S46" s="98"/>
      <c r="T46" s="98"/>
      <c r="U46" s="98"/>
      <c r="V46" s="99"/>
    </row>
    <row r="47" spans="1:22" ht="20.100000000000001" customHeight="1" x14ac:dyDescent="0.25">
      <c r="H47" s="12"/>
      <c r="I47" s="12"/>
      <c r="J47" s="12"/>
      <c r="K47" s="6"/>
      <c r="L47" s="6"/>
    </row>
    <row r="48" spans="1:22" ht="20.100000000000001" customHeight="1" x14ac:dyDescent="0.25">
      <c r="A48" s="10"/>
      <c r="B48" s="10"/>
      <c r="C48" s="10"/>
      <c r="D48" s="10"/>
      <c r="E48" s="10"/>
      <c r="F48" s="6"/>
      <c r="G48" s="6"/>
      <c r="H48" s="6"/>
      <c r="I48" s="6"/>
      <c r="J48" s="6"/>
      <c r="K48" s="6"/>
      <c r="L48" s="6"/>
    </row>
    <row r="49" spans="1:21" ht="20.100000000000001" customHeight="1" x14ac:dyDescent="0.25">
      <c r="A49" s="16"/>
      <c r="B49" s="17"/>
      <c r="C49" s="17"/>
      <c r="D49" s="17"/>
      <c r="E49" s="17"/>
      <c r="F49" s="7"/>
      <c r="G49" s="17"/>
      <c r="H49" s="17"/>
      <c r="I49" s="17"/>
      <c r="J49" s="17"/>
      <c r="K49" s="6"/>
      <c r="L49" s="6"/>
    </row>
    <row r="50" spans="1:21" ht="20.100000000000001" customHeight="1" x14ac:dyDescent="0.25">
      <c r="A50" s="14"/>
      <c r="B50" s="14"/>
      <c r="C50" s="14"/>
      <c r="D50" s="13"/>
      <c r="E50" s="13"/>
      <c r="F50" s="7"/>
      <c r="G50" s="14"/>
      <c r="H50" s="22"/>
      <c r="I50" s="22"/>
      <c r="J50" s="22"/>
      <c r="K50" s="6"/>
      <c r="L50" s="6"/>
    </row>
    <row r="51" spans="1:21" ht="20.100000000000001" customHeight="1" x14ac:dyDescent="0.25">
      <c r="A51" s="17"/>
      <c r="B51" s="17"/>
      <c r="C51" s="17"/>
      <c r="D51" s="19"/>
      <c r="E51" s="19"/>
      <c r="F51" s="7"/>
      <c r="G51" s="14"/>
      <c r="H51" s="22"/>
      <c r="I51" s="22"/>
      <c r="J51" s="22"/>
      <c r="K51" s="6"/>
      <c r="L51" s="6"/>
      <c r="N51" s="19"/>
      <c r="O51" s="19"/>
      <c r="P51" s="23"/>
      <c r="Q51" s="23"/>
      <c r="R51" s="23"/>
      <c r="S51" s="23"/>
      <c r="T51" s="23"/>
      <c r="U51" s="23"/>
    </row>
    <row r="52" spans="1:21" ht="20.100000000000001" customHeight="1" x14ac:dyDescent="0.25">
      <c r="A52" s="14"/>
      <c r="B52" s="14"/>
      <c r="C52" s="14"/>
      <c r="D52" s="19"/>
      <c r="E52" s="19"/>
      <c r="F52" s="8"/>
      <c r="G52" s="18"/>
      <c r="H52" s="17"/>
      <c r="I52" s="10"/>
      <c r="J52" s="10"/>
      <c r="K52" s="6"/>
      <c r="L52" s="6"/>
    </row>
    <row r="53" spans="1:21" ht="20.100000000000001" customHeight="1" x14ac:dyDescent="0.25">
      <c r="A53" s="14"/>
      <c r="B53" s="18"/>
      <c r="C53" s="18"/>
      <c r="D53" s="19"/>
      <c r="E53" s="19"/>
      <c r="F53" s="6"/>
      <c r="G53" s="20"/>
      <c r="H53" s="17"/>
      <c r="I53" s="17"/>
      <c r="J53" s="17"/>
      <c r="K53" s="6"/>
      <c r="L53" s="6"/>
    </row>
    <row r="54" spans="1:21" ht="20.100000000000001" customHeight="1" x14ac:dyDescent="0.25">
      <c r="A54" s="6"/>
      <c r="B54" s="6"/>
      <c r="C54" s="6"/>
      <c r="D54" s="6"/>
      <c r="E54" s="6"/>
      <c r="F54" s="6"/>
      <c r="G54" s="10"/>
      <c r="H54" s="17"/>
      <c r="I54" s="17"/>
      <c r="J54" s="17"/>
      <c r="K54" s="6"/>
      <c r="L54" s="6"/>
    </row>
    <row r="55" spans="1:21" ht="20.100000000000001" customHeight="1" x14ac:dyDescent="0.25">
      <c r="A55" s="15"/>
      <c r="B55" s="15"/>
      <c r="C55" s="15"/>
      <c r="D55" s="15"/>
      <c r="E55" s="15"/>
      <c r="F55" s="15"/>
      <c r="G55" s="21"/>
      <c r="H55" s="21"/>
      <c r="I55" s="21"/>
      <c r="J55" s="21"/>
      <c r="K55" s="15"/>
      <c r="L55" s="15"/>
    </row>
    <row r="56" spans="1:21" ht="20.100000000000001" customHeight="1" x14ac:dyDescent="0.25">
      <c r="H56" s="6"/>
      <c r="I56" s="6"/>
      <c r="J56" s="6"/>
      <c r="K56" s="6"/>
      <c r="L56" s="6"/>
    </row>
    <row r="57" spans="1:21" ht="20.100000000000001" customHeight="1" x14ac:dyDescent="0.25">
      <c r="A57" s="9"/>
      <c r="B57" s="9"/>
      <c r="C57" s="9"/>
      <c r="D57" s="9"/>
      <c r="E57" s="9"/>
      <c r="F57" s="6"/>
      <c r="G57" s="6"/>
      <c r="H57" s="6"/>
      <c r="I57" s="6"/>
      <c r="J57" s="6"/>
      <c r="K57" s="6"/>
      <c r="L57" s="6"/>
    </row>
    <row r="58" spans="1:21" ht="20.100000000000001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21" ht="20.100000000000001" customHeight="1" x14ac:dyDescent="0.25">
      <c r="A59" s="6"/>
      <c r="B59" s="6"/>
      <c r="C59" s="6"/>
      <c r="D59" s="6"/>
      <c r="E59" s="6"/>
      <c r="F59" s="6"/>
      <c r="G59" s="6"/>
      <c r="H59" s="89"/>
      <c r="I59" s="89"/>
      <c r="J59" s="89"/>
      <c r="K59" s="6"/>
      <c r="L59" s="6"/>
    </row>
    <row r="60" spans="1:21" ht="20.100000000000001" customHeight="1" x14ac:dyDescent="0.25">
      <c r="A60" s="6"/>
      <c r="B60" s="6"/>
      <c r="C60" s="6"/>
      <c r="D60" s="6"/>
      <c r="E60" s="6"/>
      <c r="F60" s="6"/>
      <c r="G60" s="6"/>
      <c r="H60" s="89"/>
      <c r="I60" s="89"/>
      <c r="J60" s="89"/>
      <c r="K60" s="6"/>
      <c r="L60" s="6"/>
    </row>
    <row r="61" spans="1:21" ht="20.10000000000000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21" ht="18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</sheetData>
  <sheetProtection algorithmName="SHA-512" hashValue="8BkVnmNfeFDyKCm/X4I3gjmrzaCrmHpQsrgY5sLqCFx9pkywwcnHFQM0sS9GP0LEBiwBVBhgHGaOyBx2kMAhPw==" saltValue="TcU1i/+4pEuUoYum/KoH9g==" spinCount="100000" sheet="1" selectLockedCells="1"/>
  <protectedRanges>
    <protectedRange sqref="H41:I42" name="Rozsah1"/>
  </protectedRanges>
  <mergeCells count="51">
    <mergeCell ref="A1:L1"/>
    <mergeCell ref="S1:T1"/>
    <mergeCell ref="A3:C3"/>
    <mergeCell ref="A5:C5"/>
    <mergeCell ref="J7:K7"/>
    <mergeCell ref="A9:L9"/>
    <mergeCell ref="A11:G11"/>
    <mergeCell ref="B12:C12"/>
    <mergeCell ref="E12:F12"/>
    <mergeCell ref="H12:I12"/>
    <mergeCell ref="K12:L12"/>
    <mergeCell ref="N17:V17"/>
    <mergeCell ref="N18:P18"/>
    <mergeCell ref="Q18:S18"/>
    <mergeCell ref="T18:V18"/>
    <mergeCell ref="N19:P19"/>
    <mergeCell ref="Q19:S19"/>
    <mergeCell ref="T19:V19"/>
    <mergeCell ref="N20:V20"/>
    <mergeCell ref="N21:V21"/>
    <mergeCell ref="N24:V24"/>
    <mergeCell ref="N25:P25"/>
    <mergeCell ref="Q25:S25"/>
    <mergeCell ref="T25:V25"/>
    <mergeCell ref="N22:V22"/>
    <mergeCell ref="N23:V23"/>
    <mergeCell ref="N37:S37"/>
    <mergeCell ref="T37:V37"/>
    <mergeCell ref="N38:S38"/>
    <mergeCell ref="T38:V38"/>
    <mergeCell ref="N26:P26"/>
    <mergeCell ref="Q26:S26"/>
    <mergeCell ref="T26:V26"/>
    <mergeCell ref="R46:V46"/>
    <mergeCell ref="P44:V44"/>
    <mergeCell ref="H40:I40"/>
    <mergeCell ref="N40:N44"/>
    <mergeCell ref="P40:V40"/>
    <mergeCell ref="H41:I41"/>
    <mergeCell ref="P41:V41"/>
    <mergeCell ref="H42:I42"/>
    <mergeCell ref="P42:V42"/>
    <mergeCell ref="H43:I43"/>
    <mergeCell ref="P43:V43"/>
    <mergeCell ref="H59:J59"/>
    <mergeCell ref="H60:J60"/>
    <mergeCell ref="A44:F44"/>
    <mergeCell ref="H44:I44"/>
    <mergeCell ref="A45:F45"/>
    <mergeCell ref="H45:I45"/>
    <mergeCell ref="A46:G46"/>
  </mergeCells>
  <pageMargins left="0.23622047244094491" right="0.23622047244094491" top="0.55118110236220474" bottom="0" header="0" footer="0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príloha 1A</vt:lpstr>
      <vt:lpstr>príloha 1B</vt:lpstr>
      <vt:lpstr>'príloha 1B'!Oblasť_tlače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Vlastimil Meniar</dc:creator>
  <cp:lastModifiedBy>andrej.baculik</cp:lastModifiedBy>
  <cp:lastPrinted>2022-06-06T05:31:43Z</cp:lastPrinted>
  <dcterms:created xsi:type="dcterms:W3CDTF">2005-08-24T05:07:47Z</dcterms:created>
  <dcterms:modified xsi:type="dcterms:W3CDTF">2023-10-18T07:55:22Z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Priloha c. 1-Navrh na plnenie kriterii na vyhodnotenie ponuk - č. 5.2 OZ Ulič 2024-2028_sortimenty nad 6 m do 14 m.xlsx</vt:lpwstr>
  </property>
</Properties>
</file>