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.fecko\Desktop\Martin\Plán ťažby na rok 2024\Trakčné navijáky\"/>
    </mc:Choice>
  </mc:AlternateContent>
  <bookViews>
    <workbookView xWindow="1956" yWindow="-36" windowWidth="21072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ponuka'!$A$1:$O$47</definedName>
  </definedNames>
  <calcPr calcId="162913"/>
</workbook>
</file>

<file path=xl/calcChain.xml><?xml version="1.0" encoding="utf-8"?>
<calcChain xmlns="http://schemas.openxmlformats.org/spreadsheetml/2006/main">
  <c r="P30" i="1" l="1"/>
  <c r="P31" i="1" l="1"/>
  <c r="P29" i="1"/>
  <c r="P28" i="1"/>
  <c r="P27" i="1"/>
  <c r="P26" i="1"/>
  <c r="P25" i="1"/>
  <c r="P24" i="1"/>
  <c r="P23" i="1"/>
  <c r="P22" i="1"/>
  <c r="P21" i="1"/>
  <c r="P20" i="1"/>
  <c r="P19" i="1"/>
  <c r="P18" i="1"/>
  <c r="L32" i="1" l="1"/>
  <c r="I4" i="4" l="1"/>
  <c r="F4" i="4"/>
  <c r="C4" i="4"/>
  <c r="B7" i="4" l="1"/>
  <c r="P12" i="1" l="1"/>
  <c r="P14" i="1"/>
  <c r="P17" i="1" l="1"/>
  <c r="P16" i="1"/>
  <c r="P15" i="1"/>
  <c r="P13" i="1" l="1"/>
  <c r="O32" i="1"/>
  <c r="O34" i="1" l="1"/>
  <c r="O33" i="1" s="1"/>
</calcChain>
</file>

<file path=xl/sharedStrings.xml><?xml version="1.0" encoding="utf-8"?>
<sst xmlns="http://schemas.openxmlformats.org/spreadsheetml/2006/main" count="180" uniqueCount="102">
  <si>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</si>
  <si>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</si>
  <si>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</si>
  <si>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</si>
  <si>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</si>
  <si>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</si>
  <si>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</si>
  <si>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</si>
  <si>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</si>
  <si>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</si>
  <si>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</si>
  <si>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</si>
  <si>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</si>
  <si>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</si>
  <si>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</si>
  <si>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</si>
  <si>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</si>
  <si>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</si>
  <si>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</si>
  <si>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</si>
  <si>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</si>
  <si>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</si>
  <si>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</si>
  <si>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</si>
  <si>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</si>
  <si>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</si>
  <si>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</si>
  <si>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</si>
  <si>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</si>
  <si>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</si>
  <si>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</si>
  <si>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</si>
  <si>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</si>
  <si>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</si>
  <si>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</si>
  <si>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</si>
  <si>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</si>
  <si>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</si>
  <si>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</si>
  <si>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</si>
  <si>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</si>
  <si>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</si>
  <si>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</si>
  <si>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</si>
  <si>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</si>
  <si>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</si>
  <si>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</si>
  <si>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</si>
  <si>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</si>
  <si>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</si>
  <si>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</si>
  <si>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</si>
  <si>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</si>
  <si>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</si>
  <si>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</si>
  <si>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</si>
  <si>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</si>
  <si>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</si>
  <si>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</si>
  <si>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</si>
  <si>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</si>
  <si>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</si>
  <si>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</si>
  <si>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</si>
  <si>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</si>
  <si>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</si>
  <si>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</si>
  <si>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</si>
  <si>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 xml:space="preserve">príloha č. 1 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</si>
  <si>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</si>
  <si>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</si>
  <si>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>Harvestor- trakčný naviják- vyvažačka</t>
  </si>
  <si>
    <t>VÚ- 50</t>
  </si>
  <si>
    <t>Banné</t>
  </si>
  <si>
    <t>132 C</t>
  </si>
  <si>
    <t>136 A</t>
  </si>
  <si>
    <t>137 A</t>
  </si>
  <si>
    <t>138 2</t>
  </si>
  <si>
    <t>139 2</t>
  </si>
  <si>
    <t>140 2</t>
  </si>
  <si>
    <t xml:space="preserve">Hradská </t>
  </si>
  <si>
    <t>228 B</t>
  </si>
  <si>
    <t>245 A</t>
  </si>
  <si>
    <t>Vlčie</t>
  </si>
  <si>
    <t>316 C</t>
  </si>
  <si>
    <t>302 C</t>
  </si>
  <si>
    <t>311 B</t>
  </si>
  <si>
    <t>285 A</t>
  </si>
  <si>
    <t>315 B</t>
  </si>
  <si>
    <t>261 A</t>
  </si>
  <si>
    <t>Kružlov</t>
  </si>
  <si>
    <t>113 B</t>
  </si>
  <si>
    <t>Kríže</t>
  </si>
  <si>
    <t>74 0</t>
  </si>
  <si>
    <t>85 A</t>
  </si>
  <si>
    <t>202 2</t>
  </si>
  <si>
    <t>87 C</t>
  </si>
  <si>
    <t>192 B</t>
  </si>
  <si>
    <t>Lesnícke služby v ťažbovom procese - viacoperačné technológie, organizačná zložka OZ Šariš</t>
  </si>
  <si>
    <r>
      <rPr>
        <b/>
        <sz val="10"/>
        <color theme="1"/>
        <rFont val="Calibri"/>
        <family val="2"/>
        <charset val="238"/>
        <scheme val="minor"/>
      </rPr>
      <t xml:space="preserve">* Požiadavky: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Požadovaný termín</t>
    </r>
    <r>
      <rPr>
        <sz val="10"/>
        <color theme="1"/>
        <rFont val="Calibri"/>
        <family val="2"/>
        <charset val="238"/>
        <scheme val="minor"/>
      </rPr>
      <t xml:space="preserve"> vykonania zákazky: december 2023 až december 2024. </t>
    </r>
    <r>
      <rPr>
        <b/>
        <sz val="10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0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0"/>
        <color theme="1"/>
        <rFont val="Calibri"/>
        <family val="2"/>
        <charset val="238"/>
        <scheme val="minor"/>
      </rPr>
      <t>časť B</t>
    </r>
    <r>
      <rPr>
        <sz val="10"/>
        <color theme="1"/>
        <rFont val="Calibri"/>
        <family val="2"/>
        <charset val="238"/>
        <scheme val="minor"/>
      </rPr>
      <t xml:space="preserve"> - Ťažba a výroba sortimentov v lanovkových/ťažkoprístupných terénoch harvestermi a ich vývoz forwardermi z porastu z lokality peň na vývozné miesto / odvozné miesto v súčinnosti s kompaktným trakčným navijákom.                                                            Objednávateľ na požiadanie dodávateľa prác umožní obhliadku porastov. Kontaktná osoba: Ing. Slavomír Hanko, vedúci LS Malcov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</si>
  <si>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</si>
  <si>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t>LESY Slovenskej republiky, štátny podnik, organizačná zložka OZ Šariš, LS Malcov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</si>
</sst>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10" fillId="3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0" fillId="3" borderId="1" xfId="0" applyFont="1" applyFill="1" applyBorder="1" applyAlignment="1" applyProtection="1">
      <alignment horizontal="center" vertical="center"/>
    </xf>
    <xf numFmtId="14" fontId="14" fillId="3" borderId="0" xfId="0" applyNumberFormat="1" applyFont="1" applyFill="1" applyBorder="1" applyProtection="1"/>
    <xf numFmtId="0" fontId="14" fillId="3" borderId="0" xfId="0" applyFont="1" applyFill="1" applyBorder="1" applyProtection="1"/>
    <xf numFmtId="0" fontId="6" fillId="3" borderId="40" xfId="0" applyFont="1" applyFill="1" applyBorder="1" applyAlignment="1" applyProtection="1">
      <alignment vertical="center"/>
    </xf>
    <xf numFmtId="0" fontId="10" fillId="3" borderId="41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 wrapText="1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/>
    </xf>
    <xf numFmtId="4" fontId="6" fillId="3" borderId="20" xfId="0" applyNumberFormat="1" applyFont="1" applyFill="1" applyBorder="1" applyAlignment="1" applyProtection="1">
      <alignment horizontal="center"/>
      <protection locked="0"/>
    </xf>
    <xf numFmtId="4" fontId="6" fillId="3" borderId="42" xfId="0" applyNumberFormat="1" applyFont="1" applyFill="1" applyBorder="1" applyAlignment="1" applyProtection="1">
      <alignment horizontal="center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4" fontId="6" fillId="3" borderId="44" xfId="0" applyNumberFormat="1" applyFont="1" applyFill="1" applyBorder="1" applyAlignment="1" applyProtection="1">
      <alignment horizontal="center"/>
    </xf>
    <xf numFmtId="4" fontId="6" fillId="3" borderId="49" xfId="0" applyNumberFormat="1" applyFont="1" applyFill="1" applyBorder="1" applyAlignment="1" applyProtection="1">
      <alignment horizontal="center"/>
      <protection locked="0"/>
    </xf>
    <xf numFmtId="4" fontId="6" fillId="3" borderId="50" xfId="0" applyNumberFormat="1" applyFont="1" applyFill="1" applyBorder="1" applyAlignment="1" applyProtection="1">
      <alignment horizontal="center"/>
    </xf>
    <xf numFmtId="4" fontId="6" fillId="3" borderId="46" xfId="0" applyNumberFormat="1" applyFont="1" applyFill="1" applyBorder="1" applyAlignment="1" applyProtection="1">
      <alignment horizontal="center"/>
      <protection locked="0"/>
    </xf>
    <xf numFmtId="4" fontId="6" fillId="3" borderId="47" xfId="0" applyNumberFormat="1" applyFont="1" applyFill="1" applyBorder="1" applyAlignment="1" applyProtection="1">
      <alignment horizontal="center"/>
    </xf>
    <xf numFmtId="4" fontId="6" fillId="3" borderId="19" xfId="0" applyNumberFormat="1" applyFont="1" applyFill="1" applyBorder="1" applyAlignment="1" applyProtection="1">
      <alignment horizontal="center"/>
    </xf>
    <xf numFmtId="0" fontId="6" fillId="3" borderId="23" xfId="0" applyFont="1" applyFill="1" applyBorder="1" applyAlignment="1" applyProtection="1"/>
    <xf numFmtId="4" fontId="6" fillId="3" borderId="25" xfId="0" applyNumberFormat="1" applyFont="1" applyFill="1" applyBorder="1" applyAlignment="1" applyProtection="1">
      <alignment horizontal="center"/>
    </xf>
    <xf numFmtId="0" fontId="0" fillId="3" borderId="23" xfId="0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37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6" fillId="3" borderId="40" xfId="0" applyFont="1" applyFill="1" applyBorder="1" applyAlignment="1" applyProtection="1">
      <alignment horizontal="right" vertical="center"/>
    </xf>
    <xf numFmtId="0" fontId="6" fillId="3" borderId="24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/>
    </xf>
    <xf numFmtId="0" fontId="6" fillId="3" borderId="6" xfId="0" applyFont="1" applyFill="1" applyBorder="1" applyAlignment="1" applyProtection="1">
      <alignment horizontal="right"/>
    </xf>
    <xf numFmtId="0" fontId="6" fillId="3" borderId="7" xfId="0" applyFont="1" applyFill="1" applyBorder="1" applyAlignment="1" applyProtection="1">
      <alignment horizontal="right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35" xfId="0" applyFont="1" applyFill="1" applyBorder="1" applyAlignment="1" applyProtection="1">
      <alignment horizontal="center" vertical="center" wrapText="1"/>
    </xf>
    <xf numFmtId="0" fontId="6" fillId="3" borderId="36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20" xfId="0" applyFont="1" applyFill="1" applyBorder="1" applyAlignment="1" applyProtection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/>
    </xf>
    <xf numFmtId="0" fontId="5" fillId="2" borderId="15" xfId="0" applyFont="1" applyFill="1" applyBorder="1" applyAlignment="1" applyProtection="1">
      <alignment horizontal="center"/>
    </xf>
    <xf numFmtId="0" fontId="5" fillId="2" borderId="22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4" fillId="3" borderId="28" xfId="0" applyFont="1" applyFill="1" applyBorder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14" fillId="3" borderId="31" xfId="0" applyFont="1" applyFill="1" applyBorder="1" applyAlignment="1">
      <alignment horizontal="center" vertical="top" wrapText="1"/>
    </xf>
    <xf numFmtId="0" fontId="14" fillId="3" borderId="27" xfId="0" applyFont="1" applyFill="1" applyBorder="1" applyAlignment="1">
      <alignment horizontal="center" vertical="top" wrapText="1"/>
    </xf>
    <xf numFmtId="0" fontId="14" fillId="3" borderId="32" xfId="0" applyFont="1" applyFill="1" applyBorder="1" applyAlignment="1">
      <alignment horizontal="center" vertical="top" wrapText="1"/>
    </xf>
    <xf numFmtId="4" fontId="10" fillId="3" borderId="20" xfId="0" applyNumberFormat="1" applyFont="1" applyFill="1" applyBorder="1" applyAlignment="1" applyProtection="1">
      <alignment horizontal="right" vertical="center"/>
    </xf>
    <xf numFmtId="4" fontId="10" fillId="3" borderId="1" xfId="0" applyNumberFormat="1" applyFont="1" applyFill="1" applyBorder="1" applyAlignment="1" applyProtection="1">
      <alignment horizontal="right" vertical="center"/>
    </xf>
    <xf numFmtId="4" fontId="10" fillId="3" borderId="49" xfId="0" applyNumberFormat="1" applyFont="1" applyFill="1" applyBorder="1" applyAlignment="1" applyProtection="1">
      <alignment horizontal="right" vertical="center"/>
    </xf>
    <xf numFmtId="4" fontId="10" fillId="3" borderId="46" xfId="0" applyNumberFormat="1" applyFont="1" applyFill="1" applyBorder="1" applyAlignment="1" applyProtection="1">
      <alignment horizontal="right" vertical="center"/>
    </xf>
    <xf numFmtId="2" fontId="10" fillId="3" borderId="20" xfId="0" applyNumberFormat="1" applyFont="1" applyFill="1" applyBorder="1" applyAlignment="1" applyProtection="1">
      <alignment horizontal="center" vertical="center" wrapText="1"/>
    </xf>
    <xf numFmtId="2" fontId="10" fillId="3" borderId="1" xfId="0" applyNumberFormat="1" applyFont="1" applyFill="1" applyBorder="1" applyAlignment="1" applyProtection="1">
      <alignment horizontal="center" vertical="center" wrapText="1"/>
    </xf>
    <xf numFmtId="2" fontId="10" fillId="3" borderId="49" xfId="0" applyNumberFormat="1" applyFont="1" applyFill="1" applyBorder="1" applyAlignment="1" applyProtection="1">
      <alignment horizontal="center" vertical="center" wrapText="1"/>
    </xf>
    <xf numFmtId="2" fontId="10" fillId="3" borderId="46" xfId="0" applyNumberFormat="1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right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right" vertical="center" wrapText="1"/>
    </xf>
    <xf numFmtId="3" fontId="10" fillId="3" borderId="49" xfId="0" applyNumberFormat="1" applyFont="1" applyFill="1" applyBorder="1" applyAlignment="1" applyProtection="1">
      <alignment horizontal="right" vertical="center"/>
    </xf>
    <xf numFmtId="0" fontId="10" fillId="3" borderId="49" xfId="0" applyFont="1" applyFill="1" applyBorder="1" applyAlignment="1" applyProtection="1">
      <alignment horizontal="right" vertical="center" wrapText="1"/>
    </xf>
    <xf numFmtId="3" fontId="10" fillId="3" borderId="46" xfId="0" applyNumberFormat="1" applyFont="1" applyFill="1" applyBorder="1" applyAlignment="1" applyProtection="1">
      <alignment horizontal="right" vertical="center"/>
    </xf>
    <xf numFmtId="0" fontId="10" fillId="3" borderId="46" xfId="0" applyFont="1" applyFill="1" applyBorder="1" applyAlignment="1" applyProtection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7"/>
  <sheetViews>
    <sheetView tabSelected="1" view="pageBreakPreview" zoomScale="110" zoomScaleNormal="100" zoomScaleSheetLayoutView="110" workbookViewId="0">
      <selection activeCell="G14" sqref="G14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3.1093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99" t="s">
        <v>62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16" t="s">
        <v>68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7.399999999999999" x14ac:dyDescent="0.3">
      <c r="A3" s="17" t="s">
        <v>0</v>
      </c>
      <c r="B3" s="13"/>
      <c r="C3" s="64" t="s">
        <v>98</v>
      </c>
      <c r="D3" s="65"/>
      <c r="E3" s="65"/>
      <c r="F3" s="65"/>
      <c r="G3" s="65"/>
      <c r="H3" s="65"/>
      <c r="I3" s="65"/>
      <c r="J3" s="65"/>
      <c r="K3" s="6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121" t="s">
        <v>101</v>
      </c>
      <c r="C6" s="122"/>
      <c r="D6" s="122"/>
      <c r="E6" s="122"/>
      <c r="F6" s="122"/>
      <c r="G6" s="123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110" t="s">
        <v>64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5">
      <c r="A9" s="48" t="s">
        <v>66</v>
      </c>
      <c r="B9" s="114" t="s">
        <v>2</v>
      </c>
      <c r="C9" s="116" t="s">
        <v>53</v>
      </c>
      <c r="D9" s="117"/>
      <c r="E9" s="118" t="s">
        <v>3</v>
      </c>
      <c r="F9" s="119"/>
      <c r="G9" s="120"/>
      <c r="H9" s="102" t="s">
        <v>4</v>
      </c>
      <c r="I9" s="84" t="s">
        <v>5</v>
      </c>
      <c r="J9" s="105" t="s">
        <v>6</v>
      </c>
      <c r="K9" s="108" t="s">
        <v>7</v>
      </c>
      <c r="L9" s="84" t="s">
        <v>54</v>
      </c>
      <c r="M9" s="84" t="s">
        <v>58</v>
      </c>
      <c r="N9" s="86" t="s">
        <v>69</v>
      </c>
      <c r="O9" s="88" t="s">
        <v>70</v>
      </c>
    </row>
    <row r="10" spans="1:16" ht="21.75" customHeight="1" x14ac:dyDescent="0.3">
      <c r="A10" s="25"/>
      <c r="B10" s="115"/>
      <c r="C10" s="90" t="s">
        <v>65</v>
      </c>
      <c r="D10" s="91"/>
      <c r="E10" s="92" t="s">
        <v>9</v>
      </c>
      <c r="F10" s="94" t="s">
        <v>10</v>
      </c>
      <c r="G10" s="96" t="s">
        <v>11</v>
      </c>
      <c r="H10" s="103"/>
      <c r="I10" s="85"/>
      <c r="J10" s="106"/>
      <c r="K10" s="109"/>
      <c r="L10" s="85"/>
      <c r="M10" s="85"/>
      <c r="N10" s="87"/>
      <c r="O10" s="89"/>
    </row>
    <row r="11" spans="1:16" ht="50.25" customHeight="1" thickBot="1" x14ac:dyDescent="0.35">
      <c r="A11" s="26"/>
      <c r="B11" s="115"/>
      <c r="C11" s="92"/>
      <c r="D11" s="93"/>
      <c r="E11" s="92"/>
      <c r="F11" s="95"/>
      <c r="G11" s="97"/>
      <c r="H11" s="104"/>
      <c r="I11" s="85"/>
      <c r="J11" s="107"/>
      <c r="K11" s="109"/>
      <c r="L11" s="85"/>
      <c r="M11" s="85"/>
      <c r="N11" s="87"/>
      <c r="O11" s="89"/>
    </row>
    <row r="12" spans="1:16" ht="13.5" customHeight="1" x14ac:dyDescent="0.3">
      <c r="A12" s="40" t="s">
        <v>73</v>
      </c>
      <c r="B12" s="34" t="s">
        <v>74</v>
      </c>
      <c r="C12" s="100" t="s">
        <v>71</v>
      </c>
      <c r="D12" s="101"/>
      <c r="E12" s="146">
        <v>25</v>
      </c>
      <c r="F12" s="146">
        <v>15</v>
      </c>
      <c r="G12" s="146">
        <v>40</v>
      </c>
      <c r="H12" s="63" t="s">
        <v>72</v>
      </c>
      <c r="I12" s="63">
        <v>60</v>
      </c>
      <c r="J12" s="142">
        <v>0.12</v>
      </c>
      <c r="K12" s="34">
        <v>600</v>
      </c>
      <c r="L12" s="138">
        <v>1689.19</v>
      </c>
      <c r="M12" s="34" t="s">
        <v>100</v>
      </c>
      <c r="N12" s="49"/>
      <c r="O12" s="50"/>
      <c r="P12" s="12" t="str">
        <f>IF( O12=0," ", IF(100-((L12/O12)*100)&gt;20,"viac ako 20%",0))</f>
        <v xml:space="preserve"> </v>
      </c>
    </row>
    <row r="13" spans="1:16" ht="15" customHeight="1" x14ac:dyDescent="0.3">
      <c r="A13" s="41" t="s">
        <v>73</v>
      </c>
      <c r="B13" s="61" t="s">
        <v>75</v>
      </c>
      <c r="C13" s="82" t="s">
        <v>71</v>
      </c>
      <c r="D13" s="83"/>
      <c r="E13" s="147">
        <v>10</v>
      </c>
      <c r="F13" s="147">
        <v>41</v>
      </c>
      <c r="G13" s="148">
        <v>51</v>
      </c>
      <c r="H13" s="36" t="s">
        <v>72</v>
      </c>
      <c r="I13" s="61">
        <v>50</v>
      </c>
      <c r="J13" s="143">
        <v>0.2</v>
      </c>
      <c r="K13" s="36">
        <v>800</v>
      </c>
      <c r="L13" s="139">
        <v>2399.14</v>
      </c>
      <c r="M13" s="36" t="s">
        <v>100</v>
      </c>
      <c r="N13" s="51"/>
      <c r="O13" s="52"/>
      <c r="P13" s="12" t="str">
        <f t="shared" ref="P13" si="0">IF( O13=0," ", IF(100-((L13/O13)*100)&gt;20,"viac ako 20%",0))</f>
        <v xml:space="preserve"> </v>
      </c>
    </row>
    <row r="14" spans="1:16" ht="15" customHeight="1" x14ac:dyDescent="0.3">
      <c r="A14" s="41" t="s">
        <v>73</v>
      </c>
      <c r="B14" s="61" t="s">
        <v>76</v>
      </c>
      <c r="C14" s="82" t="s">
        <v>71</v>
      </c>
      <c r="D14" s="83"/>
      <c r="E14" s="147">
        <v>40</v>
      </c>
      <c r="F14" s="147">
        <v>35</v>
      </c>
      <c r="G14" s="148">
        <v>75</v>
      </c>
      <c r="H14" s="36" t="s">
        <v>72</v>
      </c>
      <c r="I14" s="61">
        <v>50</v>
      </c>
      <c r="J14" s="143">
        <v>0.18</v>
      </c>
      <c r="K14" s="36">
        <v>900</v>
      </c>
      <c r="L14" s="139">
        <v>3490.49</v>
      </c>
      <c r="M14" s="36" t="s">
        <v>100</v>
      </c>
      <c r="N14" s="51"/>
      <c r="O14" s="52"/>
      <c r="P14" s="12" t="str">
        <f>IF( O14=0," ", IF(100-((L14/O14)*100)&gt;20,"viac ako 20%",0))</f>
        <v xml:space="preserve"> </v>
      </c>
    </row>
    <row r="15" spans="1:16" x14ac:dyDescent="0.3">
      <c r="A15" s="41" t="s">
        <v>73</v>
      </c>
      <c r="B15" s="61" t="s">
        <v>77</v>
      </c>
      <c r="C15" s="82" t="s">
        <v>71</v>
      </c>
      <c r="D15" s="83"/>
      <c r="E15" s="147">
        <v>60</v>
      </c>
      <c r="F15" s="147">
        <v>40</v>
      </c>
      <c r="G15" s="148">
        <v>100</v>
      </c>
      <c r="H15" s="36" t="s">
        <v>72</v>
      </c>
      <c r="I15" s="61">
        <v>50</v>
      </c>
      <c r="J15" s="143">
        <v>0.18</v>
      </c>
      <c r="K15" s="36">
        <v>700</v>
      </c>
      <c r="L15" s="139">
        <v>4378.92</v>
      </c>
      <c r="M15" s="36" t="s">
        <v>100</v>
      </c>
      <c r="N15" s="51"/>
      <c r="O15" s="52"/>
      <c r="P15" s="12" t="str">
        <f t="shared" ref="P15:P31" si="1">IF( O15=0," ", IF(100-((L15/O15)*100)&gt;20,"viac ako 20%",0))</f>
        <v xml:space="preserve"> </v>
      </c>
    </row>
    <row r="16" spans="1:16" x14ac:dyDescent="0.3">
      <c r="A16" s="41" t="s">
        <v>73</v>
      </c>
      <c r="B16" s="61" t="s">
        <v>78</v>
      </c>
      <c r="C16" s="82" t="s">
        <v>71</v>
      </c>
      <c r="D16" s="83"/>
      <c r="E16" s="147">
        <v>65</v>
      </c>
      <c r="F16" s="147">
        <v>100</v>
      </c>
      <c r="G16" s="148">
        <v>165</v>
      </c>
      <c r="H16" s="36" t="s">
        <v>72</v>
      </c>
      <c r="I16" s="61">
        <v>50</v>
      </c>
      <c r="J16" s="143">
        <v>0.25</v>
      </c>
      <c r="K16" s="36">
        <v>1200</v>
      </c>
      <c r="L16" s="139">
        <v>7806.74</v>
      </c>
      <c r="M16" s="36" t="s">
        <v>100</v>
      </c>
      <c r="N16" s="51"/>
      <c r="O16" s="52"/>
      <c r="P16" s="12" t="str">
        <f t="shared" si="1"/>
        <v xml:space="preserve"> </v>
      </c>
    </row>
    <row r="17" spans="1:16" x14ac:dyDescent="0.3">
      <c r="A17" s="41" t="s">
        <v>73</v>
      </c>
      <c r="B17" s="61" t="s">
        <v>79</v>
      </c>
      <c r="C17" s="82" t="s">
        <v>71</v>
      </c>
      <c r="D17" s="83"/>
      <c r="E17" s="147">
        <v>30</v>
      </c>
      <c r="F17" s="147">
        <v>30</v>
      </c>
      <c r="G17" s="148">
        <v>60</v>
      </c>
      <c r="H17" s="36" t="s">
        <v>72</v>
      </c>
      <c r="I17" s="61">
        <v>50</v>
      </c>
      <c r="J17" s="143">
        <v>0.25</v>
      </c>
      <c r="K17" s="36">
        <v>1100</v>
      </c>
      <c r="L17" s="139">
        <v>2707.1</v>
      </c>
      <c r="M17" s="36" t="s">
        <v>100</v>
      </c>
      <c r="N17" s="51"/>
      <c r="O17" s="52"/>
      <c r="P17" s="12" t="str">
        <f t="shared" si="1"/>
        <v xml:space="preserve"> </v>
      </c>
    </row>
    <row r="18" spans="1:16" x14ac:dyDescent="0.3">
      <c r="A18" s="42" t="s">
        <v>80</v>
      </c>
      <c r="B18" s="61" t="s">
        <v>81</v>
      </c>
      <c r="C18" s="82" t="s">
        <v>71</v>
      </c>
      <c r="D18" s="83"/>
      <c r="E18" s="147">
        <v>83</v>
      </c>
      <c r="F18" s="147">
        <v>53</v>
      </c>
      <c r="G18" s="148">
        <v>136</v>
      </c>
      <c r="H18" s="36" t="s">
        <v>72</v>
      </c>
      <c r="I18" s="61">
        <v>55</v>
      </c>
      <c r="J18" s="143">
        <v>0.18</v>
      </c>
      <c r="K18" s="36">
        <v>900</v>
      </c>
      <c r="L18" s="139">
        <v>6650.25</v>
      </c>
      <c r="M18" s="36" t="s">
        <v>100</v>
      </c>
      <c r="N18" s="51"/>
      <c r="O18" s="52"/>
      <c r="P18" s="12" t="str">
        <f t="shared" si="1"/>
        <v xml:space="preserve"> </v>
      </c>
    </row>
    <row r="19" spans="1:16" x14ac:dyDescent="0.3">
      <c r="A19" s="42" t="s">
        <v>80</v>
      </c>
      <c r="B19" s="61" t="s">
        <v>95</v>
      </c>
      <c r="C19" s="82" t="s">
        <v>71</v>
      </c>
      <c r="D19" s="83"/>
      <c r="E19" s="147">
        <v>40</v>
      </c>
      <c r="F19" s="147">
        <v>221</v>
      </c>
      <c r="G19" s="148">
        <v>261</v>
      </c>
      <c r="H19" s="36" t="s">
        <v>72</v>
      </c>
      <c r="I19" s="61">
        <v>55</v>
      </c>
      <c r="J19" s="143">
        <v>0.19</v>
      </c>
      <c r="K19" s="36">
        <v>1500</v>
      </c>
      <c r="L19" s="139">
        <v>13203.18</v>
      </c>
      <c r="M19" s="36" t="s">
        <v>100</v>
      </c>
      <c r="N19" s="51"/>
      <c r="O19" s="52"/>
      <c r="P19" s="12" t="str">
        <f t="shared" si="1"/>
        <v xml:space="preserve"> </v>
      </c>
    </row>
    <row r="20" spans="1:16" x14ac:dyDescent="0.3">
      <c r="A20" s="42" t="s">
        <v>80</v>
      </c>
      <c r="B20" s="61" t="s">
        <v>82</v>
      </c>
      <c r="C20" s="82" t="s">
        <v>71</v>
      </c>
      <c r="D20" s="83"/>
      <c r="E20" s="147">
        <v>85</v>
      </c>
      <c r="F20" s="147">
        <v>85</v>
      </c>
      <c r="G20" s="148">
        <v>170</v>
      </c>
      <c r="H20" s="36" t="s">
        <v>72</v>
      </c>
      <c r="I20" s="61">
        <v>50</v>
      </c>
      <c r="J20" s="143">
        <v>0.19</v>
      </c>
      <c r="K20" s="36">
        <v>800</v>
      </c>
      <c r="L20" s="139">
        <v>7124.15</v>
      </c>
      <c r="M20" s="36" t="s">
        <v>100</v>
      </c>
      <c r="N20" s="51"/>
      <c r="O20" s="52"/>
      <c r="P20" s="12" t="str">
        <f t="shared" si="1"/>
        <v xml:space="preserve"> </v>
      </c>
    </row>
    <row r="21" spans="1:16" ht="17.25" customHeight="1" x14ac:dyDescent="0.3">
      <c r="A21" s="42" t="s">
        <v>83</v>
      </c>
      <c r="B21" s="61" t="s">
        <v>84</v>
      </c>
      <c r="C21" s="82" t="s">
        <v>71</v>
      </c>
      <c r="D21" s="82"/>
      <c r="E21" s="147">
        <v>113</v>
      </c>
      <c r="F21" s="147">
        <v>24</v>
      </c>
      <c r="G21" s="148">
        <v>137</v>
      </c>
      <c r="H21" s="36" t="s">
        <v>72</v>
      </c>
      <c r="I21" s="61">
        <v>50</v>
      </c>
      <c r="J21" s="143">
        <v>0.25</v>
      </c>
      <c r="K21" s="36">
        <v>1100</v>
      </c>
      <c r="L21" s="139">
        <v>6084.65</v>
      </c>
      <c r="M21" s="36" t="s">
        <v>100</v>
      </c>
      <c r="N21" s="51"/>
      <c r="O21" s="52"/>
      <c r="P21" s="12" t="str">
        <f t="shared" si="1"/>
        <v xml:space="preserve"> </v>
      </c>
    </row>
    <row r="22" spans="1:16" x14ac:dyDescent="0.3">
      <c r="A22" s="42" t="s">
        <v>83</v>
      </c>
      <c r="B22" s="61" t="s">
        <v>85</v>
      </c>
      <c r="C22" s="82" t="s">
        <v>71</v>
      </c>
      <c r="D22" s="82"/>
      <c r="E22" s="147">
        <v>85</v>
      </c>
      <c r="F22" s="147">
        <v>160</v>
      </c>
      <c r="G22" s="148">
        <v>245</v>
      </c>
      <c r="H22" s="36" t="s">
        <v>72</v>
      </c>
      <c r="I22" s="61">
        <v>55</v>
      </c>
      <c r="J22" s="143">
        <v>0.2</v>
      </c>
      <c r="K22" s="36">
        <v>1300</v>
      </c>
      <c r="L22" s="139">
        <v>12479.84</v>
      </c>
      <c r="M22" s="36" t="s">
        <v>100</v>
      </c>
      <c r="N22" s="51"/>
      <c r="O22" s="52"/>
      <c r="P22" s="12" t="str">
        <f t="shared" si="1"/>
        <v xml:space="preserve"> </v>
      </c>
    </row>
    <row r="23" spans="1:16" x14ac:dyDescent="0.3">
      <c r="A23" s="42" t="s">
        <v>83</v>
      </c>
      <c r="B23" s="61" t="s">
        <v>86</v>
      </c>
      <c r="C23" s="82" t="s">
        <v>71</v>
      </c>
      <c r="D23" s="82"/>
      <c r="E23" s="147">
        <v>157</v>
      </c>
      <c r="F23" s="147">
        <v>85</v>
      </c>
      <c r="G23" s="148">
        <v>242</v>
      </c>
      <c r="H23" s="36" t="s">
        <v>72</v>
      </c>
      <c r="I23" s="61">
        <v>55</v>
      </c>
      <c r="J23" s="143">
        <v>0.28000000000000003</v>
      </c>
      <c r="K23" s="36">
        <v>1500</v>
      </c>
      <c r="L23" s="139">
        <v>11309.4</v>
      </c>
      <c r="M23" s="36" t="s">
        <v>100</v>
      </c>
      <c r="N23" s="51"/>
      <c r="O23" s="52"/>
      <c r="P23" s="12" t="str">
        <f t="shared" si="1"/>
        <v xml:space="preserve"> </v>
      </c>
    </row>
    <row r="24" spans="1:16" x14ac:dyDescent="0.3">
      <c r="A24" s="42" t="s">
        <v>83</v>
      </c>
      <c r="B24" s="61" t="s">
        <v>87</v>
      </c>
      <c r="C24" s="82" t="s">
        <v>71</v>
      </c>
      <c r="D24" s="83"/>
      <c r="E24" s="147">
        <v>111</v>
      </c>
      <c r="F24" s="147">
        <v>106</v>
      </c>
      <c r="G24" s="148">
        <v>217</v>
      </c>
      <c r="H24" s="36" t="s">
        <v>72</v>
      </c>
      <c r="I24" s="61">
        <v>50</v>
      </c>
      <c r="J24" s="143">
        <v>0.27</v>
      </c>
      <c r="K24" s="36">
        <v>1200</v>
      </c>
      <c r="L24" s="139">
        <v>9947.6299999999992</v>
      </c>
      <c r="M24" s="36" t="s">
        <v>100</v>
      </c>
      <c r="N24" s="51"/>
      <c r="O24" s="52"/>
      <c r="P24" s="12" t="str">
        <f t="shared" si="1"/>
        <v xml:space="preserve"> </v>
      </c>
    </row>
    <row r="25" spans="1:16" x14ac:dyDescent="0.3">
      <c r="A25" s="42" t="s">
        <v>83</v>
      </c>
      <c r="B25" s="61" t="s">
        <v>88</v>
      </c>
      <c r="C25" s="82" t="s">
        <v>71</v>
      </c>
      <c r="D25" s="83"/>
      <c r="E25" s="147">
        <v>83</v>
      </c>
      <c r="F25" s="147">
        <v>45</v>
      </c>
      <c r="G25" s="148">
        <v>128</v>
      </c>
      <c r="H25" s="36" t="s">
        <v>72</v>
      </c>
      <c r="I25" s="61">
        <v>60</v>
      </c>
      <c r="J25" s="143">
        <v>0.23</v>
      </c>
      <c r="K25" s="36">
        <v>1000</v>
      </c>
      <c r="L25" s="139">
        <v>5801.52</v>
      </c>
      <c r="M25" s="36" t="s">
        <v>100</v>
      </c>
      <c r="N25" s="51"/>
      <c r="O25" s="52"/>
      <c r="P25" s="12" t="str">
        <f t="shared" si="1"/>
        <v xml:space="preserve"> </v>
      </c>
    </row>
    <row r="26" spans="1:16" x14ac:dyDescent="0.3">
      <c r="A26" s="42" t="s">
        <v>83</v>
      </c>
      <c r="B26" s="61" t="s">
        <v>89</v>
      </c>
      <c r="C26" s="82" t="s">
        <v>71</v>
      </c>
      <c r="D26" s="83"/>
      <c r="E26" s="147">
        <v>55</v>
      </c>
      <c r="F26" s="147">
        <v>147</v>
      </c>
      <c r="G26" s="148">
        <v>202</v>
      </c>
      <c r="H26" s="36" t="s">
        <v>72</v>
      </c>
      <c r="I26" s="61">
        <v>50</v>
      </c>
      <c r="J26" s="143">
        <v>0.4</v>
      </c>
      <c r="K26" s="36">
        <v>2000</v>
      </c>
      <c r="L26" s="139">
        <v>9245.6</v>
      </c>
      <c r="M26" s="36" t="s">
        <v>100</v>
      </c>
      <c r="N26" s="51"/>
      <c r="O26" s="52"/>
      <c r="P26" s="12" t="str">
        <f t="shared" si="1"/>
        <v xml:space="preserve"> </v>
      </c>
    </row>
    <row r="27" spans="1:16" x14ac:dyDescent="0.3">
      <c r="A27" s="42" t="s">
        <v>90</v>
      </c>
      <c r="B27" s="61" t="s">
        <v>91</v>
      </c>
      <c r="C27" s="82" t="s">
        <v>71</v>
      </c>
      <c r="D27" s="82"/>
      <c r="E27" s="147">
        <v>140</v>
      </c>
      <c r="F27" s="147">
        <v>86</v>
      </c>
      <c r="G27" s="148">
        <v>226</v>
      </c>
      <c r="H27" s="36" t="s">
        <v>72</v>
      </c>
      <c r="I27" s="61">
        <v>50</v>
      </c>
      <c r="J27" s="143">
        <v>0.18</v>
      </c>
      <c r="K27" s="36">
        <v>1050</v>
      </c>
      <c r="L27" s="139">
        <v>10229.34</v>
      </c>
      <c r="M27" s="36" t="s">
        <v>100</v>
      </c>
      <c r="N27" s="51"/>
      <c r="O27" s="52"/>
      <c r="P27" s="12" t="str">
        <f t="shared" si="1"/>
        <v xml:space="preserve"> </v>
      </c>
    </row>
    <row r="28" spans="1:16" x14ac:dyDescent="0.3">
      <c r="A28" s="42" t="s">
        <v>92</v>
      </c>
      <c r="B28" s="61" t="s">
        <v>93</v>
      </c>
      <c r="C28" s="82" t="s">
        <v>71</v>
      </c>
      <c r="D28" s="82"/>
      <c r="E28" s="147">
        <v>125</v>
      </c>
      <c r="F28" s="147">
        <v>211</v>
      </c>
      <c r="G28" s="148">
        <v>336</v>
      </c>
      <c r="H28" s="36" t="s">
        <v>72</v>
      </c>
      <c r="I28" s="61">
        <v>55</v>
      </c>
      <c r="J28" s="143">
        <v>0.3</v>
      </c>
      <c r="K28" s="36">
        <v>1700</v>
      </c>
      <c r="L28" s="139">
        <v>17043.8</v>
      </c>
      <c r="M28" s="36" t="s">
        <v>100</v>
      </c>
      <c r="N28" s="51"/>
      <c r="O28" s="52"/>
      <c r="P28" s="12" t="str">
        <f t="shared" si="1"/>
        <v xml:space="preserve"> </v>
      </c>
    </row>
    <row r="29" spans="1:16" x14ac:dyDescent="0.3">
      <c r="A29" s="42" t="s">
        <v>92</v>
      </c>
      <c r="B29" s="61" t="s">
        <v>94</v>
      </c>
      <c r="C29" s="82" t="s">
        <v>71</v>
      </c>
      <c r="D29" s="82"/>
      <c r="E29" s="147">
        <v>298</v>
      </c>
      <c r="F29" s="147">
        <v>268</v>
      </c>
      <c r="G29" s="148">
        <v>566</v>
      </c>
      <c r="H29" s="36" t="s">
        <v>72</v>
      </c>
      <c r="I29" s="61">
        <v>65</v>
      </c>
      <c r="J29" s="143">
        <v>0.18</v>
      </c>
      <c r="K29" s="36">
        <v>700</v>
      </c>
      <c r="L29" s="139">
        <v>27305.72</v>
      </c>
      <c r="M29" s="36" t="s">
        <v>100</v>
      </c>
      <c r="N29" s="51"/>
      <c r="O29" s="52"/>
      <c r="P29" s="12" t="str">
        <f t="shared" si="1"/>
        <v xml:space="preserve"> </v>
      </c>
    </row>
    <row r="30" spans="1:16" x14ac:dyDescent="0.3">
      <c r="A30" s="45" t="s">
        <v>90</v>
      </c>
      <c r="B30" s="46" t="s">
        <v>97</v>
      </c>
      <c r="C30" s="82" t="s">
        <v>71</v>
      </c>
      <c r="D30" s="82"/>
      <c r="E30" s="149">
        <v>160</v>
      </c>
      <c r="F30" s="149">
        <v>336</v>
      </c>
      <c r="G30" s="150">
        <v>496</v>
      </c>
      <c r="H30" s="36" t="s">
        <v>72</v>
      </c>
      <c r="I30" s="46">
        <v>60</v>
      </c>
      <c r="J30" s="144">
        <v>0.28000000000000003</v>
      </c>
      <c r="K30" s="47">
        <v>1200</v>
      </c>
      <c r="L30" s="140">
        <v>23979.360000000001</v>
      </c>
      <c r="M30" s="36" t="s">
        <v>100</v>
      </c>
      <c r="N30" s="53"/>
      <c r="O30" s="54"/>
      <c r="P30" s="12" t="str">
        <f t="shared" si="1"/>
        <v xml:space="preserve"> </v>
      </c>
    </row>
    <row r="31" spans="1:16" ht="15" thickBot="1" x14ac:dyDescent="0.35">
      <c r="A31" s="43" t="s">
        <v>92</v>
      </c>
      <c r="B31" s="62" t="s">
        <v>96</v>
      </c>
      <c r="C31" s="98" t="s">
        <v>71</v>
      </c>
      <c r="D31" s="98"/>
      <c r="E31" s="151">
        <v>11</v>
      </c>
      <c r="F31" s="151">
        <v>23</v>
      </c>
      <c r="G31" s="152">
        <v>34</v>
      </c>
      <c r="H31" s="44" t="s">
        <v>72</v>
      </c>
      <c r="I31" s="62">
        <v>60</v>
      </c>
      <c r="J31" s="145">
        <v>0.16</v>
      </c>
      <c r="K31" s="44">
        <v>400</v>
      </c>
      <c r="L31" s="141">
        <v>1562.24</v>
      </c>
      <c r="M31" s="44" t="s">
        <v>100</v>
      </c>
      <c r="N31" s="55"/>
      <c r="O31" s="56"/>
      <c r="P31" s="12" t="str">
        <f t="shared" si="1"/>
        <v xml:space="preserve"> </v>
      </c>
    </row>
    <row r="32" spans="1:16" ht="15" thickBot="1" x14ac:dyDescent="0.35">
      <c r="A32" s="60"/>
      <c r="B32" s="39"/>
      <c r="C32" s="39"/>
      <c r="D32" s="39"/>
      <c r="E32" s="39"/>
      <c r="F32" s="39"/>
      <c r="G32" s="39"/>
      <c r="H32" s="39"/>
      <c r="I32" s="39"/>
      <c r="J32" s="75" t="s">
        <v>13</v>
      </c>
      <c r="K32" s="76"/>
      <c r="L32" s="27">
        <f>SUM(L12:L31)</f>
        <v>184438.26</v>
      </c>
      <c r="M32" s="57"/>
      <c r="N32" s="58" t="s">
        <v>14</v>
      </c>
      <c r="O32" s="57">
        <f>SUM(O12:O17)</f>
        <v>0</v>
      </c>
      <c r="P32" s="12"/>
    </row>
    <row r="33" spans="1:15" ht="15" thickBot="1" x14ac:dyDescent="0.35">
      <c r="A33" s="77" t="s">
        <v>15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9"/>
      <c r="O33" s="59">
        <f>O34-O32</f>
        <v>0</v>
      </c>
    </row>
    <row r="34" spans="1:15" ht="15" thickBot="1" x14ac:dyDescent="0.35">
      <c r="A34" s="77" t="s">
        <v>16</v>
      </c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9"/>
      <c r="O34" s="59">
        <f>IF("nie"=MID(I42,1,3),O32,(O32*1.2))</f>
        <v>0</v>
      </c>
    </row>
    <row r="35" spans="1:15" x14ac:dyDescent="0.3">
      <c r="A35" s="72" t="s">
        <v>17</v>
      </c>
      <c r="B35" s="73"/>
      <c r="C35" s="73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x14ac:dyDescent="0.3">
      <c r="A36" s="80" t="s">
        <v>63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</row>
    <row r="37" spans="1:15" ht="25.5" customHeight="1" x14ac:dyDescent="0.3">
      <c r="A37" s="29" t="s">
        <v>57</v>
      </c>
      <c r="B37" s="29"/>
      <c r="C37" s="29"/>
      <c r="D37" s="29"/>
      <c r="E37" s="29"/>
      <c r="F37" s="29"/>
      <c r="G37" s="30" t="s">
        <v>55</v>
      </c>
      <c r="H37" s="29"/>
      <c r="I37" s="29"/>
      <c r="J37" s="31"/>
      <c r="K37" s="31"/>
      <c r="L37" s="31"/>
      <c r="M37" s="31"/>
      <c r="N37" s="31"/>
      <c r="O37" s="31"/>
    </row>
    <row r="38" spans="1:15" ht="15" customHeight="1" x14ac:dyDescent="0.3">
      <c r="A38" s="129" t="s">
        <v>99</v>
      </c>
      <c r="B38" s="130"/>
      <c r="C38" s="130"/>
      <c r="D38" s="130"/>
      <c r="E38" s="131"/>
      <c r="F38" s="74" t="s">
        <v>56</v>
      </c>
      <c r="G38" s="32" t="s">
        <v>18</v>
      </c>
      <c r="H38" s="66"/>
      <c r="I38" s="67"/>
      <c r="J38" s="67"/>
      <c r="K38" s="67"/>
      <c r="L38" s="67"/>
      <c r="M38" s="67"/>
      <c r="N38" s="67"/>
      <c r="O38" s="68"/>
    </row>
    <row r="39" spans="1:15" x14ac:dyDescent="0.3">
      <c r="A39" s="132"/>
      <c r="B39" s="133"/>
      <c r="C39" s="133"/>
      <c r="D39" s="133"/>
      <c r="E39" s="134"/>
      <c r="F39" s="74"/>
      <c r="G39" s="32" t="s">
        <v>19</v>
      </c>
      <c r="H39" s="66"/>
      <c r="I39" s="67"/>
      <c r="J39" s="67"/>
      <c r="K39" s="67"/>
      <c r="L39" s="67"/>
      <c r="M39" s="67"/>
      <c r="N39" s="67"/>
      <c r="O39" s="68"/>
    </row>
    <row r="40" spans="1:15" ht="18" customHeight="1" x14ac:dyDescent="0.3">
      <c r="A40" s="132"/>
      <c r="B40" s="133"/>
      <c r="C40" s="133"/>
      <c r="D40" s="133"/>
      <c r="E40" s="134"/>
      <c r="F40" s="74"/>
      <c r="G40" s="32" t="s">
        <v>20</v>
      </c>
      <c r="H40" s="66"/>
      <c r="I40" s="67"/>
      <c r="J40" s="67"/>
      <c r="K40" s="67"/>
      <c r="L40" s="67"/>
      <c r="M40" s="67"/>
      <c r="N40" s="67"/>
      <c r="O40" s="68"/>
    </row>
    <row r="41" spans="1:15" x14ac:dyDescent="0.3">
      <c r="A41" s="132"/>
      <c r="B41" s="133"/>
      <c r="C41" s="133"/>
      <c r="D41" s="133"/>
      <c r="E41" s="134"/>
      <c r="F41" s="74"/>
      <c r="G41" s="32" t="s">
        <v>21</v>
      </c>
      <c r="H41" s="66"/>
      <c r="I41" s="67"/>
      <c r="J41" s="67"/>
      <c r="K41" s="67"/>
      <c r="L41" s="67"/>
      <c r="M41" s="67"/>
      <c r="N41" s="67"/>
      <c r="O41" s="68"/>
    </row>
    <row r="42" spans="1:15" x14ac:dyDescent="0.3">
      <c r="A42" s="132"/>
      <c r="B42" s="133"/>
      <c r="C42" s="133"/>
      <c r="D42" s="133"/>
      <c r="E42" s="134"/>
      <c r="F42" s="74"/>
      <c r="G42" s="32" t="s">
        <v>22</v>
      </c>
      <c r="H42" s="66"/>
      <c r="I42" s="67"/>
      <c r="J42" s="67"/>
      <c r="K42" s="67"/>
      <c r="L42" s="67"/>
      <c r="M42" s="67"/>
      <c r="N42" s="67"/>
      <c r="O42" s="68"/>
    </row>
    <row r="43" spans="1:15" x14ac:dyDescent="0.3">
      <c r="A43" s="132"/>
      <c r="B43" s="133"/>
      <c r="C43" s="133"/>
      <c r="D43" s="133"/>
      <c r="E43" s="134"/>
      <c r="F43" s="24"/>
      <c r="G43" s="24"/>
      <c r="H43" s="24"/>
      <c r="I43" s="24"/>
      <c r="J43" s="24"/>
      <c r="K43" s="24"/>
      <c r="L43" s="24"/>
      <c r="M43" s="24"/>
      <c r="N43" s="24"/>
      <c r="O43" s="24"/>
    </row>
    <row r="44" spans="1:15" x14ac:dyDescent="0.3">
      <c r="A44" s="132"/>
      <c r="B44" s="133"/>
      <c r="C44" s="133"/>
      <c r="D44" s="133"/>
      <c r="E44" s="134"/>
      <c r="F44" s="24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3">
      <c r="A45" s="135"/>
      <c r="B45" s="136"/>
      <c r="C45" s="136"/>
      <c r="D45" s="136"/>
      <c r="E45" s="137"/>
      <c r="F45" s="31"/>
      <c r="G45" s="24"/>
      <c r="H45" s="18"/>
      <c r="I45" s="24"/>
      <c r="J45" s="24" t="s">
        <v>23</v>
      </c>
      <c r="K45" s="24"/>
      <c r="L45" s="69"/>
      <c r="M45" s="70"/>
      <c r="N45" s="71"/>
      <c r="O45" s="24"/>
    </row>
    <row r="46" spans="1:15" x14ac:dyDescent="0.3">
      <c r="A46" s="31"/>
      <c r="B46" s="31"/>
      <c r="C46" s="31"/>
      <c r="D46" s="31"/>
      <c r="E46" s="31"/>
      <c r="F46" s="31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3">
      <c r="A47" s="37"/>
      <c r="B47" s="38"/>
      <c r="C47" s="21"/>
      <c r="D47" s="21"/>
      <c r="E47" s="21"/>
      <c r="F47" s="21"/>
      <c r="G47" s="24"/>
      <c r="H47" s="24"/>
      <c r="I47" s="24"/>
      <c r="J47" s="24"/>
      <c r="K47" s="24"/>
      <c r="L47" s="24"/>
      <c r="M47" s="24"/>
      <c r="N47" s="24"/>
      <c r="O47" s="24"/>
    </row>
  </sheetData>
  <mergeCells count="54">
    <mergeCell ref="B6:G6"/>
    <mergeCell ref="C30:D30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42:O42"/>
    <mergeCell ref="L45:N45"/>
    <mergeCell ref="A35:C35"/>
    <mergeCell ref="F38:F42"/>
    <mergeCell ref="H38:O38"/>
    <mergeCell ref="H39:O39"/>
    <mergeCell ref="H40:O40"/>
    <mergeCell ref="H41:O41"/>
    <mergeCell ref="A38:E45"/>
    <mergeCell ref="J32:K32"/>
    <mergeCell ref="A33:N33"/>
    <mergeCell ref="A34:N34"/>
    <mergeCell ref="A36:O36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4.4" x14ac:dyDescent="0.3"/>
  <cols>
    <col min="2" max="2" width="16.33203125" bestFit="1" customWidth="1"/>
  </cols>
  <sheetData>
    <row r="3" spans="1:9" x14ac:dyDescent="0.3">
      <c r="A3" s="35" t="s">
        <v>59</v>
      </c>
      <c r="B3" s="35" t="s">
        <v>67</v>
      </c>
      <c r="C3" s="35"/>
      <c r="D3" s="35" t="s">
        <v>59</v>
      </c>
      <c r="E3" s="35" t="s">
        <v>67</v>
      </c>
      <c r="F3" s="35"/>
      <c r="G3" s="35" t="s">
        <v>59</v>
      </c>
      <c r="H3" s="35" t="s">
        <v>67</v>
      </c>
    </row>
    <row r="4" spans="1:9" x14ac:dyDescent="0.3">
      <c r="A4" s="35">
        <v>5.35</v>
      </c>
      <c r="B4" s="35">
        <v>22.72</v>
      </c>
      <c r="C4" s="35">
        <f>A4*B4</f>
        <v>121.55199999999999</v>
      </c>
      <c r="D4" s="35">
        <v>16.41</v>
      </c>
      <c r="E4" s="35">
        <v>27.44</v>
      </c>
      <c r="F4" s="35">
        <f>D4*E4</f>
        <v>450.29040000000003</v>
      </c>
      <c r="G4" s="35"/>
      <c r="H4" s="35"/>
      <c r="I4" s="35">
        <f>G4*H4</f>
        <v>0</v>
      </c>
    </row>
    <row r="7" spans="1:9" x14ac:dyDescent="0.3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26" t="s">
        <v>51</v>
      </c>
      <c r="M2" s="126"/>
    </row>
    <row r="3" spans="1:14" x14ac:dyDescent="0.3">
      <c r="A3" s="5" t="s">
        <v>25</v>
      </c>
      <c r="B3" s="127" t="s">
        <v>26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</row>
    <row r="4" spans="1:14" x14ac:dyDescent="0.3">
      <c r="A4" s="5" t="s">
        <v>27</v>
      </c>
      <c r="B4" s="127" t="s">
        <v>28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</row>
    <row r="5" spans="1:14" x14ac:dyDescent="0.3">
      <c r="A5" s="5" t="s">
        <v>8</v>
      </c>
      <c r="B5" s="127" t="s">
        <v>29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3">
      <c r="A6" s="5" t="s">
        <v>2</v>
      </c>
      <c r="B6" s="127" t="s">
        <v>30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</row>
    <row r="7" spans="1:14" x14ac:dyDescent="0.3">
      <c r="A7" s="6" t="s">
        <v>31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5"/>
    </row>
    <row r="8" spans="1:14" x14ac:dyDescent="0.3">
      <c r="A8" s="5" t="s">
        <v>12</v>
      </c>
      <c r="B8" s="127" t="s">
        <v>32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</row>
    <row r="9" spans="1:14" x14ac:dyDescent="0.3">
      <c r="A9" s="7" t="s">
        <v>33</v>
      </c>
      <c r="B9" s="127" t="s">
        <v>34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</row>
    <row r="10" spans="1:14" x14ac:dyDescent="0.3">
      <c r="A10" s="7" t="s">
        <v>35</v>
      </c>
      <c r="B10" s="127" t="s">
        <v>36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</row>
    <row r="11" spans="1:14" x14ac:dyDescent="0.3">
      <c r="A11" s="8" t="s">
        <v>37</v>
      </c>
      <c r="B11" s="127" t="s">
        <v>38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x14ac:dyDescent="0.3">
      <c r="A12" s="9" t="s">
        <v>39</v>
      </c>
      <c r="B12" s="127" t="s">
        <v>40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</row>
    <row r="13" spans="1:14" ht="24" customHeight="1" x14ac:dyDescent="0.3">
      <c r="A13" s="8" t="s">
        <v>41</v>
      </c>
      <c r="B13" s="127" t="s">
        <v>42</v>
      </c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</row>
    <row r="14" spans="1:14" ht="16.5" customHeight="1" x14ac:dyDescent="0.3">
      <c r="A14" s="8" t="s">
        <v>5</v>
      </c>
      <c r="B14" s="127" t="s">
        <v>52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pans="1:14" x14ac:dyDescent="0.3">
      <c r="A15" s="8" t="s">
        <v>43</v>
      </c>
      <c r="B15" s="127" t="s">
        <v>44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ht="39.6" x14ac:dyDescent="0.3">
      <c r="A16" s="10" t="s">
        <v>45</v>
      </c>
      <c r="B16" s="127" t="s">
        <v>46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17" spans="1:14" ht="28.5" customHeight="1" x14ac:dyDescent="0.3">
      <c r="A17" s="10" t="s">
        <v>47</v>
      </c>
      <c r="B17" s="127" t="s">
        <v>48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pans="1:14" ht="27" customHeight="1" x14ac:dyDescent="0.3">
      <c r="A18" s="11" t="s">
        <v>49</v>
      </c>
      <c r="B18" s="127" t="s">
        <v>50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</row>
    <row r="19" spans="1:14" ht="75" customHeight="1" x14ac:dyDescent="0.3">
      <c r="A19" s="33" t="s">
        <v>60</v>
      </c>
      <c r="B19" s="128" t="s">
        <v>61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martin.fecko</cp:lastModifiedBy>
  <cp:lastPrinted>2023-10-30T07:48:05Z</cp:lastPrinted>
  <dcterms:created xsi:type="dcterms:W3CDTF">2012-08-13T12:29:09Z</dcterms:created>
  <dcterms:modified xsi:type="dcterms:W3CDTF">2023-10-30T07:52:06Z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