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0"/>
  <workbookPr filterPrivacy="1"/>
  <xr:revisionPtr revIDLastSave="0" documentId="13_ncr:1_{45BD7129-8566-4C78-96B2-C2A71AABAF6E}" xr6:coauthVersionLast="47" xr6:coauthVersionMax="47" xr10:uidLastSave="{00000000-0000-0000-0000-000000000000}"/>
  <bookViews>
    <workbookView xWindow="1560" yWindow="1560" windowWidth="28800" windowHeight="15300" xr2:uid="{00000000-000D-0000-FFFF-FFFF00000000}"/>
  </bookViews>
  <sheets>
    <sheet name="Položkový rozpočet_s dopl" sheetId="3" r:id="rId1"/>
  </sheets>
  <definedNames>
    <definedName name="_xlnm.Print_Area" localSheetId="0">'Položkový rozpočet_s dopl'!$A$1:$H$52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3" l="1"/>
  <c r="G39" i="3" s="1"/>
  <c r="H39" i="3" s="1"/>
  <c r="F28" i="3" l="1"/>
  <c r="G28" i="3" s="1"/>
  <c r="H28" i="3" s="1"/>
  <c r="F27" i="3"/>
  <c r="G27" i="3" s="1"/>
  <c r="H27" i="3" s="1"/>
  <c r="C21" i="3"/>
  <c r="F45" i="3" l="1"/>
  <c r="G45" i="3" s="1"/>
  <c r="H45" i="3" s="1"/>
  <c r="F48" i="3"/>
  <c r="G48" i="3" s="1"/>
  <c r="H48" i="3" s="1"/>
  <c r="F49" i="3"/>
  <c r="G49" i="3" s="1"/>
  <c r="H49" i="3" s="1"/>
  <c r="F50" i="3"/>
  <c r="G50" i="3" s="1"/>
  <c r="H50" i="3" s="1"/>
  <c r="F6" i="3"/>
  <c r="G6" i="3" s="1"/>
  <c r="H6" i="3" s="1"/>
  <c r="F7" i="3"/>
  <c r="G7" i="3" s="1"/>
  <c r="H7" i="3" s="1"/>
  <c r="F8" i="3"/>
  <c r="G8" i="3" s="1"/>
  <c r="H8" i="3" s="1"/>
  <c r="F9" i="3"/>
  <c r="G9" i="3" s="1"/>
  <c r="H9" i="3" s="1"/>
  <c r="F10" i="3"/>
  <c r="G10" i="3" s="1"/>
  <c r="H10" i="3" s="1"/>
  <c r="F11" i="3"/>
  <c r="G11" i="3" s="1"/>
  <c r="H11" i="3" s="1"/>
  <c r="F12" i="3"/>
  <c r="G12" i="3" s="1"/>
  <c r="H12" i="3" s="1"/>
  <c r="F13" i="3"/>
  <c r="G13" i="3" s="1"/>
  <c r="H13" i="3" s="1"/>
  <c r="F16" i="3"/>
  <c r="G16" i="3" s="1"/>
  <c r="H16" i="3" s="1"/>
  <c r="F17" i="3"/>
  <c r="G17" i="3" s="1"/>
  <c r="H17" i="3" s="1"/>
  <c r="F18" i="3"/>
  <c r="G18" i="3" s="1"/>
  <c r="H18" i="3" s="1"/>
  <c r="F19" i="3"/>
  <c r="G19" i="3" s="1"/>
  <c r="H19" i="3" s="1"/>
  <c r="F20" i="3"/>
  <c r="G20" i="3" s="1"/>
  <c r="H20" i="3" s="1"/>
  <c r="F21" i="3"/>
  <c r="G21" i="3" s="1"/>
  <c r="H21" i="3" s="1"/>
  <c r="F22" i="3"/>
  <c r="G22" i="3" s="1"/>
  <c r="H22" i="3" s="1"/>
  <c r="F23" i="3"/>
  <c r="G23" i="3" s="1"/>
  <c r="H23" i="3" s="1"/>
  <c r="F24" i="3"/>
  <c r="G24" i="3" s="1"/>
  <c r="H24" i="3" s="1"/>
  <c r="F25" i="3"/>
  <c r="G25" i="3" s="1"/>
  <c r="H25" i="3" s="1"/>
  <c r="F26" i="3"/>
  <c r="G26" i="3" s="1"/>
  <c r="H26" i="3" s="1"/>
  <c r="F31" i="3"/>
  <c r="G31" i="3" s="1"/>
  <c r="H31" i="3" s="1"/>
  <c r="F38" i="3"/>
  <c r="G38" i="3" s="1"/>
  <c r="H38" i="3" s="1"/>
  <c r="F5" i="3"/>
  <c r="G5" i="3" s="1"/>
  <c r="H5" i="3" s="1"/>
  <c r="C14" i="3"/>
  <c r="C15" i="3" s="1"/>
  <c r="F15" i="3" s="1"/>
  <c r="G15" i="3" s="1"/>
  <c r="H15" i="3" s="1"/>
  <c r="C47" i="3"/>
  <c r="F47" i="3" s="1"/>
  <c r="G47" i="3" s="1"/>
  <c r="H47" i="3" s="1"/>
  <c r="C42" i="3"/>
  <c r="F42" i="3" s="1"/>
  <c r="G42" i="3" s="1"/>
  <c r="H42" i="3" s="1"/>
  <c r="C41" i="3"/>
  <c r="F41" i="3" s="1"/>
  <c r="G41" i="3" s="1"/>
  <c r="H41" i="3" s="1"/>
  <c r="C40" i="3"/>
  <c r="F40" i="3" s="1"/>
  <c r="G40" i="3" s="1"/>
  <c r="H40" i="3" s="1"/>
  <c r="C37" i="3"/>
  <c r="F37" i="3" s="1"/>
  <c r="G37" i="3" s="1"/>
  <c r="H37" i="3" s="1"/>
  <c r="C36" i="3"/>
  <c r="F36" i="3" s="1"/>
  <c r="G36" i="3" s="1"/>
  <c r="H36" i="3" s="1"/>
  <c r="C35" i="3"/>
  <c r="F35" i="3" s="1"/>
  <c r="G35" i="3" s="1"/>
  <c r="H35" i="3" s="1"/>
  <c r="C34" i="3"/>
  <c r="F34" i="3" s="1"/>
  <c r="G34" i="3" s="1"/>
  <c r="H34" i="3" s="1"/>
  <c r="F14" i="3" l="1"/>
  <c r="G14" i="3" s="1"/>
  <c r="H14" i="3" s="1"/>
  <c r="C33" i="3"/>
  <c r="F33" i="3" s="1"/>
  <c r="G33" i="3" s="1"/>
  <c r="H33" i="3" s="1"/>
  <c r="C32" i="3"/>
  <c r="F32" i="3" s="1"/>
  <c r="G32" i="3" s="1"/>
  <c r="H32" i="3" s="1"/>
  <c r="C46" i="3" l="1"/>
  <c r="F46" i="3" s="1"/>
  <c r="G46" i="3" s="1"/>
  <c r="H46" i="3" s="1"/>
  <c r="H52" i="3" s="1"/>
  <c r="G52" i="3" l="1"/>
  <c r="F52" i="3"/>
</calcChain>
</file>

<file path=xl/sharedStrings.xml><?xml version="1.0" encoding="utf-8"?>
<sst xmlns="http://schemas.openxmlformats.org/spreadsheetml/2006/main" count="143" uniqueCount="104">
  <si>
    <t>Rozpočet: Modernizace VO v obci Vraňany</t>
  </si>
  <si>
    <t>Číslo</t>
  </si>
  <si>
    <t>Položka</t>
  </si>
  <si>
    <t>Množství</t>
  </si>
  <si>
    <t>MJ</t>
  </si>
  <si>
    <t>Výdaje v Kč bez DPH</t>
  </si>
  <si>
    <t>Výdaje v Kč s DPH 21%</t>
  </si>
  <si>
    <t>DPH 21%</t>
  </si>
  <si>
    <t>Kč/MJ</t>
  </si>
  <si>
    <t>Kč celkem</t>
  </si>
  <si>
    <t>1.</t>
  </si>
  <si>
    <t>Materiál</t>
  </si>
  <si>
    <t>1.1</t>
  </si>
  <si>
    <t>Silniční LED svítidlo typ A/2700K/CLO (výpočet M6)</t>
  </si>
  <si>
    <t>ks</t>
  </si>
  <si>
    <t>1.2</t>
  </si>
  <si>
    <t>Silniční LED svítidlo typ B/2700K/CLO (výpočet P5_4.5.7.8)</t>
  </si>
  <si>
    <t>1.3</t>
  </si>
  <si>
    <t>Silniční LED svítidlo typ C/2700K/CLO (výpočet P5_2.3.6)</t>
  </si>
  <si>
    <t>1.4</t>
  </si>
  <si>
    <t>Silniční LED svítidlo typ D/2700K/CLO (výpočet P4_1.2)</t>
  </si>
  <si>
    <t>1.5</t>
  </si>
  <si>
    <t>Silniční LED svítidlo typ E/2700K/CLO (výpočet P5_1)</t>
  </si>
  <si>
    <t>1.6</t>
  </si>
  <si>
    <t>Silniční LED svítidlo typ F/2700K/CLO (výpočet M5_1.2.4)</t>
  </si>
  <si>
    <t>1.7</t>
  </si>
  <si>
    <t>Silniční LED svítidlo typ G/2700K/CLO (výpočet M5_5.6.7.8)</t>
  </si>
  <si>
    <t>1.8</t>
  </si>
  <si>
    <t>Silniční LED svítidlo typ H/2700K/CLO (výpočet M5_3)</t>
  </si>
  <si>
    <t>1.9</t>
  </si>
  <si>
    <t>Silniční LED svítidlo typ CH/2700K/CLO (výpočet P5_8)</t>
  </si>
  <si>
    <t>1.10</t>
  </si>
  <si>
    <t>Příplatek za recyklaci svítidla</t>
  </si>
  <si>
    <t>1.11</t>
  </si>
  <si>
    <t>Svodový kabel CYKY 3Cx1,5mm</t>
  </si>
  <si>
    <t>m</t>
  </si>
  <si>
    <t>1.12</t>
  </si>
  <si>
    <t>Výložník 0,3m včetně materiálu pro uchycení</t>
  </si>
  <si>
    <t>1.13</t>
  </si>
  <si>
    <t>Výložník 0,5m včetně materiálu pro uchycení</t>
  </si>
  <si>
    <t>Výložník 1m včetně materiálu pro uchycení</t>
  </si>
  <si>
    <t>výložník 1.5m včetně materiálu pro uchycení</t>
  </si>
  <si>
    <t>1.14</t>
  </si>
  <si>
    <t>Výložník 2m včetně materiálu pro uchycení</t>
  </si>
  <si>
    <t>1.15</t>
  </si>
  <si>
    <t>Proudové svorky na neizolované/izolované vrchní vedení (2ks/svítidlo)</t>
  </si>
  <si>
    <t>1.16</t>
  </si>
  <si>
    <t>Izolovaný kabel AES 2x16 mm2</t>
  </si>
  <si>
    <t>1.17</t>
  </si>
  <si>
    <t xml:space="preserve">Kotevní svorka pro vrchní izolované vedení </t>
  </si>
  <si>
    <t>1.18</t>
  </si>
  <si>
    <t>nový rozvaděč</t>
  </si>
  <si>
    <t>1.19</t>
  </si>
  <si>
    <t>revitalizace stávajícího rozvaděče, doplnění</t>
  </si>
  <si>
    <t>1.20</t>
  </si>
  <si>
    <t>Doprava materiálu a osob</t>
  </si>
  <si>
    <t>1.21</t>
  </si>
  <si>
    <t>Bezpaticový třístupňový ocelový sadový stožár K5</t>
  </si>
  <si>
    <t>1.22</t>
  </si>
  <si>
    <t>Stožárový základ pro stožár K5</t>
  </si>
  <si>
    <t>2.</t>
  </si>
  <si>
    <t>Montážní práce</t>
  </si>
  <si>
    <t>2.1</t>
  </si>
  <si>
    <t>Demontáž stávajícího svítidla</t>
  </si>
  <si>
    <t>2.2</t>
  </si>
  <si>
    <t>Montáž nového LED svítidla</t>
  </si>
  <si>
    <t>2.3</t>
  </si>
  <si>
    <t>Montáž svodového kabelu</t>
  </si>
  <si>
    <t>2.4</t>
  </si>
  <si>
    <t xml:space="preserve">Montáž proudových/propichovacích svorek na vrchní vedení </t>
  </si>
  <si>
    <t>2.5</t>
  </si>
  <si>
    <t>Montáž izolovaného kabelu AES 2x16mm2</t>
  </si>
  <si>
    <t>2.7</t>
  </si>
  <si>
    <t>Montáž kotevních svorek pro vrchní izolované vedení</t>
  </si>
  <si>
    <t>2.8</t>
  </si>
  <si>
    <t>Montáž výložníku</t>
  </si>
  <si>
    <t>2.9</t>
  </si>
  <si>
    <t>Demontáž výložníku</t>
  </si>
  <si>
    <t>2.10</t>
  </si>
  <si>
    <t>montáž nového bezpaticového třístupňového ocelového sadového stožáru K5, zabetonování základu, průchodkami pro kabel a pouzdra naspojkování na stávající kabel (připojení na nový kabel) a připojení na stožárovou výzbroj, uzemnění</t>
  </si>
  <si>
    <t>2.11</t>
  </si>
  <si>
    <t>Montáž nové elektrovýzbroje do RVO, revitalizace</t>
  </si>
  <si>
    <t>2.12</t>
  </si>
  <si>
    <t>Montáž nového rozvaděče včetně demontáže původního</t>
  </si>
  <si>
    <t>2.13</t>
  </si>
  <si>
    <t>Přesun hmot</t>
  </si>
  <si>
    <t>kpl</t>
  </si>
  <si>
    <t>3.</t>
  </si>
  <si>
    <t>Ostatní</t>
  </si>
  <si>
    <t>3.1</t>
  </si>
  <si>
    <t>Zařízení staveniště</t>
  </si>
  <si>
    <t>3.2</t>
  </si>
  <si>
    <t>Pronájem montážní plošiny (hod.)</t>
  </si>
  <si>
    <t>hod</t>
  </si>
  <si>
    <t>3.3</t>
  </si>
  <si>
    <t>Ekologická likvidace svítidel</t>
  </si>
  <si>
    <t>3.4</t>
  </si>
  <si>
    <t>Revizní zpráva elektro</t>
  </si>
  <si>
    <t>3.5</t>
  </si>
  <si>
    <t>DIO, zajištění stavby vč. BOZP</t>
  </si>
  <si>
    <t>set</t>
  </si>
  <si>
    <t>3.6</t>
  </si>
  <si>
    <t>Odvoz a likvidace demont. materiálu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</si>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</sst>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&quot;Kč&quot;_-;\-* #,##0.00\ &quot;Kč&quot;_-;_-* &quot;-&quot;??\ &quot;Kč&quot;_-;_-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rgb="FFFBE4D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8">
    <xf numFmtId="0" fontId="0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 applyBorder="0" applyProtection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Protection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5" applyFont="1" applyAlignment="1">
      <alignment vertical="center"/>
    </xf>
    <xf numFmtId="0" fontId="7" fillId="0" borderId="0" xfId="20" applyFont="1" applyAlignment="1">
      <alignment vertical="center"/>
    </xf>
    <xf numFmtId="49" fontId="7" fillId="0" borderId="2" xfId="23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2" xfId="23" applyFont="1" applyBorder="1" applyAlignment="1">
      <alignment horizontal="center" vertical="center"/>
    </xf>
    <xf numFmtId="44" fontId="7" fillId="4" borderId="2" xfId="1" applyFont="1" applyFill="1" applyBorder="1" applyAlignment="1">
      <alignment vertical="center"/>
    </xf>
    <xf numFmtId="44" fontId="7" fillId="3" borderId="2" xfId="1" applyFont="1" applyFill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0" fillId="2" borderId="2" xfId="23" applyNumberFormat="1" applyFont="1" applyFill="1" applyBorder="1" applyAlignment="1">
      <alignment horizontal="center" vertical="center"/>
    </xf>
    <xf numFmtId="0" fontId="10" fillId="2" borderId="2" xfId="23" applyFont="1" applyFill="1" applyBorder="1" applyAlignment="1">
      <alignment vertical="center"/>
    </xf>
    <xf numFmtId="0" fontId="7" fillId="2" borderId="2" xfId="23" applyFont="1" applyFill="1" applyBorder="1" applyAlignment="1">
      <alignment horizontal="center" vertical="center"/>
    </xf>
    <xf numFmtId="49" fontId="7" fillId="0" borderId="1" xfId="23" applyNumberFormat="1" applyFont="1" applyBorder="1" applyAlignment="1">
      <alignment horizontal="center" vertical="center"/>
    </xf>
    <xf numFmtId="0" fontId="7" fillId="0" borderId="2" xfId="0" applyFont="1" applyBorder="1"/>
    <xf numFmtId="44" fontId="7" fillId="4" borderId="3" xfId="1" applyFont="1" applyFill="1" applyBorder="1" applyAlignment="1">
      <alignment vertical="center"/>
    </xf>
    <xf numFmtId="44" fontId="7" fillId="3" borderId="1" xfId="1" applyFont="1" applyFill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0" fontId="7" fillId="0" borderId="5" xfId="0" applyFont="1" applyBorder="1"/>
    <xf numFmtId="0" fontId="7" fillId="0" borderId="5" xfId="23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7" fillId="0" borderId="4" xfId="23" applyNumberFormat="1" applyFont="1" applyBorder="1" applyAlignment="1">
      <alignment horizontal="center" vertical="center"/>
    </xf>
    <xf numFmtId="44" fontId="7" fillId="4" borderId="12" xfId="1" applyFont="1" applyFill="1" applyBorder="1" applyAlignment="1">
      <alignment vertical="center"/>
    </xf>
    <xf numFmtId="44" fontId="7" fillId="3" borderId="4" xfId="1" applyFont="1" applyFill="1" applyBorder="1" applyAlignment="1">
      <alignment horizontal="center" vertical="center"/>
    </xf>
    <xf numFmtId="44" fontId="7" fillId="0" borderId="4" xfId="1" applyFont="1" applyBorder="1" applyAlignment="1">
      <alignment horizontal="center" vertical="center"/>
    </xf>
    <xf numFmtId="44" fontId="7" fillId="0" borderId="5" xfId="1" applyFont="1" applyBorder="1" applyAlignment="1">
      <alignment horizontal="center" vertical="center"/>
    </xf>
    <xf numFmtId="49" fontId="7" fillId="0" borderId="0" xfId="23" applyNumberFormat="1" applyFont="1" applyAlignment="1">
      <alignment horizontal="center" vertical="center"/>
    </xf>
    <xf numFmtId="0" fontId="7" fillId="0" borderId="0" xfId="23" applyFont="1" applyAlignment="1">
      <alignment vertical="center"/>
    </xf>
    <xf numFmtId="0" fontId="7" fillId="0" borderId="0" xfId="23" applyFont="1" applyAlignment="1">
      <alignment horizontal="center" vertical="center"/>
    </xf>
    <xf numFmtId="44" fontId="7" fillId="0" borderId="0" xfId="1" applyFont="1" applyFill="1" applyBorder="1" applyAlignment="1">
      <alignment horizontal="center" vertical="center"/>
    </xf>
    <xf numFmtId="0" fontId="7" fillId="0" borderId="2" xfId="23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23" applyFont="1" applyBorder="1" applyAlignment="1">
      <alignment vertical="center" wrapText="1"/>
    </xf>
    <xf numFmtId="0" fontId="7" fillId="0" borderId="2" xfId="12" applyFont="1" applyBorder="1"/>
    <xf numFmtId="0" fontId="7" fillId="0" borderId="2" xfId="12" applyFont="1" applyBorder="1" applyAlignment="1">
      <alignment horizontal="center" vertical="center"/>
    </xf>
    <xf numFmtId="0" fontId="7" fillId="0" borderId="2" xfId="12" applyFont="1" applyBorder="1" applyAlignment="1">
      <alignment horizontal="center"/>
    </xf>
    <xf numFmtId="44" fontId="7" fillId="0" borderId="0" xfId="1" applyFont="1" applyBorder="1" applyAlignment="1">
      <alignment horizontal="center" vertical="center"/>
    </xf>
    <xf numFmtId="44" fontId="10" fillId="2" borderId="2" xfId="2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164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64" fontId="13" fillId="4" borderId="2" xfId="0" applyNumberFormat="1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49" fontId="10" fillId="2" borderId="7" xfId="23" applyNumberFormat="1" applyFont="1" applyFill="1" applyBorder="1" applyAlignment="1">
      <alignment horizontal="left" vertical="center"/>
    </xf>
    <xf numFmtId="49" fontId="10" fillId="2" borderId="11" xfId="23" applyNumberFormat="1" applyFont="1" applyFill="1" applyBorder="1" applyAlignment="1">
      <alignment horizontal="left" vertical="center"/>
    </xf>
    <xf numFmtId="49" fontId="10" fillId="2" borderId="8" xfId="23" applyNumberFormat="1" applyFont="1" applyFill="1" applyBorder="1" applyAlignment="1">
      <alignment horizontal="left" vertical="center"/>
    </xf>
    <xf numFmtId="44" fontId="11" fillId="2" borderId="5" xfId="1" applyFont="1" applyFill="1" applyBorder="1" applyAlignment="1">
      <alignment horizontal="center" vertical="center" wrapText="1"/>
    </xf>
    <xf numFmtId="44" fontId="11" fillId="2" borderId="1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4" fontId="11" fillId="2" borderId="4" xfId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20" applyFont="1" applyAlignment="1">
      <alignment horizontal="left" vertical="center"/>
    </xf>
    <xf numFmtId="49" fontId="11" fillId="2" borderId="2" xfId="23" applyNumberFormat="1" applyFont="1" applyFill="1" applyBorder="1" applyAlignment="1">
      <alignment horizontal="center" vertical="center" wrapText="1"/>
    </xf>
    <xf numFmtId="0" fontId="11" fillId="2" borderId="2" xfId="23" applyFont="1" applyFill="1" applyBorder="1" applyAlignment="1">
      <alignment horizontal="center" vertical="center" wrapText="1"/>
    </xf>
  </cellXfs>
  <cellStyles count="28">
    <cellStyle name="Měna" xfId="1" builtinId="4"/>
    <cellStyle name="Měna 2" xfId="6" xr:uid="{00000000-0005-0000-0000-000001000000}"/>
    <cellStyle name="Měna 2 2" xfId="21" xr:uid="{00000000-0005-0000-0000-000002000000}"/>
    <cellStyle name="Měna 2 3" xfId="14" xr:uid="{00000000-0005-0000-0000-000003000000}"/>
    <cellStyle name="Měna 3" xfId="8" xr:uid="{00000000-0005-0000-0000-000004000000}"/>
    <cellStyle name="Měna 3 2" xfId="22" xr:uid="{00000000-0005-0000-0000-000005000000}"/>
    <cellStyle name="Měna 4" xfId="17" xr:uid="{00000000-0005-0000-0000-000006000000}"/>
    <cellStyle name="Měna 5" xfId="25" xr:uid="{00000000-0005-0000-0000-000007000000}"/>
    <cellStyle name="Měna 6" xfId="11" xr:uid="{00000000-0005-0000-0000-000008000000}"/>
    <cellStyle name="Normální" xfId="0" builtinId="0"/>
    <cellStyle name="Normální 17" xfId="2" xr:uid="{00000000-0005-0000-0000-00000A000000}"/>
    <cellStyle name="Normální 17 2" xfId="9" xr:uid="{00000000-0005-0000-0000-00000B000000}"/>
    <cellStyle name="Normální 17 2 2" xfId="23" xr:uid="{00000000-0005-0000-0000-00000C000000}"/>
    <cellStyle name="Normální 17 2 3" xfId="15" xr:uid="{00000000-0005-0000-0000-00000D000000}"/>
    <cellStyle name="Normální 17 3" xfId="18" xr:uid="{00000000-0005-0000-0000-00000E000000}"/>
    <cellStyle name="Normální 17 4" xfId="26" xr:uid="{00000000-0005-0000-0000-00000F000000}"/>
    <cellStyle name="Normální 17 5" xfId="12" xr:uid="{00000000-0005-0000-0000-000010000000}"/>
    <cellStyle name="Normální 18" xfId="3" xr:uid="{00000000-0005-0000-0000-000011000000}"/>
    <cellStyle name="Normální 18 2" xfId="10" xr:uid="{00000000-0005-0000-0000-000012000000}"/>
    <cellStyle name="Normální 18 2 2" xfId="24" xr:uid="{00000000-0005-0000-0000-000013000000}"/>
    <cellStyle name="Normální 18 2 3" xfId="16" xr:uid="{00000000-0005-0000-0000-000014000000}"/>
    <cellStyle name="Normální 18 3" xfId="19" xr:uid="{00000000-0005-0000-0000-000015000000}"/>
    <cellStyle name="Normální 18 4" xfId="27" xr:uid="{00000000-0005-0000-0000-000016000000}"/>
    <cellStyle name="Normální 18 5" xfId="13" xr:uid="{00000000-0005-0000-0000-000017000000}"/>
    <cellStyle name="Normální 2" xfId="5" xr:uid="{00000000-0005-0000-0000-000018000000}"/>
    <cellStyle name="Normální 2 2" xfId="20" xr:uid="{00000000-0005-0000-0000-000019000000}"/>
    <cellStyle name="Normální 22 2" xfId="7" xr:uid="{00000000-0005-0000-0000-00001A000000}"/>
    <cellStyle name="Pivot Table Value" xfId="4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ECC7-F5A8-4BBA-996C-3D91899820BB}">
  <sheetPr>
    <pageSetUpPr fitToPage="1"/>
  </sheetPr>
  <dimension ref="A1:H135"/>
  <sheetViews>
    <sheetView showGridLines="0" tabSelected="1" zoomScaleNormal="100" workbookViewId="0">
      <selection activeCell="A2" sqref="A2:F4"/>
    </sheetView>
  </sheetViews>
  <sheetFormatPr defaultColWidth="9.140625" defaultRowHeight="12.75"/>
  <cols>
    <col min="1" max="1" width="6" style="43" bestFit="1" customWidth="1"/>
    <col min="2" max="2" width="56.7109375" style="11" customWidth="1"/>
    <col min="3" max="3" width="9.28515625" style="11" bestFit="1" customWidth="1"/>
    <col min="4" max="4" width="6.7109375" style="11" bestFit="1" customWidth="1"/>
    <col min="5" max="5" width="14" style="11" customWidth="1"/>
    <col min="6" max="7" width="14.7109375" style="11" bestFit="1" customWidth="1"/>
    <col min="8" max="8" width="13.42578125" style="11" bestFit="1" customWidth="1"/>
    <col min="9" max="16384" width="9.140625" style="11"/>
  </cols>
  <sheetData>
    <row r="1" spans="1:8">
      <c r="A1" s="58" t="s">
        <v>0</v>
      </c>
      <c r="B1" s="58"/>
      <c r="C1" s="59"/>
      <c r="D1" s="59"/>
      <c r="E1" s="3"/>
      <c r="F1" s="3"/>
      <c r="G1" s="2"/>
      <c r="H1" s="1"/>
    </row>
    <row r="2" spans="1:8" ht="15" customHeight="1">
      <c r="A2" s="60" t="s">
        <v>1</v>
      </c>
      <c r="B2" s="61" t="s">
        <v>2</v>
      </c>
      <c r="C2" s="61" t="s">
        <v>3</v>
      </c>
      <c r="D2" s="61" t="s">
        <v>4</v>
      </c>
      <c r="E2" s="56" t="s">
        <v>5</v>
      </c>
      <c r="F2" s="57"/>
      <c r="G2" s="52" t="s">
        <v>6</v>
      </c>
      <c r="H2" s="50" t="s">
        <v>7</v>
      </c>
    </row>
    <row r="3" spans="1:8" ht="15" customHeight="1">
      <c r="A3" s="60"/>
      <c r="B3" s="61"/>
      <c r="C3" s="61"/>
      <c r="D3" s="61"/>
      <c r="E3" s="50" t="s">
        <v>8</v>
      </c>
      <c r="F3" s="50" t="s">
        <v>9</v>
      </c>
      <c r="G3" s="53"/>
      <c r="H3" s="55"/>
    </row>
    <row r="4" spans="1:8" ht="14.1" customHeight="1">
      <c r="A4" s="12" t="s">
        <v>10</v>
      </c>
      <c r="B4" s="13" t="s">
        <v>11</v>
      </c>
      <c r="C4" s="14"/>
      <c r="D4" s="14"/>
      <c r="E4" s="51"/>
      <c r="F4" s="51"/>
      <c r="G4" s="54"/>
      <c r="H4" s="51"/>
    </row>
    <row r="5" spans="1:8">
      <c r="A5" s="15" t="s">
        <v>12</v>
      </c>
      <c r="B5" s="16" t="s">
        <v>13</v>
      </c>
      <c r="C5" s="6">
        <v>10</v>
      </c>
      <c r="D5" s="7" t="s">
        <v>14</v>
      </c>
      <c r="E5" s="17"/>
      <c r="F5" s="18">
        <f>E5*C5</f>
        <v>0</v>
      </c>
      <c r="G5" s="19">
        <f t="shared" ref="G5:G26" si="0">F5*1.21</f>
        <v>0</v>
      </c>
      <c r="H5" s="10">
        <f t="shared" ref="H5:H26" si="1">G5-F5</f>
        <v>0</v>
      </c>
    </row>
    <row r="6" spans="1:8">
      <c r="A6" s="15" t="s">
        <v>15</v>
      </c>
      <c r="B6" s="16" t="s">
        <v>16</v>
      </c>
      <c r="C6" s="6">
        <v>46</v>
      </c>
      <c r="D6" s="7" t="s">
        <v>14</v>
      </c>
      <c r="E6" s="17"/>
      <c r="F6" s="18">
        <f t="shared" ref="F6:F50" si="2">E6*C6</f>
        <v>0</v>
      </c>
      <c r="G6" s="19">
        <f t="shared" si="0"/>
        <v>0</v>
      </c>
      <c r="H6" s="10">
        <f t="shared" si="1"/>
        <v>0</v>
      </c>
    </row>
    <row r="7" spans="1:8">
      <c r="A7" s="15" t="s">
        <v>17</v>
      </c>
      <c r="B7" s="16" t="s">
        <v>18</v>
      </c>
      <c r="C7" s="6">
        <v>27</v>
      </c>
      <c r="D7" s="7" t="s">
        <v>14</v>
      </c>
      <c r="E7" s="17"/>
      <c r="F7" s="18">
        <f t="shared" si="2"/>
        <v>0</v>
      </c>
      <c r="G7" s="19">
        <f t="shared" si="0"/>
        <v>0</v>
      </c>
      <c r="H7" s="10">
        <f t="shared" si="1"/>
        <v>0</v>
      </c>
    </row>
    <row r="8" spans="1:8">
      <c r="A8" s="15" t="s">
        <v>19</v>
      </c>
      <c r="B8" s="16" t="s">
        <v>20</v>
      </c>
      <c r="C8" s="6">
        <v>15</v>
      </c>
      <c r="D8" s="7" t="s">
        <v>14</v>
      </c>
      <c r="E8" s="17"/>
      <c r="F8" s="18">
        <f t="shared" si="2"/>
        <v>0</v>
      </c>
      <c r="G8" s="19">
        <f t="shared" si="0"/>
        <v>0</v>
      </c>
      <c r="H8" s="10">
        <f t="shared" si="1"/>
        <v>0</v>
      </c>
    </row>
    <row r="9" spans="1:8">
      <c r="A9" s="15" t="s">
        <v>21</v>
      </c>
      <c r="B9" s="16" t="s">
        <v>22</v>
      </c>
      <c r="C9" s="6">
        <v>8</v>
      </c>
      <c r="D9" s="7" t="s">
        <v>14</v>
      </c>
      <c r="E9" s="17"/>
      <c r="F9" s="18">
        <f t="shared" si="2"/>
        <v>0</v>
      </c>
      <c r="G9" s="19">
        <f t="shared" si="0"/>
        <v>0</v>
      </c>
      <c r="H9" s="10">
        <f t="shared" si="1"/>
        <v>0</v>
      </c>
    </row>
    <row r="10" spans="1:8">
      <c r="A10" s="15" t="s">
        <v>23</v>
      </c>
      <c r="B10" s="16" t="s">
        <v>24</v>
      </c>
      <c r="C10" s="6">
        <v>49</v>
      </c>
      <c r="D10" s="7" t="s">
        <v>14</v>
      </c>
      <c r="E10" s="17"/>
      <c r="F10" s="18">
        <f t="shared" si="2"/>
        <v>0</v>
      </c>
      <c r="G10" s="19">
        <f t="shared" si="0"/>
        <v>0</v>
      </c>
      <c r="H10" s="10">
        <f t="shared" si="1"/>
        <v>0</v>
      </c>
    </row>
    <row r="11" spans="1:8">
      <c r="A11" s="15" t="s">
        <v>25</v>
      </c>
      <c r="B11" s="16" t="s">
        <v>26</v>
      </c>
      <c r="C11" s="6">
        <v>17</v>
      </c>
      <c r="D11" s="7" t="s">
        <v>14</v>
      </c>
      <c r="E11" s="17"/>
      <c r="F11" s="18">
        <f t="shared" si="2"/>
        <v>0</v>
      </c>
      <c r="G11" s="19">
        <f t="shared" si="0"/>
        <v>0</v>
      </c>
      <c r="H11" s="10">
        <f t="shared" si="1"/>
        <v>0</v>
      </c>
    </row>
    <row r="12" spans="1:8">
      <c r="A12" s="15" t="s">
        <v>27</v>
      </c>
      <c r="B12" s="16" t="s">
        <v>28</v>
      </c>
      <c r="C12" s="6">
        <v>3</v>
      </c>
      <c r="D12" s="7" t="s">
        <v>14</v>
      </c>
      <c r="E12" s="17"/>
      <c r="F12" s="18">
        <f t="shared" si="2"/>
        <v>0</v>
      </c>
      <c r="G12" s="19">
        <f t="shared" si="0"/>
        <v>0</v>
      </c>
      <c r="H12" s="10">
        <f t="shared" si="1"/>
        <v>0</v>
      </c>
    </row>
    <row r="13" spans="1:8">
      <c r="A13" s="15" t="s">
        <v>29</v>
      </c>
      <c r="B13" s="20" t="s">
        <v>30</v>
      </c>
      <c r="C13" s="6">
        <v>2</v>
      </c>
      <c r="D13" s="21" t="s">
        <v>14</v>
      </c>
      <c r="E13" s="17"/>
      <c r="F13" s="18">
        <f t="shared" si="2"/>
        <v>0</v>
      </c>
      <c r="G13" s="19">
        <f t="shared" si="0"/>
        <v>0</v>
      </c>
      <c r="H13" s="10">
        <f t="shared" si="1"/>
        <v>0</v>
      </c>
    </row>
    <row r="14" spans="1:8">
      <c r="A14" s="15" t="s">
        <v>31</v>
      </c>
      <c r="B14" s="22" t="s">
        <v>32</v>
      </c>
      <c r="C14" s="6">
        <f>SUM(C5:C13)</f>
        <v>177</v>
      </c>
      <c r="D14" s="7" t="s">
        <v>14</v>
      </c>
      <c r="E14" s="17"/>
      <c r="F14" s="18">
        <f t="shared" si="2"/>
        <v>0</v>
      </c>
      <c r="G14" s="19">
        <f t="shared" si="0"/>
        <v>0</v>
      </c>
      <c r="H14" s="10">
        <f t="shared" si="1"/>
        <v>0</v>
      </c>
    </row>
    <row r="15" spans="1:8">
      <c r="A15" s="15" t="s">
        <v>33</v>
      </c>
      <c r="B15" s="22" t="s">
        <v>34</v>
      </c>
      <c r="C15" s="6">
        <f>C14*6</f>
        <v>1062</v>
      </c>
      <c r="D15" s="7" t="s">
        <v>35</v>
      </c>
      <c r="E15" s="17"/>
      <c r="F15" s="18">
        <f t="shared" si="2"/>
        <v>0</v>
      </c>
      <c r="G15" s="19">
        <f t="shared" si="0"/>
        <v>0</v>
      </c>
      <c r="H15" s="10">
        <f t="shared" si="1"/>
        <v>0</v>
      </c>
    </row>
    <row r="16" spans="1:8">
      <c r="A16" s="15" t="s">
        <v>36</v>
      </c>
      <c r="B16" s="5" t="s">
        <v>37</v>
      </c>
      <c r="C16" s="6">
        <v>27</v>
      </c>
      <c r="D16" s="7" t="s">
        <v>14</v>
      </c>
      <c r="E16" s="17"/>
      <c r="F16" s="18">
        <f t="shared" si="2"/>
        <v>0</v>
      </c>
      <c r="G16" s="19">
        <f t="shared" si="0"/>
        <v>0</v>
      </c>
      <c r="H16" s="10">
        <f t="shared" si="1"/>
        <v>0</v>
      </c>
    </row>
    <row r="17" spans="1:8">
      <c r="A17" s="15" t="s">
        <v>38</v>
      </c>
      <c r="B17" s="5" t="s">
        <v>39</v>
      </c>
      <c r="C17" s="6">
        <v>20</v>
      </c>
      <c r="D17" s="7" t="s">
        <v>14</v>
      </c>
      <c r="E17" s="17"/>
      <c r="F17" s="18">
        <f t="shared" si="2"/>
        <v>0</v>
      </c>
      <c r="G17" s="19">
        <f t="shared" si="0"/>
        <v>0</v>
      </c>
      <c r="H17" s="10">
        <f t="shared" si="1"/>
        <v>0</v>
      </c>
    </row>
    <row r="18" spans="1:8">
      <c r="A18" s="15" t="s">
        <v>38</v>
      </c>
      <c r="B18" s="5" t="s">
        <v>40</v>
      </c>
      <c r="C18" s="6">
        <v>6</v>
      </c>
      <c r="D18" s="7" t="s">
        <v>14</v>
      </c>
      <c r="E18" s="17"/>
      <c r="F18" s="18">
        <f t="shared" si="2"/>
        <v>0</v>
      </c>
      <c r="G18" s="19">
        <f t="shared" si="0"/>
        <v>0</v>
      </c>
      <c r="H18" s="10">
        <f t="shared" si="1"/>
        <v>0</v>
      </c>
    </row>
    <row r="19" spans="1:8">
      <c r="A19" s="15" t="s">
        <v>38</v>
      </c>
      <c r="B19" s="5" t="s">
        <v>41</v>
      </c>
      <c r="C19" s="6">
        <v>1</v>
      </c>
      <c r="D19" s="7" t="s">
        <v>14</v>
      </c>
      <c r="E19" s="17"/>
      <c r="F19" s="18">
        <f t="shared" si="2"/>
        <v>0</v>
      </c>
      <c r="G19" s="19">
        <f t="shared" si="0"/>
        <v>0</v>
      </c>
      <c r="H19" s="10">
        <f t="shared" si="1"/>
        <v>0</v>
      </c>
    </row>
    <row r="20" spans="1:8">
      <c r="A20" s="15" t="s">
        <v>42</v>
      </c>
      <c r="B20" s="5" t="s">
        <v>43</v>
      </c>
      <c r="C20" s="6">
        <v>26</v>
      </c>
      <c r="D20" s="7" t="s">
        <v>14</v>
      </c>
      <c r="E20" s="17"/>
      <c r="F20" s="18">
        <f t="shared" si="2"/>
        <v>0</v>
      </c>
      <c r="G20" s="19">
        <f t="shared" si="0"/>
        <v>0</v>
      </c>
      <c r="H20" s="10">
        <f t="shared" si="1"/>
        <v>0</v>
      </c>
    </row>
    <row r="21" spans="1:8">
      <c r="A21" s="15" t="s">
        <v>44</v>
      </c>
      <c r="B21" s="22" t="s">
        <v>45</v>
      </c>
      <c r="C21" s="6">
        <f>SUM(C16:C20)*2</f>
        <v>160</v>
      </c>
      <c r="D21" s="7" t="s">
        <v>14</v>
      </c>
      <c r="E21" s="17"/>
      <c r="F21" s="18">
        <f t="shared" si="2"/>
        <v>0</v>
      </c>
      <c r="G21" s="19">
        <f t="shared" si="0"/>
        <v>0</v>
      </c>
      <c r="H21" s="10">
        <f t="shared" si="1"/>
        <v>0</v>
      </c>
    </row>
    <row r="22" spans="1:8">
      <c r="A22" s="15" t="s">
        <v>46</v>
      </c>
      <c r="B22" s="16" t="s">
        <v>47</v>
      </c>
      <c r="C22" s="6">
        <v>250</v>
      </c>
      <c r="D22" s="7" t="s">
        <v>35</v>
      </c>
      <c r="E22" s="17"/>
      <c r="F22" s="18">
        <f t="shared" si="2"/>
        <v>0</v>
      </c>
      <c r="G22" s="19">
        <f t="shared" si="0"/>
        <v>0</v>
      </c>
      <c r="H22" s="10">
        <f t="shared" si="1"/>
        <v>0</v>
      </c>
    </row>
    <row r="23" spans="1:8">
      <c r="A23" s="23" t="s">
        <v>48</v>
      </c>
      <c r="B23" s="20" t="s">
        <v>49</v>
      </c>
      <c r="C23" s="6">
        <v>12</v>
      </c>
      <c r="D23" s="21" t="s">
        <v>14</v>
      </c>
      <c r="E23" s="24"/>
      <c r="F23" s="25">
        <f t="shared" si="2"/>
        <v>0</v>
      </c>
      <c r="G23" s="26">
        <f t="shared" si="0"/>
        <v>0</v>
      </c>
      <c r="H23" s="27">
        <f t="shared" si="1"/>
        <v>0</v>
      </c>
    </row>
    <row r="24" spans="1:8">
      <c r="A24" s="4" t="s">
        <v>50</v>
      </c>
      <c r="B24" s="22" t="s">
        <v>51</v>
      </c>
      <c r="C24" s="6">
        <v>2</v>
      </c>
      <c r="D24" s="7" t="s">
        <v>14</v>
      </c>
      <c r="E24" s="8"/>
      <c r="F24" s="9">
        <f t="shared" si="2"/>
        <v>0</v>
      </c>
      <c r="G24" s="10">
        <f t="shared" si="0"/>
        <v>0</v>
      </c>
      <c r="H24" s="10">
        <f t="shared" si="1"/>
        <v>0</v>
      </c>
    </row>
    <row r="25" spans="1:8">
      <c r="A25" s="4" t="s">
        <v>52</v>
      </c>
      <c r="B25" s="5" t="s">
        <v>53</v>
      </c>
      <c r="C25" s="6">
        <v>1</v>
      </c>
      <c r="D25" s="7" t="s">
        <v>14</v>
      </c>
      <c r="E25" s="8"/>
      <c r="F25" s="9">
        <f t="shared" si="2"/>
        <v>0</v>
      </c>
      <c r="G25" s="10">
        <f t="shared" si="0"/>
        <v>0</v>
      </c>
      <c r="H25" s="10">
        <f t="shared" si="1"/>
        <v>0</v>
      </c>
    </row>
    <row r="26" spans="1:8">
      <c r="A26" s="4" t="s">
        <v>54</v>
      </c>
      <c r="B26" s="5" t="s">
        <v>55</v>
      </c>
      <c r="C26" s="6">
        <v>1</v>
      </c>
      <c r="D26" s="7" t="s">
        <v>14</v>
      </c>
      <c r="E26" s="8"/>
      <c r="F26" s="9">
        <f t="shared" si="2"/>
        <v>0</v>
      </c>
      <c r="G26" s="10">
        <f t="shared" si="0"/>
        <v>0</v>
      </c>
      <c r="H26" s="10">
        <f t="shared" si="1"/>
        <v>0</v>
      </c>
    </row>
    <row r="27" spans="1:8">
      <c r="A27" s="4" t="s">
        <v>56</v>
      </c>
      <c r="B27" s="44" t="s">
        <v>57</v>
      </c>
      <c r="C27" s="6">
        <v>3</v>
      </c>
      <c r="D27" s="7" t="s">
        <v>14</v>
      </c>
      <c r="E27" s="45"/>
      <c r="F27" s="9">
        <f t="shared" ref="F27" si="3">E27*C27</f>
        <v>0</v>
      </c>
      <c r="G27" s="10">
        <f t="shared" ref="G27" si="4">F27*1.21</f>
        <v>0</v>
      </c>
      <c r="H27" s="10">
        <f t="shared" ref="H27" si="5">G27-F27</f>
        <v>0</v>
      </c>
    </row>
    <row r="28" spans="1:8">
      <c r="A28" s="4" t="s">
        <v>58</v>
      </c>
      <c r="B28" s="44" t="s">
        <v>59</v>
      </c>
      <c r="C28" s="6">
        <v>3</v>
      </c>
      <c r="D28" s="7" t="s">
        <v>14</v>
      </c>
      <c r="E28" s="45"/>
      <c r="F28" s="9">
        <f t="shared" ref="F28" si="6">E28*C28</f>
        <v>0</v>
      </c>
      <c r="G28" s="10">
        <f t="shared" ref="G28" si="7">F28*1.21</f>
        <v>0</v>
      </c>
      <c r="H28" s="10">
        <f t="shared" ref="H28" si="8">G28-F28</f>
        <v>0</v>
      </c>
    </row>
    <row r="29" spans="1:8">
      <c r="A29" s="28"/>
      <c r="B29" s="29"/>
      <c r="C29" s="30"/>
      <c r="D29" s="30"/>
      <c r="E29" s="31"/>
      <c r="F29" s="31"/>
      <c r="G29" s="31"/>
      <c r="H29" s="31"/>
    </row>
    <row r="30" spans="1:8">
      <c r="A30" s="12" t="s">
        <v>60</v>
      </c>
      <c r="B30" s="13" t="s">
        <v>61</v>
      </c>
      <c r="C30" s="14"/>
      <c r="D30" s="14"/>
      <c r="E30" s="14"/>
      <c r="F30" s="14"/>
      <c r="G30" s="14"/>
      <c r="H30" s="14"/>
    </row>
    <row r="31" spans="1:8">
      <c r="A31" s="4" t="s">
        <v>62</v>
      </c>
      <c r="B31" s="32" t="s">
        <v>63</v>
      </c>
      <c r="C31" s="7">
        <v>114</v>
      </c>
      <c r="D31" s="7" t="s">
        <v>14</v>
      </c>
      <c r="E31" s="8"/>
      <c r="F31" s="9">
        <f t="shared" si="2"/>
        <v>0</v>
      </c>
      <c r="G31" s="10">
        <f t="shared" ref="G31:G42" si="9">F31*1.21</f>
        <v>0</v>
      </c>
      <c r="H31" s="10">
        <f t="shared" ref="H31:H42" si="10">G31-F31</f>
        <v>0</v>
      </c>
    </row>
    <row r="32" spans="1:8">
      <c r="A32" s="4" t="s">
        <v>64</v>
      </c>
      <c r="B32" s="32" t="s">
        <v>65</v>
      </c>
      <c r="C32" s="7">
        <f>C14</f>
        <v>177</v>
      </c>
      <c r="D32" s="7" t="s">
        <v>14</v>
      </c>
      <c r="E32" s="8"/>
      <c r="F32" s="9">
        <f t="shared" si="2"/>
        <v>0</v>
      </c>
      <c r="G32" s="10">
        <f t="shared" si="9"/>
        <v>0</v>
      </c>
      <c r="H32" s="10">
        <f t="shared" si="10"/>
        <v>0</v>
      </c>
    </row>
    <row r="33" spans="1:8">
      <c r="A33" s="4" t="s">
        <v>66</v>
      </c>
      <c r="B33" s="32" t="s">
        <v>67</v>
      </c>
      <c r="C33" s="6">
        <f>C15</f>
        <v>1062</v>
      </c>
      <c r="D33" s="7" t="s">
        <v>35</v>
      </c>
      <c r="E33" s="8"/>
      <c r="F33" s="9">
        <f t="shared" si="2"/>
        <v>0</v>
      </c>
      <c r="G33" s="10">
        <f t="shared" si="9"/>
        <v>0</v>
      </c>
      <c r="H33" s="10">
        <f t="shared" si="10"/>
        <v>0</v>
      </c>
    </row>
    <row r="34" spans="1:8">
      <c r="A34" s="4" t="s">
        <v>68</v>
      </c>
      <c r="B34" s="32" t="s">
        <v>69</v>
      </c>
      <c r="C34" s="6">
        <f>C21</f>
        <v>160</v>
      </c>
      <c r="D34" s="7" t="s">
        <v>14</v>
      </c>
      <c r="E34" s="8"/>
      <c r="F34" s="9">
        <f t="shared" si="2"/>
        <v>0</v>
      </c>
      <c r="G34" s="10">
        <f t="shared" si="9"/>
        <v>0</v>
      </c>
      <c r="H34" s="10">
        <f t="shared" si="10"/>
        <v>0</v>
      </c>
    </row>
    <row r="35" spans="1:8">
      <c r="A35" s="4" t="s">
        <v>70</v>
      </c>
      <c r="B35" s="32" t="s">
        <v>71</v>
      </c>
      <c r="C35" s="6">
        <f>C22</f>
        <v>250</v>
      </c>
      <c r="D35" s="7" t="s">
        <v>35</v>
      </c>
      <c r="E35" s="8"/>
      <c r="F35" s="9">
        <f t="shared" si="2"/>
        <v>0</v>
      </c>
      <c r="G35" s="10">
        <f t="shared" si="9"/>
        <v>0</v>
      </c>
      <c r="H35" s="10">
        <f t="shared" si="10"/>
        <v>0</v>
      </c>
    </row>
    <row r="36" spans="1:8">
      <c r="A36" s="4" t="s">
        <v>72</v>
      </c>
      <c r="B36" s="32" t="s">
        <v>73</v>
      </c>
      <c r="C36" s="6">
        <f>C23</f>
        <v>12</v>
      </c>
      <c r="D36" s="7" t="s">
        <v>14</v>
      </c>
      <c r="E36" s="8"/>
      <c r="F36" s="9">
        <f t="shared" si="2"/>
        <v>0</v>
      </c>
      <c r="G36" s="10">
        <f t="shared" si="9"/>
        <v>0</v>
      </c>
      <c r="H36" s="10">
        <f t="shared" si="10"/>
        <v>0</v>
      </c>
    </row>
    <row r="37" spans="1:8">
      <c r="A37" s="4" t="s">
        <v>74</v>
      </c>
      <c r="B37" s="33" t="s">
        <v>75</v>
      </c>
      <c r="C37" s="6">
        <f>SUM(C16:C20)</f>
        <v>80</v>
      </c>
      <c r="D37" s="7" t="s">
        <v>14</v>
      </c>
      <c r="E37" s="8"/>
      <c r="F37" s="9">
        <f t="shared" si="2"/>
        <v>0</v>
      </c>
      <c r="G37" s="10">
        <f t="shared" si="9"/>
        <v>0</v>
      </c>
      <c r="H37" s="10">
        <f t="shared" si="10"/>
        <v>0</v>
      </c>
    </row>
    <row r="38" spans="1:8">
      <c r="A38" s="4" t="s">
        <v>76</v>
      </c>
      <c r="B38" s="33" t="s">
        <v>77</v>
      </c>
      <c r="C38" s="6">
        <v>16</v>
      </c>
      <c r="D38" s="7" t="s">
        <v>14</v>
      </c>
      <c r="E38" s="8"/>
      <c r="F38" s="9">
        <f t="shared" si="2"/>
        <v>0</v>
      </c>
      <c r="G38" s="10">
        <f t="shared" si="9"/>
        <v>0</v>
      </c>
      <c r="H38" s="10">
        <f t="shared" si="10"/>
        <v>0</v>
      </c>
    </row>
    <row r="39" spans="1:8" ht="51">
      <c r="A39" s="4" t="s">
        <v>78</v>
      </c>
      <c r="B39" s="46" t="s">
        <v>79</v>
      </c>
      <c r="C39" s="6">
        <v>3</v>
      </c>
      <c r="D39" s="7" t="s">
        <v>14</v>
      </c>
      <c r="E39" s="8"/>
      <c r="F39" s="9">
        <f t="shared" ref="F39" si="11">E39*C39</f>
        <v>0</v>
      </c>
      <c r="G39" s="10">
        <f t="shared" ref="G39" si="12">F39*1.21</f>
        <v>0</v>
      </c>
      <c r="H39" s="10">
        <f t="shared" ref="H39" si="13">G39-F39</f>
        <v>0</v>
      </c>
    </row>
    <row r="40" spans="1:8">
      <c r="A40" s="4" t="s">
        <v>80</v>
      </c>
      <c r="B40" s="34" t="s">
        <v>81</v>
      </c>
      <c r="C40" s="6">
        <f>C25</f>
        <v>1</v>
      </c>
      <c r="D40" s="7" t="s">
        <v>14</v>
      </c>
      <c r="E40" s="8"/>
      <c r="F40" s="9">
        <f t="shared" si="2"/>
        <v>0</v>
      </c>
      <c r="G40" s="10">
        <f t="shared" si="9"/>
        <v>0</v>
      </c>
      <c r="H40" s="10">
        <f t="shared" si="10"/>
        <v>0</v>
      </c>
    </row>
    <row r="41" spans="1:8">
      <c r="A41" s="4" t="s">
        <v>82</v>
      </c>
      <c r="B41" s="34" t="s">
        <v>83</v>
      </c>
      <c r="C41" s="6">
        <f>C24</f>
        <v>2</v>
      </c>
      <c r="D41" s="7" t="s">
        <v>14</v>
      </c>
      <c r="E41" s="8"/>
      <c r="F41" s="9">
        <f t="shared" si="2"/>
        <v>0</v>
      </c>
      <c r="G41" s="10">
        <f t="shared" si="9"/>
        <v>0</v>
      </c>
      <c r="H41" s="10">
        <f t="shared" si="10"/>
        <v>0</v>
      </c>
    </row>
    <row r="42" spans="1:8">
      <c r="A42" s="4" t="s">
        <v>84</v>
      </c>
      <c r="B42" s="34" t="s">
        <v>85</v>
      </c>
      <c r="C42" s="6">
        <f>C25</f>
        <v>1</v>
      </c>
      <c r="D42" s="7" t="s">
        <v>86</v>
      </c>
      <c r="E42" s="8"/>
      <c r="F42" s="9">
        <f t="shared" si="2"/>
        <v>0</v>
      </c>
      <c r="G42" s="10">
        <f t="shared" si="9"/>
        <v>0</v>
      </c>
      <c r="H42" s="10">
        <f t="shared" si="10"/>
        <v>0</v>
      </c>
    </row>
    <row r="43" spans="1:8">
      <c r="A43" s="28"/>
      <c r="B43" s="29"/>
      <c r="C43" s="30"/>
      <c r="D43" s="30"/>
      <c r="E43" s="31"/>
      <c r="F43" s="31"/>
      <c r="G43" s="31"/>
      <c r="H43" s="31"/>
    </row>
    <row r="44" spans="1:8">
      <c r="A44" s="12" t="s">
        <v>87</v>
      </c>
      <c r="B44" s="13" t="s">
        <v>88</v>
      </c>
      <c r="C44" s="14"/>
      <c r="D44" s="14"/>
      <c r="E44" s="14"/>
      <c r="F44" s="14"/>
      <c r="G44" s="14"/>
      <c r="H44" s="14"/>
    </row>
    <row r="45" spans="1:8">
      <c r="A45" s="4" t="s">
        <v>89</v>
      </c>
      <c r="B45" s="33" t="s">
        <v>90</v>
      </c>
      <c r="C45" s="7">
        <v>1</v>
      </c>
      <c r="D45" s="7" t="s">
        <v>86</v>
      </c>
      <c r="E45" s="8"/>
      <c r="F45" s="9">
        <f t="shared" si="2"/>
        <v>0</v>
      </c>
      <c r="G45" s="10">
        <f t="shared" ref="G45:G50" si="14">F45*1.21</f>
        <v>0</v>
      </c>
      <c r="H45" s="10">
        <f t="shared" ref="H45:H50" si="15">G45-F45</f>
        <v>0</v>
      </c>
    </row>
    <row r="46" spans="1:8">
      <c r="A46" s="4" t="s">
        <v>91</v>
      </c>
      <c r="B46" s="32" t="s">
        <v>92</v>
      </c>
      <c r="C46" s="7">
        <f>C32*1</f>
        <v>177</v>
      </c>
      <c r="D46" s="7" t="s">
        <v>93</v>
      </c>
      <c r="E46" s="8"/>
      <c r="F46" s="9">
        <f t="shared" si="2"/>
        <v>0</v>
      </c>
      <c r="G46" s="10">
        <f t="shared" si="14"/>
        <v>0</v>
      </c>
      <c r="H46" s="10">
        <f t="shared" si="15"/>
        <v>0</v>
      </c>
    </row>
    <row r="47" spans="1:8">
      <c r="A47" s="4" t="s">
        <v>94</v>
      </c>
      <c r="B47" s="32" t="s">
        <v>95</v>
      </c>
      <c r="C47" s="7">
        <f>C31</f>
        <v>114</v>
      </c>
      <c r="D47" s="7" t="s">
        <v>14</v>
      </c>
      <c r="E47" s="8"/>
      <c r="F47" s="9">
        <f t="shared" si="2"/>
        <v>0</v>
      </c>
      <c r="G47" s="10">
        <f t="shared" si="14"/>
        <v>0</v>
      </c>
      <c r="H47" s="10">
        <f t="shared" si="15"/>
        <v>0</v>
      </c>
    </row>
    <row r="48" spans="1:8">
      <c r="A48" s="4" t="s">
        <v>96</v>
      </c>
      <c r="B48" s="32" t="s">
        <v>97</v>
      </c>
      <c r="C48" s="7">
        <v>1</v>
      </c>
      <c r="D48" s="7" t="s">
        <v>86</v>
      </c>
      <c r="E48" s="8"/>
      <c r="F48" s="9">
        <f t="shared" si="2"/>
        <v>0</v>
      </c>
      <c r="G48" s="10">
        <f t="shared" si="14"/>
        <v>0</v>
      </c>
      <c r="H48" s="10">
        <f t="shared" si="15"/>
        <v>0</v>
      </c>
    </row>
    <row r="49" spans="1:8">
      <c r="A49" s="4" t="s">
        <v>98</v>
      </c>
      <c r="B49" s="35" t="s">
        <v>99</v>
      </c>
      <c r="C49" s="36">
        <v>1</v>
      </c>
      <c r="D49" s="37" t="s">
        <v>100</v>
      </c>
      <c r="E49" s="8"/>
      <c r="F49" s="9">
        <f t="shared" si="2"/>
        <v>0</v>
      </c>
      <c r="G49" s="10">
        <f t="shared" si="14"/>
        <v>0</v>
      </c>
      <c r="H49" s="10">
        <f t="shared" si="15"/>
        <v>0</v>
      </c>
    </row>
    <row r="50" spans="1:8">
      <c r="A50" s="4" t="s">
        <v>101</v>
      </c>
      <c r="B50" s="32" t="s">
        <v>102</v>
      </c>
      <c r="C50" s="7">
        <v>1</v>
      </c>
      <c r="D50" s="7" t="s">
        <v>86</v>
      </c>
      <c r="E50" s="8"/>
      <c r="F50" s="9">
        <f t="shared" si="2"/>
        <v>0</v>
      </c>
      <c r="G50" s="10">
        <f t="shared" si="14"/>
        <v>0</v>
      </c>
      <c r="H50" s="10">
        <f t="shared" si="15"/>
        <v>0</v>
      </c>
    </row>
    <row r="51" spans="1:8">
      <c r="A51" s="28"/>
      <c r="B51" s="29"/>
      <c r="C51" s="30"/>
      <c r="D51" s="30"/>
      <c r="E51" s="31"/>
      <c r="F51" s="38"/>
      <c r="G51" s="38"/>
      <c r="H51" s="38"/>
    </row>
    <row r="52" spans="1:8" s="40" customFormat="1">
      <c r="A52" s="47" t="s">
        <v>103</v>
      </c>
      <c r="B52" s="48"/>
      <c r="C52" s="48"/>
      <c r="D52" s="48"/>
      <c r="E52" s="49"/>
      <c r="F52" s="39">
        <f>SUM(F5:F51)</f>
        <v>0</v>
      </c>
      <c r="G52" s="39">
        <f>SUM(G5:G51)</f>
        <v>0</v>
      </c>
      <c r="H52" s="39">
        <f>SUM(H5:H51)</f>
        <v>0</v>
      </c>
    </row>
    <row r="53" spans="1:8" s="40" customFormat="1">
      <c r="A53" s="11"/>
      <c r="B53" s="11"/>
      <c r="C53" s="11"/>
      <c r="D53" s="11"/>
      <c r="E53" s="11"/>
      <c r="F53" s="11"/>
      <c r="G53" s="41"/>
      <c r="H53" s="41"/>
    </row>
    <row r="54" spans="1:8" s="40" customFormat="1">
      <c r="A54" s="11"/>
      <c r="B54" s="11"/>
      <c r="C54" s="11"/>
      <c r="D54" s="11"/>
      <c r="E54" s="11"/>
      <c r="F54" s="11"/>
      <c r="G54" s="41"/>
      <c r="H54" s="41"/>
    </row>
    <row r="55" spans="1:8">
      <c r="A55" s="11"/>
    </row>
    <row r="56" spans="1:8">
      <c r="A56" s="11"/>
      <c r="E56" s="42"/>
      <c r="F56" s="42"/>
    </row>
    <row r="57" spans="1:8">
      <c r="A57" s="11"/>
    </row>
    <row r="58" spans="1:8">
      <c r="A58" s="11"/>
    </row>
    <row r="59" spans="1:8">
      <c r="A59" s="11"/>
    </row>
    <row r="60" spans="1:8">
      <c r="A60" s="11"/>
    </row>
    <row r="61" spans="1:8">
      <c r="A61" s="11"/>
    </row>
    <row r="62" spans="1:8">
      <c r="A62" s="11"/>
    </row>
    <row r="63" spans="1:8">
      <c r="A63" s="11"/>
    </row>
    <row r="64" spans="1:8">
      <c r="A64" s="11"/>
    </row>
    <row r="65" spans="1:1">
      <c r="A65" s="11"/>
    </row>
    <row r="66" spans="1:1">
      <c r="A66" s="11"/>
    </row>
    <row r="67" spans="1:1">
      <c r="A67" s="11"/>
    </row>
    <row r="68" spans="1:1">
      <c r="A68" s="11"/>
    </row>
    <row r="69" spans="1:1">
      <c r="A69" s="11"/>
    </row>
    <row r="70" spans="1:1">
      <c r="A70" s="11"/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pans="1:1">
      <c r="A98" s="11"/>
    </row>
    <row r="99" spans="1:1">
      <c r="A99" s="11"/>
    </row>
    <row r="100" spans="1:1">
      <c r="A100" s="11"/>
    </row>
    <row r="101" spans="1:1">
      <c r="A101" s="11"/>
    </row>
    <row r="102" spans="1:1">
      <c r="A102" s="11"/>
    </row>
    <row r="103" spans="1:1">
      <c r="A103" s="11"/>
    </row>
    <row r="104" spans="1:1">
      <c r="A104" s="11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pans="1:1">
      <c r="A112" s="11"/>
    </row>
    <row r="113" spans="1:1">
      <c r="A113" s="11"/>
    </row>
    <row r="114" spans="1:1">
      <c r="A114" s="11"/>
    </row>
    <row r="115" spans="1:1">
      <c r="A115" s="11"/>
    </row>
    <row r="116" spans="1:1">
      <c r="A116" s="11"/>
    </row>
    <row r="117" spans="1:1">
      <c r="A117" s="11"/>
    </row>
    <row r="118" spans="1:1">
      <c r="A118" s="11"/>
    </row>
    <row r="119" spans="1:1">
      <c r="A119" s="11"/>
    </row>
    <row r="120" spans="1:1">
      <c r="A120" s="11"/>
    </row>
    <row r="121" spans="1:1">
      <c r="A121" s="11"/>
    </row>
    <row r="122" spans="1:1">
      <c r="A122" s="11"/>
    </row>
    <row r="123" spans="1:1">
      <c r="A123" s="11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pans="1:1">
      <c r="A128" s="11"/>
    </row>
    <row r="129" spans="1:1">
      <c r="A129" s="11"/>
    </row>
    <row r="130" spans="1:1">
      <c r="A130" s="11"/>
    </row>
    <row r="131" spans="1:1">
      <c r="A131" s="11"/>
    </row>
    <row r="132" spans="1:1">
      <c r="A132" s="11"/>
    </row>
    <row r="133" spans="1:1">
      <c r="A133" s="11"/>
    </row>
    <row r="134" spans="1:1">
      <c r="A134" s="11"/>
    </row>
    <row r="135" spans="1:1">
      <c r="A135" s="11"/>
    </row>
  </sheetData>
  <mergeCells count="12">
    <mergeCell ref="A1:B1"/>
    <mergeCell ref="C1:D1"/>
    <mergeCell ref="A2:A3"/>
    <mergeCell ref="B2:B3"/>
    <mergeCell ref="C2:C3"/>
    <mergeCell ref="D2:D3"/>
    <mergeCell ref="A52:E52"/>
    <mergeCell ref="E3:E4"/>
    <mergeCell ref="F3:F4"/>
    <mergeCell ref="G2:G4"/>
    <mergeCell ref="H2:H4"/>
    <mergeCell ref="E2:F2"/>
  </mergeCells>
  <phoneticPr fontId="8" type="noConversion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sturala@rravm.cz</cp:lastModifiedBy>
  <cp:revision/>
  <dcterms:created xsi:type="dcterms:W3CDTF">2023-09-22T07:15:18Z</dcterms:created>
  <dcterms:modified xsi:type="dcterms:W3CDTF">2023-09-22T17:27:16Z</dcterms:modified>
  <cp:category/>
  <cp:contentStatus/>
</cp:coreProperties>
</file>