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ROJEKTY 2023\ENERGIO\Podtatranská\DOMäSKO\HOTOVÉ 16.11.2023\"/>
    </mc:Choice>
  </mc:AlternateContent>
  <xr:revisionPtr revIDLastSave="0" documentId="8_{4F05D1F5-6206-4AD8-9FE9-1D0F9BFA9BDE}" xr6:coauthVersionLast="47" xr6:coauthVersionMax="47" xr10:uidLastSave="{00000000-0000-0000-0000-000000000000}"/>
  <bookViews>
    <workbookView xWindow="-110" yWindow="-110" windowWidth="25820" windowHeight="13900" tabRatio="783" xr2:uid="{00000000-000D-0000-FFFF-FFFF00000000}"/>
  </bookViews>
  <sheets>
    <sheet name="Zoznam miestností" sheetId="1" r:id="rId1"/>
  </sheets>
  <definedNames>
    <definedName name="jističe">#REF!</definedName>
    <definedName name="_xlnm.Print_Area" localSheetId="0">'Zoznam miestností'!$B$1:$N$85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V61" i="1" l="1"/>
  <c r="Z61" i="1" s="1"/>
  <c r="AA61" i="1" s="1"/>
  <c r="H84" i="1" l="1"/>
  <c r="H83" i="1"/>
  <c r="H82" i="1"/>
  <c r="H81" i="1"/>
  <c r="H80" i="1"/>
  <c r="H79" i="1"/>
  <c r="H78" i="1"/>
  <c r="H77" i="1"/>
  <c r="H76" i="1"/>
  <c r="V84" i="1"/>
  <c r="Z84" i="1" s="1"/>
  <c r="AA84" i="1" s="1"/>
  <c r="V83" i="1"/>
  <c r="Z83" i="1" s="1"/>
  <c r="AA83" i="1" s="1"/>
  <c r="V82" i="1"/>
  <c r="Z82" i="1" s="1"/>
  <c r="AA82" i="1" s="1"/>
  <c r="V80" i="1"/>
  <c r="Z80" i="1" s="1"/>
  <c r="AA80" i="1" s="1"/>
  <c r="V79" i="1"/>
  <c r="Z79" i="1" s="1"/>
  <c r="AA79" i="1" s="1"/>
  <c r="V81" i="1"/>
  <c r="Z81" i="1" s="1"/>
  <c r="AA81" i="1" s="1"/>
  <c r="V78" i="1"/>
  <c r="Z78" i="1" s="1"/>
  <c r="AA78" i="1" s="1"/>
  <c r="V77" i="1"/>
  <c r="Z77" i="1" s="1"/>
  <c r="AA77" i="1" s="1"/>
  <c r="V76" i="1"/>
  <c r="Z76" i="1" s="1"/>
  <c r="AA76" i="1" s="1"/>
  <c r="V75" i="1"/>
  <c r="Z75" i="1" s="1"/>
  <c r="AA75" i="1" s="1"/>
  <c r="H75" i="1"/>
  <c r="V55" i="1"/>
  <c r="Z55" i="1" s="1"/>
  <c r="V54" i="1"/>
  <c r="Z54" i="1" s="1"/>
  <c r="V52" i="1"/>
  <c r="Z52" i="1" s="1"/>
  <c r="AA52" i="1" s="1"/>
  <c r="H52" i="1"/>
  <c r="I52" i="1" s="1"/>
  <c r="V66" i="1"/>
  <c r="Z66" i="1" s="1"/>
  <c r="AA66" i="1" s="1"/>
  <c r="H66" i="1"/>
  <c r="V68" i="1"/>
  <c r="Z68" i="1" s="1"/>
  <c r="AA68" i="1" s="1"/>
  <c r="V69" i="1"/>
  <c r="Z69" i="1" s="1"/>
  <c r="AA69" i="1" s="1"/>
  <c r="AA55" i="1" l="1"/>
  <c r="AA54" i="1"/>
  <c r="V72" i="1"/>
  <c r="Z72" i="1" s="1"/>
  <c r="AA72" i="1" s="1"/>
  <c r="H72" i="1"/>
  <c r="V71" i="1"/>
  <c r="Z71" i="1" s="1"/>
  <c r="AA71" i="1" s="1"/>
  <c r="H71" i="1"/>
  <c r="V70" i="1"/>
  <c r="Z70" i="1" s="1"/>
  <c r="AA70" i="1" s="1"/>
  <c r="H70" i="1"/>
  <c r="V73" i="1"/>
  <c r="Z73" i="1" s="1"/>
  <c r="AA73" i="1" s="1"/>
  <c r="H73" i="1"/>
  <c r="H69" i="1"/>
  <c r="H68" i="1"/>
  <c r="V67" i="1"/>
  <c r="Z67" i="1" s="1"/>
  <c r="AA67" i="1" s="1"/>
  <c r="H67" i="1"/>
  <c r="V65" i="1"/>
  <c r="Z65" i="1" s="1"/>
  <c r="AA65" i="1" s="1"/>
  <c r="H65" i="1"/>
  <c r="V64" i="1"/>
  <c r="Z64" i="1" s="1"/>
  <c r="AA64" i="1" s="1"/>
  <c r="H64" i="1"/>
  <c r="V63" i="1"/>
  <c r="Z63" i="1" s="1"/>
  <c r="AA63" i="1" s="1"/>
  <c r="H63" i="1"/>
  <c r="V62" i="1"/>
  <c r="Z62" i="1" s="1"/>
  <c r="AA62" i="1" s="1"/>
  <c r="H62" i="1"/>
  <c r="V60" i="1"/>
  <c r="Z60" i="1" s="1"/>
  <c r="AA60" i="1" s="1"/>
  <c r="H60" i="1"/>
  <c r="V59" i="1"/>
  <c r="Z59" i="1" s="1"/>
  <c r="AA59" i="1" s="1"/>
  <c r="H59" i="1"/>
  <c r="V58" i="1"/>
  <c r="Z58" i="1" s="1"/>
  <c r="AA58" i="1" s="1"/>
  <c r="H58" i="1"/>
  <c r="V74" i="1"/>
  <c r="Z74" i="1" s="1"/>
  <c r="AA74" i="1" s="1"/>
  <c r="H74" i="1"/>
  <c r="V57" i="1"/>
  <c r="Z57" i="1" s="1"/>
  <c r="AA57" i="1" s="1"/>
  <c r="H57" i="1"/>
  <c r="V56" i="1"/>
  <c r="Z56" i="1" s="1"/>
  <c r="AA56" i="1" s="1"/>
  <c r="H56" i="1"/>
  <c r="H55" i="1"/>
  <c r="H54" i="1"/>
  <c r="V53" i="1"/>
  <c r="Z53" i="1" s="1"/>
  <c r="AA53" i="1" s="1"/>
  <c r="H53" i="1"/>
  <c r="K104" i="1"/>
  <c r="M90" i="1" l="1"/>
  <c r="N90" i="1" s="1"/>
  <c r="G8" i="1"/>
  <c r="G9" i="1"/>
  <c r="G10" i="1"/>
  <c r="G27" i="1"/>
  <c r="H11" i="1"/>
  <c r="H22" i="1"/>
  <c r="AA86" i="1" l="1"/>
  <c r="V86" i="1"/>
  <c r="I27" i="1" l="1"/>
  <c r="I22" i="1"/>
  <c r="I11" i="1"/>
  <c r="I10" i="1"/>
  <c r="I9" i="1"/>
  <c r="I8" i="1"/>
  <c r="M94" i="1" l="1"/>
  <c r="N94" i="1" s="1"/>
</calcChain>
</file>

<file path=xl/sharedStrings.xml><?xml version="1.0" encoding="utf-8"?>
<sst xmlns="http://schemas.openxmlformats.org/spreadsheetml/2006/main" count="415" uniqueCount="200">
  <si>
    <t>Názov miestnosti</t>
  </si>
  <si>
    <t>Požadovaná teplota</t>
  </si>
  <si>
    <t>Plocha m2</t>
  </si>
  <si>
    <t>Výška</t>
  </si>
  <si>
    <t>Objem m3</t>
  </si>
  <si>
    <t>stav</t>
  </si>
  <si>
    <t>Umiestnenie</t>
  </si>
  <si>
    <t>1. etapa</t>
  </si>
  <si>
    <t>2. etapa</t>
  </si>
  <si>
    <t>3. etapa</t>
  </si>
  <si>
    <t>4. etapa</t>
  </si>
  <si>
    <t>Príjem mäsa</t>
  </si>
  <si>
    <t>4°C</t>
  </si>
  <si>
    <t>Ostáva</t>
  </si>
  <si>
    <t>Chladiareň príjmu</t>
  </si>
  <si>
    <t>2°C</t>
  </si>
  <si>
    <t>V druhej etape sa dorobia dvere k zmrazovacej komore</t>
  </si>
  <si>
    <t>Konfiškát</t>
  </si>
  <si>
    <t>Zistiť teplotu</t>
  </si>
  <si>
    <t>Bude sa realizovať zmrazovacia komora</t>
  </si>
  <si>
    <t>Rozrábka</t>
  </si>
  <si>
    <t>12°C</t>
  </si>
  <si>
    <t>Masírkly</t>
  </si>
  <si>
    <t>-10°C</t>
  </si>
  <si>
    <t>Skutková/rozdelená</t>
  </si>
  <si>
    <t>Presun zariadení Chladenie ostane pôvodné čpavkové</t>
  </si>
  <si>
    <t>Chladiareň výroba</t>
  </si>
  <si>
    <t>Zrušenie amoniakového a realizácia nového chladenia</t>
  </si>
  <si>
    <t>Sklad chladeného mäsa</t>
  </si>
  <si>
    <t>Skutková/Nová chladiareň</t>
  </si>
  <si>
    <t>Realizácia nového chladenia</t>
  </si>
  <si>
    <t>Chladiareň výsek</t>
  </si>
  <si>
    <t>Chladiareň výsek -&gt; príprava mäsa</t>
  </si>
  <si>
    <t>6°C</t>
  </si>
  <si>
    <t>Balenie mäsa</t>
  </si>
  <si>
    <t>Mraziareň expedície mäsa</t>
  </si>
  <si>
    <t>Chladiareň expedície mäsa -&gt; sklad baleného mäsa</t>
  </si>
  <si>
    <t>Balička mäsa -&gt; sklad nebaleného mäsa</t>
  </si>
  <si>
    <t>Expedícia mäsa - rampa</t>
  </si>
  <si>
    <t>Zrušená</t>
  </si>
  <si>
    <t>Zrušené chladenie, doplniť vykurovanie VZT</t>
  </si>
  <si>
    <t>Chladiareň baličky -&gt; narážky</t>
  </si>
  <si>
    <t>Balička výrobkov -&gt; narážky</t>
  </si>
  <si>
    <t>Mrazák -&gt; sklad kutrovaného diela</t>
  </si>
  <si>
    <t>Skutková/iná teplota</t>
  </si>
  <si>
    <t>Mrazák -&gt; sklad čriev</t>
  </si>
  <si>
    <t>Sklad/bez chladenia</t>
  </si>
  <si>
    <t>Chladiareň MV -&gt; sklad čistých škopkov</t>
  </si>
  <si>
    <t xml:space="preserve">Zrušené chladenie </t>
  </si>
  <si>
    <t>Výroba kútre -&gt; sklad používaných vozíkov a veží</t>
  </si>
  <si>
    <t>Chladiareň exp. MV -&gt; varená výroba</t>
  </si>
  <si>
    <t>Zrušené chladenie, pribudne odsávanie a prívod plynu pre varné kotly</t>
  </si>
  <si>
    <t>Výroba narážky -&gt; šitie do foriem</t>
  </si>
  <si>
    <t>Výroba špecialít -&gt; čakáreň</t>
  </si>
  <si>
    <t>Chladiareň expedície MV -&gt; sklad MTZ</t>
  </si>
  <si>
    <t>Vychladzovňa -&gt; nedokončená výroba</t>
  </si>
  <si>
    <t>Sekačka mäsa</t>
  </si>
  <si>
    <t>Varená výroba</t>
  </si>
  <si>
    <t>Udiarne</t>
  </si>
  <si>
    <t>Udiareň tradičných výrobkov</t>
  </si>
  <si>
    <t>Rozmrazovňa</t>
  </si>
  <si>
    <t>Expedícia mäsa rampa</t>
  </si>
  <si>
    <t>Sklad MTZ</t>
  </si>
  <si>
    <t>Umývarka rozrábka</t>
  </si>
  <si>
    <t>Umývarka vozíkov</t>
  </si>
  <si>
    <t>Umývarka výroba</t>
  </si>
  <si>
    <t>Umývarka prepraviek</t>
  </si>
  <si>
    <t>Sklad chémie - expedičná chodba</t>
  </si>
  <si>
    <t>Elektro rozvodňa hlavná</t>
  </si>
  <si>
    <t>Elektro rozvodňa strojovne chladenia</t>
  </si>
  <si>
    <t>Elektro rozvodňa rozrábka</t>
  </si>
  <si>
    <t>Elektro rozvodňa výroba</t>
  </si>
  <si>
    <t>Hlavná kotolňa</t>
  </si>
  <si>
    <t>Kompresorovňa</t>
  </si>
  <si>
    <t>Strojovňa chladenia</t>
  </si>
  <si>
    <t>Mraziaci kontajner</t>
  </si>
  <si>
    <t>Nová časť</t>
  </si>
  <si>
    <t>Realizácia novej stavby</t>
  </si>
  <si>
    <t>Expedícia výrobkov -&gt; sklad MTZ</t>
  </si>
  <si>
    <t>od 18 do 22 st.C</t>
  </si>
  <si>
    <t>Realizácia prestavby, nové chladenie</t>
  </si>
  <si>
    <t>ne</t>
  </si>
  <si>
    <t>[kW]</t>
  </si>
  <si>
    <t>souč</t>
  </si>
  <si>
    <t>Typ</t>
  </si>
  <si>
    <t>Poznámka JDK</t>
  </si>
  <si>
    <t>Konstrukce chladiče</t>
  </si>
  <si>
    <t>Antikorózní ochrana</t>
  </si>
  <si>
    <t>kubický</t>
  </si>
  <si>
    <t>Aktualizace:</t>
  </si>
  <si>
    <t>Příkon
1 chladič</t>
  </si>
  <si>
    <t>Teplota média</t>
  </si>
  <si>
    <t>Počet fáz</t>
  </si>
  <si>
    <t>Príkon
1 chladič</t>
  </si>
  <si>
    <t>Príkon
celkom</t>
  </si>
  <si>
    <t>Č.m.</t>
  </si>
  <si>
    <t>Ventilátory-kW</t>
  </si>
  <si>
    <t>Odtávanie-kW</t>
  </si>
  <si>
    <t>Okruh  chladenia</t>
  </si>
  <si>
    <t>0 - +4°C</t>
  </si>
  <si>
    <t>Počet výparníkov</t>
  </si>
  <si>
    <t>BLOK</t>
  </si>
  <si>
    <t>VANA</t>
  </si>
  <si>
    <t>Límec</t>
  </si>
  <si>
    <t xml:space="preserve"> </t>
  </si>
  <si>
    <t>Potreba</t>
  </si>
  <si>
    <t>Qch kW</t>
  </si>
  <si>
    <t>CHILLER</t>
  </si>
  <si>
    <t>126</t>
  </si>
  <si>
    <t>Príprava pre expedíciu</t>
  </si>
  <si>
    <t>Výroba šupinového ľadu</t>
  </si>
  <si>
    <t>Chladiareň 5</t>
  </si>
  <si>
    <t>Expedična chladiareň</t>
  </si>
  <si>
    <t>Chladenie pre výrobu</t>
  </si>
  <si>
    <t>Chladiareˇpre expedíciu</t>
  </si>
  <si>
    <t>Príjmová chladiareň</t>
  </si>
  <si>
    <t>Miestnosť na balenie</t>
  </si>
  <si>
    <t>Chladiace vane</t>
  </si>
  <si>
    <t>Rozrábka hydiny</t>
  </si>
  <si>
    <t>Separácia</t>
  </si>
  <si>
    <t>Mraziaca komora č.1</t>
  </si>
  <si>
    <t>-30°C</t>
  </si>
  <si>
    <t>Mraziaca komora č.2</t>
  </si>
  <si>
    <t>Mraziaca komora č.3</t>
  </si>
  <si>
    <t>Mraziaca komora č.4</t>
  </si>
  <si>
    <t>Mraziaca komora č.5</t>
  </si>
  <si>
    <t>-40°C</t>
  </si>
  <si>
    <t>-10/-6°C</t>
  </si>
  <si>
    <t>Chladiareň 4</t>
  </si>
  <si>
    <t>54/22</t>
  </si>
  <si>
    <t>54/28</t>
  </si>
  <si>
    <t>35/22</t>
  </si>
  <si>
    <t>-20°C</t>
  </si>
  <si>
    <t>-35°C</t>
  </si>
  <si>
    <t>Pripojne</t>
  </si>
  <si>
    <t>potrubie</t>
  </si>
  <si>
    <t>OKRUH</t>
  </si>
  <si>
    <t>JEDNOTKA</t>
  </si>
  <si>
    <r>
      <t>[m</t>
    </r>
    <r>
      <rPr>
        <b/>
        <vertAlign val="superscript"/>
        <sz val="14"/>
        <rFont val="Arial CE"/>
        <family val="2"/>
        <charset val="238"/>
      </rPr>
      <t>3</t>
    </r>
    <r>
      <rPr>
        <b/>
        <sz val="14"/>
        <rFont val="Arial CE"/>
        <family val="2"/>
        <charset val="238"/>
      </rPr>
      <t>]</t>
    </r>
  </si>
  <si>
    <t>kW</t>
  </si>
  <si>
    <t xml:space="preserve">EL. PRÍKON </t>
  </si>
  <si>
    <t>MPG</t>
  </si>
  <si>
    <t>R452A</t>
  </si>
  <si>
    <t>R449A</t>
  </si>
  <si>
    <t xml:space="preserve"> +12°C</t>
  </si>
  <si>
    <t>2x64/28</t>
  </si>
  <si>
    <t>Chladič vzduchu - MPG</t>
  </si>
  <si>
    <t>Výparník R449A</t>
  </si>
  <si>
    <t>Výparník R452A</t>
  </si>
  <si>
    <t>+12°C</t>
  </si>
  <si>
    <t>Združená jednotka</t>
  </si>
  <si>
    <t>Vzduchový kondenzátor</t>
  </si>
  <si>
    <t>19</t>
  </si>
  <si>
    <t xml:space="preserve">Chlad.sklad výrobkov </t>
  </si>
  <si>
    <t>22</t>
  </si>
  <si>
    <t>23</t>
  </si>
  <si>
    <t>13</t>
  </si>
  <si>
    <t>Sklad výrobkov</t>
  </si>
  <si>
    <t>15</t>
  </si>
  <si>
    <t>07</t>
  </si>
  <si>
    <t>11</t>
  </si>
  <si>
    <t>08</t>
  </si>
  <si>
    <t>10</t>
  </si>
  <si>
    <t>09</t>
  </si>
  <si>
    <t>04</t>
  </si>
  <si>
    <t>Zmrazovací tunel č.1</t>
  </si>
  <si>
    <t>05</t>
  </si>
  <si>
    <t>Zmrazovací tunel č.2</t>
  </si>
  <si>
    <t>06</t>
  </si>
  <si>
    <t>Zmrazovací tunel č.3</t>
  </si>
  <si>
    <t>138</t>
  </si>
  <si>
    <t>Zmrazovací tunel č.4</t>
  </si>
  <si>
    <t>109</t>
  </si>
  <si>
    <t>112</t>
  </si>
  <si>
    <t>Chlad. Č-9 Tlačenkáreň</t>
  </si>
  <si>
    <t>104</t>
  </si>
  <si>
    <t>113</t>
  </si>
  <si>
    <t>119</t>
  </si>
  <si>
    <t>145</t>
  </si>
  <si>
    <t>160</t>
  </si>
  <si>
    <t>150</t>
  </si>
  <si>
    <t>155</t>
  </si>
  <si>
    <t>156</t>
  </si>
  <si>
    <t>Rozrábka aBalenie hydiny</t>
  </si>
  <si>
    <t>143</t>
  </si>
  <si>
    <t>105</t>
  </si>
  <si>
    <t>107</t>
  </si>
  <si>
    <t>117</t>
  </si>
  <si>
    <t>Baliareň výrobkov</t>
  </si>
  <si>
    <t>118</t>
  </si>
  <si>
    <t>Združená jednotka-1.okruh</t>
  </si>
  <si>
    <t>Združená jednotka-2.okruh</t>
  </si>
  <si>
    <t>Výrobna hala výrobkov 1</t>
  </si>
  <si>
    <t>Výrobná hala 2</t>
  </si>
  <si>
    <t>Potreba chladu kW/ 1 výparník</t>
  </si>
  <si>
    <t>Spotreba el. výparníky celkom - kW</t>
  </si>
  <si>
    <t>Celkom elektrický príkon  združeniek - kW</t>
  </si>
  <si>
    <t>Čerpadlová zostava</t>
  </si>
  <si>
    <t>164,5/121,0</t>
  </si>
  <si>
    <t>164,5/164,5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</si>
</sst>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d/m/yyyy;@"/>
    <numFmt numFmtId="166" formatCode="0.0%"/>
  </numFmts>
  <fonts count="25" x14ac:knownFonts="1">
    <font>
      <sz val="10"/>
      <name val="Arial CE"/>
      <charset val="238"/>
    </font>
    <font>
      <sz val="14"/>
      <color theme="1"/>
      <name val="Arial"/>
      <family val="2"/>
      <charset val="238"/>
    </font>
    <font>
      <sz val="14"/>
      <name val="Arial CE"/>
      <family val="2"/>
      <charset val="238"/>
    </font>
    <font>
      <sz val="11"/>
      <color theme="1"/>
      <name val="Arial"/>
      <family val="2"/>
      <charset val="238"/>
    </font>
    <font>
      <b/>
      <sz val="12"/>
      <name val="Times New Roman CE"/>
      <family val="1"/>
      <charset val="238"/>
    </font>
    <font>
      <b/>
      <sz val="14"/>
      <name val="Arial CE"/>
      <family val="2"/>
      <charset val="238"/>
    </font>
    <font>
      <sz val="14"/>
      <name val="Arial"/>
      <family val="2"/>
      <charset val="238"/>
    </font>
    <font>
      <sz val="12"/>
      <name val="Arial CE"/>
      <family val="2"/>
      <charset val="238"/>
    </font>
    <font>
      <sz val="12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2"/>
      <name val="Arial CE"/>
      <family val="2"/>
      <charset val="238"/>
    </font>
    <font>
      <sz val="10"/>
      <name val="Arial CE"/>
      <family val="2"/>
      <charset val="238"/>
    </font>
    <font>
      <sz val="12"/>
      <name val="Arial CE"/>
      <family val="2"/>
      <charset val="238"/>
    </font>
    <font>
      <sz val="14"/>
      <color rgb="FFFF0000"/>
      <name val="Arial"/>
      <family val="2"/>
      <charset val="238"/>
    </font>
    <font>
      <sz val="12"/>
      <name val="Arial CE"/>
      <charset val="238"/>
    </font>
    <font>
      <sz val="14"/>
      <color rgb="FF00B0F0"/>
      <name val="Arial"/>
      <family val="2"/>
      <charset val="238"/>
    </font>
    <font>
      <sz val="14"/>
      <color rgb="FFFF9933"/>
      <name val="Arial CE"/>
      <family val="2"/>
      <charset val="238"/>
    </font>
    <font>
      <sz val="14"/>
      <color rgb="FF0070C0"/>
      <name val="Arial"/>
      <family val="2"/>
      <charset val="238"/>
    </font>
    <font>
      <sz val="10"/>
      <color rgb="FF0070C0"/>
      <name val="Arial CE"/>
      <family val="2"/>
      <charset val="238"/>
    </font>
    <font>
      <sz val="14"/>
      <color rgb="FFFF9933"/>
      <name val="Arial"/>
      <family val="2"/>
      <charset val="238"/>
    </font>
    <font>
      <sz val="14"/>
      <color rgb="FF00B0F0"/>
      <name val="Arial CE"/>
      <family val="2"/>
      <charset val="238"/>
    </font>
    <font>
      <sz val="14"/>
      <color rgb="FF0070C0"/>
      <name val="Arial CE"/>
      <family val="2"/>
      <charset val="238"/>
    </font>
    <font>
      <b/>
      <vertAlign val="superscript"/>
      <sz val="14"/>
      <name val="Arial CE"/>
      <family val="2"/>
      <charset val="238"/>
    </font>
    <font>
      <sz val="14"/>
      <color rgb="FFFF0000"/>
      <name val="Arial CE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2" fillId="0" borderId="0" applyFont="0" applyFill="0" applyBorder="0" applyAlignment="0" applyProtection="0"/>
  </cellStyleXfs>
  <cellXfs count="166">
    <xf numFmtId="0" fontId="0" fillId="0" borderId="0" xfId="0"/>
    <xf numFmtId="0" fontId="3" fillId="0" borderId="0" xfId="0" applyFont="1"/>
    <xf numFmtId="164" fontId="1" fillId="0" borderId="1" xfId="0" applyNumberFormat="1" applyFont="1" applyBorder="1"/>
    <xf numFmtId="49" fontId="1" fillId="0" borderId="1" xfId="0" applyNumberFormat="1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1" fillId="0" borderId="1" xfId="0" applyFont="1" applyBorder="1"/>
    <xf numFmtId="0" fontId="0" fillId="0" borderId="1" xfId="0" applyBorder="1"/>
    <xf numFmtId="49" fontId="1" fillId="2" borderId="1" xfId="0" applyNumberFormat="1" applyFont="1" applyFill="1" applyBorder="1" applyAlignment="1">
      <alignment horizontal="left" vertical="center"/>
    </xf>
    <xf numFmtId="0" fontId="1" fillId="2" borderId="1" xfId="0" applyFont="1" applyFill="1" applyBorder="1" applyAlignment="1">
      <alignment horizontal="left" vertical="center"/>
    </xf>
    <xf numFmtId="0" fontId="1" fillId="2" borderId="1" xfId="0" applyFont="1" applyFill="1" applyBorder="1"/>
    <xf numFmtId="164" fontId="1" fillId="2" borderId="1" xfId="0" applyNumberFormat="1" applyFont="1" applyFill="1" applyBorder="1"/>
    <xf numFmtId="0" fontId="0" fillId="2" borderId="1" xfId="0" applyFill="1" applyBorder="1"/>
    <xf numFmtId="0" fontId="2" fillId="0" borderId="0" xfId="0" applyFont="1"/>
    <xf numFmtId="49" fontId="1" fillId="2" borderId="3" xfId="0" applyNumberFormat="1" applyFont="1" applyFill="1" applyBorder="1" applyAlignment="1">
      <alignment horizontal="left" vertical="center"/>
    </xf>
    <xf numFmtId="0" fontId="1" fillId="2" borderId="3" xfId="0" applyFont="1" applyFill="1" applyBorder="1" applyAlignment="1">
      <alignment horizontal="left" vertical="center"/>
    </xf>
    <xf numFmtId="0" fontId="1" fillId="2" borderId="3" xfId="0" applyFont="1" applyFill="1" applyBorder="1"/>
    <xf numFmtId="164" fontId="1" fillId="2" borderId="3" xfId="0" applyNumberFormat="1" applyFont="1" applyFill="1" applyBorder="1"/>
    <xf numFmtId="0" fontId="0" fillId="2" borderId="3" xfId="0" applyFill="1" applyBorder="1"/>
    <xf numFmtId="0" fontId="3" fillId="0" borderId="4" xfId="0" applyFont="1" applyBorder="1"/>
    <xf numFmtId="49" fontId="1" fillId="0" borderId="5" xfId="0" applyNumberFormat="1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/>
    </xf>
    <xf numFmtId="0" fontId="1" fillId="0" borderId="5" xfId="0" applyFont="1" applyBorder="1"/>
    <xf numFmtId="164" fontId="1" fillId="0" borderId="5" xfId="0" applyNumberFormat="1" applyFont="1" applyBorder="1"/>
    <xf numFmtId="0" fontId="3" fillId="0" borderId="6" xfId="0" applyFont="1" applyBorder="1"/>
    <xf numFmtId="0" fontId="2" fillId="0" borderId="0" xfId="0" applyFont="1" applyAlignment="1">
      <alignment horizontal="center"/>
    </xf>
    <xf numFmtId="2" fontId="2" fillId="0" borderId="0" xfId="0" applyNumberFormat="1" applyFont="1"/>
    <xf numFmtId="164" fontId="5" fillId="0" borderId="0" xfId="0" applyNumberFormat="1" applyFont="1"/>
    <xf numFmtId="0" fontId="0" fillId="0" borderId="0" xfId="0" applyAlignment="1">
      <alignment horizontal="center"/>
    </xf>
    <xf numFmtId="165" fontId="2" fillId="0" borderId="0" xfId="0" applyNumberFormat="1" applyFont="1"/>
    <xf numFmtId="0" fontId="2" fillId="0" borderId="0" xfId="0" applyFont="1" applyAlignment="1">
      <alignment horizontal="right"/>
    </xf>
    <xf numFmtId="0" fontId="6" fillId="0" borderId="1" xfId="0" applyFont="1" applyBorder="1"/>
    <xf numFmtId="164" fontId="6" fillId="0" borderId="1" xfId="0" applyNumberFormat="1" applyFont="1" applyBorder="1"/>
    <xf numFmtId="1" fontId="6" fillId="0" borderId="1" xfId="0" applyNumberFormat="1" applyFont="1" applyBorder="1" applyAlignment="1">
      <alignment horizontal="center"/>
    </xf>
    <xf numFmtId="0" fontId="0" fillId="0" borderId="17" xfId="0" applyBorder="1"/>
    <xf numFmtId="0" fontId="8" fillId="0" borderId="23" xfId="0" applyFont="1" applyBorder="1"/>
    <xf numFmtId="0" fontId="8" fillId="0" borderId="24" xfId="0" applyFont="1" applyBorder="1"/>
    <xf numFmtId="0" fontId="7" fillId="0" borderId="24" xfId="0" applyFont="1" applyBorder="1"/>
    <xf numFmtId="0" fontId="8" fillId="0" borderId="16" xfId="0" applyFont="1" applyBorder="1"/>
    <xf numFmtId="0" fontId="7" fillId="0" borderId="0" xfId="0" applyFont="1"/>
    <xf numFmtId="0" fontId="1" fillId="0" borderId="2" xfId="0" applyFont="1" applyBorder="1" applyAlignment="1">
      <alignment horizontal="center" vertical="center"/>
    </xf>
    <xf numFmtId="164" fontId="6" fillId="0" borderId="1" xfId="0" applyNumberFormat="1" applyFont="1" applyBorder="1" applyAlignment="1">
      <alignment horizontal="center"/>
    </xf>
    <xf numFmtId="0" fontId="7" fillId="0" borderId="1" xfId="0" applyFont="1" applyBorder="1"/>
    <xf numFmtId="0" fontId="7" fillId="0" borderId="22" xfId="0" applyFont="1" applyBorder="1"/>
    <xf numFmtId="0" fontId="7" fillId="0" borderId="25" xfId="0" applyFont="1" applyBorder="1"/>
    <xf numFmtId="49" fontId="1" fillId="0" borderId="7" xfId="0" applyNumberFormat="1" applyFont="1" applyBorder="1" applyAlignment="1">
      <alignment horizontal="left" vertical="center"/>
    </xf>
    <xf numFmtId="49" fontId="1" fillId="0" borderId="7" xfId="0" applyNumberFormat="1" applyFont="1" applyBorder="1" applyAlignment="1">
      <alignment horizontal="center" vertical="center"/>
    </xf>
    <xf numFmtId="164" fontId="6" fillId="0" borderId="7" xfId="0" applyNumberFormat="1" applyFont="1" applyBorder="1"/>
    <xf numFmtId="1" fontId="6" fillId="0" borderId="7" xfId="0" applyNumberFormat="1" applyFont="1" applyBorder="1" applyAlignment="1">
      <alignment horizontal="center"/>
    </xf>
    <xf numFmtId="164" fontId="6" fillId="0" borderId="7" xfId="0" applyNumberFormat="1" applyFont="1" applyBorder="1" applyAlignment="1">
      <alignment horizontal="center"/>
    </xf>
    <xf numFmtId="164" fontId="1" fillId="0" borderId="7" xfId="0" applyNumberFormat="1" applyFont="1" applyBorder="1"/>
    <xf numFmtId="0" fontId="0" fillId="0" borderId="7" xfId="0" applyBorder="1"/>
    <xf numFmtId="0" fontId="0" fillId="0" borderId="8" xfId="0" applyBorder="1"/>
    <xf numFmtId="0" fontId="0" fillId="0" borderId="28" xfId="0" applyBorder="1"/>
    <xf numFmtId="0" fontId="1" fillId="0" borderId="29" xfId="0" applyFont="1" applyBorder="1" applyAlignment="1">
      <alignment horizontal="left" vertical="center"/>
    </xf>
    <xf numFmtId="0" fontId="0" fillId="0" borderId="29" xfId="0" applyBorder="1"/>
    <xf numFmtId="49" fontId="1" fillId="0" borderId="29" xfId="0" applyNumberFormat="1" applyFont="1" applyBorder="1" applyAlignment="1">
      <alignment horizontal="left" vertical="center"/>
    </xf>
    <xf numFmtId="0" fontId="0" fillId="0" borderId="29" xfId="0" applyBorder="1" applyAlignment="1">
      <alignment horizontal="center"/>
    </xf>
    <xf numFmtId="0" fontId="10" fillId="0" borderId="14" xfId="0" applyFont="1" applyBorder="1"/>
    <xf numFmtId="49" fontId="1" fillId="0" borderId="2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center"/>
    </xf>
    <xf numFmtId="164" fontId="1" fillId="0" borderId="2" xfId="0" applyNumberFormat="1" applyFont="1" applyBorder="1"/>
    <xf numFmtId="164" fontId="4" fillId="0" borderId="2" xfId="0" applyNumberFormat="1" applyFont="1" applyBorder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10" fillId="0" borderId="26" xfId="0" applyFont="1" applyBorder="1" applyAlignment="1">
      <alignment horizontal="center" vertical="center" wrapText="1"/>
    </xf>
    <xf numFmtId="0" fontId="11" fillId="0" borderId="34" xfId="0" applyFont="1" applyBorder="1" applyAlignment="1">
      <alignment horizontal="center" vertical="center" wrapText="1"/>
    </xf>
    <xf numFmtId="0" fontId="10" fillId="0" borderId="20" xfId="0" applyFont="1" applyBorder="1"/>
    <xf numFmtId="0" fontId="10" fillId="0" borderId="34" xfId="0" applyFont="1" applyBorder="1" applyAlignment="1">
      <alignment wrapText="1"/>
    </xf>
    <xf numFmtId="0" fontId="10" fillId="0" borderId="35" xfId="0" applyFont="1" applyBorder="1" applyAlignment="1">
      <alignment wrapText="1"/>
    </xf>
    <xf numFmtId="2" fontId="6" fillId="0" borderId="7" xfId="0" applyNumberFormat="1" applyFont="1" applyBorder="1"/>
    <xf numFmtId="2" fontId="6" fillId="0" borderId="1" xfId="0" applyNumberFormat="1" applyFont="1" applyBorder="1"/>
    <xf numFmtId="0" fontId="5" fillId="2" borderId="31" xfId="0" applyFont="1" applyFill="1" applyBorder="1"/>
    <xf numFmtId="0" fontId="5" fillId="2" borderId="29" xfId="0" applyFont="1" applyFill="1" applyBorder="1" applyAlignment="1">
      <alignment horizontal="center"/>
    </xf>
    <xf numFmtId="164" fontId="9" fillId="2" borderId="29" xfId="0" applyNumberFormat="1" applyFont="1" applyFill="1" applyBorder="1"/>
    <xf numFmtId="0" fontId="5" fillId="2" borderId="29" xfId="0" applyFont="1" applyFill="1" applyBorder="1"/>
    <xf numFmtId="0" fontId="5" fillId="2" borderId="32" xfId="0" applyFont="1" applyFill="1" applyBorder="1"/>
    <xf numFmtId="0" fontId="5" fillId="2" borderId="30" xfId="0" applyFont="1" applyFill="1" applyBorder="1"/>
    <xf numFmtId="166" fontId="0" fillId="0" borderId="0" xfId="1" applyNumberFormat="1" applyFont="1"/>
    <xf numFmtId="0" fontId="15" fillId="0" borderId="1" xfId="0" applyFont="1" applyBorder="1"/>
    <xf numFmtId="0" fontId="15" fillId="0" borderId="22" xfId="0" applyFont="1" applyBorder="1"/>
    <xf numFmtId="49" fontId="14" fillId="0" borderId="19" xfId="0" applyNumberFormat="1" applyFont="1" applyBorder="1" applyAlignment="1">
      <alignment horizontal="left" vertical="center"/>
    </xf>
    <xf numFmtId="49" fontId="16" fillId="0" borderId="19" xfId="0" applyNumberFormat="1" applyFont="1" applyBorder="1" applyAlignment="1">
      <alignment horizontal="left" vertical="center"/>
    </xf>
    <xf numFmtId="0" fontId="16" fillId="0" borderId="1" xfId="0" applyFont="1" applyBorder="1" applyAlignment="1">
      <alignment horizontal="left" vertical="center"/>
    </xf>
    <xf numFmtId="49" fontId="16" fillId="0" borderId="1" xfId="0" applyNumberFormat="1" applyFont="1" applyBorder="1" applyAlignment="1">
      <alignment horizontal="left" vertical="center"/>
    </xf>
    <xf numFmtId="1" fontId="16" fillId="0" borderId="7" xfId="0" applyNumberFormat="1" applyFont="1" applyBorder="1" applyAlignment="1">
      <alignment horizontal="center"/>
    </xf>
    <xf numFmtId="49" fontId="18" fillId="0" borderId="19" xfId="0" applyNumberFormat="1" applyFont="1" applyBorder="1" applyAlignment="1">
      <alignment horizontal="left" vertical="center"/>
    </xf>
    <xf numFmtId="0" fontId="18" fillId="0" borderId="1" xfId="0" applyFont="1" applyBorder="1" applyAlignment="1">
      <alignment horizontal="left" vertical="center"/>
    </xf>
    <xf numFmtId="49" fontId="18" fillId="0" borderId="1" xfId="0" applyNumberFormat="1" applyFont="1" applyBorder="1" applyAlignment="1">
      <alignment horizontal="left" vertical="center"/>
    </xf>
    <xf numFmtId="49" fontId="18" fillId="0" borderId="7" xfId="0" applyNumberFormat="1" applyFont="1" applyBorder="1" applyAlignment="1">
      <alignment horizontal="center" vertical="center"/>
    </xf>
    <xf numFmtId="2" fontId="18" fillId="0" borderId="1" xfId="0" applyNumberFormat="1" applyFont="1" applyBorder="1"/>
    <xf numFmtId="164" fontId="18" fillId="0" borderId="1" xfId="0" applyNumberFormat="1" applyFont="1" applyBorder="1"/>
    <xf numFmtId="0" fontId="18" fillId="0" borderId="1" xfId="0" applyFont="1" applyBorder="1"/>
    <xf numFmtId="1" fontId="18" fillId="0" borderId="7" xfId="0" applyNumberFormat="1" applyFont="1" applyBorder="1" applyAlignment="1">
      <alignment horizontal="center"/>
    </xf>
    <xf numFmtId="164" fontId="18" fillId="0" borderId="1" xfId="0" applyNumberFormat="1" applyFont="1" applyBorder="1" applyAlignment="1">
      <alignment horizontal="center"/>
    </xf>
    <xf numFmtId="0" fontId="19" fillId="0" borderId="1" xfId="0" applyFont="1" applyBorder="1"/>
    <xf numFmtId="49" fontId="16" fillId="0" borderId="1" xfId="0" applyNumberFormat="1" applyFont="1" applyBorder="1" applyAlignment="1">
      <alignment horizontal="center" vertical="center"/>
    </xf>
    <xf numFmtId="1" fontId="20" fillId="0" borderId="7" xfId="0" applyNumberFormat="1" applyFont="1" applyBorder="1" applyAlignment="1">
      <alignment horizontal="center"/>
    </xf>
    <xf numFmtId="0" fontId="20" fillId="0" borderId="7" xfId="0" applyFont="1" applyBorder="1" applyAlignment="1">
      <alignment horizontal="left" vertical="center"/>
    </xf>
    <xf numFmtId="0" fontId="20" fillId="0" borderId="1" xfId="0" applyFont="1" applyBorder="1" applyAlignment="1">
      <alignment horizontal="left" vertical="center"/>
    </xf>
    <xf numFmtId="49" fontId="20" fillId="0" borderId="18" xfId="0" applyNumberFormat="1" applyFont="1" applyBorder="1" applyAlignment="1">
      <alignment horizontal="left" vertical="center"/>
    </xf>
    <xf numFmtId="49" fontId="20" fillId="0" borderId="19" xfId="0" applyNumberFormat="1" applyFont="1" applyBorder="1" applyAlignment="1">
      <alignment horizontal="left" vertical="center"/>
    </xf>
    <xf numFmtId="0" fontId="3" fillId="0" borderId="15" xfId="0" applyFont="1" applyBorder="1"/>
    <xf numFmtId="0" fontId="3" fillId="0" borderId="16" xfId="0" applyFont="1" applyBorder="1"/>
    <xf numFmtId="0" fontId="7" fillId="0" borderId="38" xfId="0" applyFont="1" applyBorder="1"/>
    <xf numFmtId="0" fontId="13" fillId="0" borderId="39" xfId="0" applyFont="1" applyBorder="1"/>
    <xf numFmtId="0" fontId="7" fillId="0" borderId="39" xfId="0" applyFont="1" applyBorder="1"/>
    <xf numFmtId="0" fontId="19" fillId="0" borderId="0" xfId="0" applyFont="1"/>
    <xf numFmtId="0" fontId="7" fillId="0" borderId="16" xfId="0" applyFont="1" applyBorder="1"/>
    <xf numFmtId="0" fontId="0" fillId="0" borderId="21" xfId="0" applyBorder="1"/>
    <xf numFmtId="0" fontId="3" fillId="0" borderId="36" xfId="0" applyFont="1" applyBorder="1"/>
    <xf numFmtId="0" fontId="1" fillId="0" borderId="0" xfId="0" applyFont="1" applyAlignment="1">
      <alignment horizontal="left" vertical="center"/>
    </xf>
    <xf numFmtId="49" fontId="1" fillId="0" borderId="0" xfId="0" applyNumberFormat="1" applyFont="1" applyAlignment="1">
      <alignment horizontal="left" vertical="center"/>
    </xf>
    <xf numFmtId="0" fontId="5" fillId="0" borderId="0" xfId="0" applyFont="1"/>
    <xf numFmtId="0" fontId="5" fillId="0" borderId="0" xfId="0" applyFont="1" applyAlignment="1">
      <alignment horizontal="center"/>
    </xf>
    <xf numFmtId="164" fontId="9" fillId="0" borderId="0" xfId="0" applyNumberFormat="1" applyFont="1"/>
    <xf numFmtId="49" fontId="1" fillId="0" borderId="45" xfId="0" applyNumberFormat="1" applyFont="1" applyBorder="1" applyAlignment="1">
      <alignment horizontal="left" vertical="center"/>
    </xf>
    <xf numFmtId="0" fontId="2" fillId="0" borderId="29" xfId="0" applyFont="1" applyBorder="1"/>
    <xf numFmtId="0" fontId="2" fillId="0" borderId="32" xfId="0" applyFont="1" applyBorder="1"/>
    <xf numFmtId="164" fontId="2" fillId="0" borderId="32" xfId="0" applyNumberFormat="1" applyFont="1" applyBorder="1" applyAlignment="1">
      <alignment horizontal="center"/>
    </xf>
    <xf numFmtId="0" fontId="5" fillId="2" borderId="28" xfId="0" applyFont="1" applyFill="1" applyBorder="1"/>
    <xf numFmtId="0" fontId="5" fillId="2" borderId="30" xfId="0" applyFont="1" applyFill="1" applyBorder="1" applyAlignment="1">
      <alignment horizontal="center"/>
    </xf>
    <xf numFmtId="2" fontId="5" fillId="2" borderId="30" xfId="0" applyNumberFormat="1" applyFont="1" applyFill="1" applyBorder="1"/>
    <xf numFmtId="0" fontId="17" fillId="0" borderId="2" xfId="0" applyFont="1" applyBorder="1"/>
    <xf numFmtId="164" fontId="17" fillId="0" borderId="2" xfId="0" applyNumberFormat="1" applyFont="1" applyBorder="1"/>
    <xf numFmtId="49" fontId="20" fillId="0" borderId="40" xfId="0" applyNumberFormat="1" applyFont="1" applyBorder="1" applyAlignment="1">
      <alignment horizontal="left" vertical="center"/>
    </xf>
    <xf numFmtId="2" fontId="17" fillId="0" borderId="44" xfId="0" applyNumberFormat="1" applyFont="1" applyBorder="1"/>
    <xf numFmtId="0" fontId="21" fillId="0" borderId="1" xfId="0" applyFont="1" applyBorder="1"/>
    <xf numFmtId="164" fontId="21" fillId="0" borderId="1" xfId="0" applyNumberFormat="1" applyFont="1" applyBorder="1"/>
    <xf numFmtId="2" fontId="21" fillId="0" borderId="25" xfId="0" applyNumberFormat="1" applyFont="1" applyBorder="1"/>
    <xf numFmtId="0" fontId="22" fillId="0" borderId="1" xfId="0" applyFont="1" applyBorder="1"/>
    <xf numFmtId="164" fontId="22" fillId="0" borderId="1" xfId="0" applyNumberFormat="1" applyFont="1" applyBorder="1"/>
    <xf numFmtId="2" fontId="22" fillId="0" borderId="25" xfId="0" applyNumberFormat="1" applyFont="1" applyBorder="1"/>
    <xf numFmtId="0" fontId="5" fillId="0" borderId="28" xfId="0" applyFont="1" applyBorder="1" applyAlignment="1">
      <alignment horizontal="center"/>
    </xf>
    <xf numFmtId="0" fontId="5" fillId="0" borderId="29" xfId="0" applyFont="1" applyBorder="1" applyAlignment="1">
      <alignment horizontal="center"/>
    </xf>
    <xf numFmtId="0" fontId="5" fillId="0" borderId="30" xfId="0" applyFont="1" applyBorder="1" applyAlignment="1">
      <alignment horizontal="center"/>
    </xf>
    <xf numFmtId="2" fontId="2" fillId="0" borderId="30" xfId="0" applyNumberFormat="1" applyFont="1" applyBorder="1" applyAlignment="1">
      <alignment horizontal="right"/>
    </xf>
    <xf numFmtId="0" fontId="22" fillId="0" borderId="27" xfId="0" applyFont="1" applyBorder="1" applyAlignment="1">
      <alignment horizontal="left"/>
    </xf>
    <xf numFmtId="17" fontId="21" fillId="0" borderId="22" xfId="0" applyNumberFormat="1" applyFont="1" applyBorder="1" applyAlignment="1">
      <alignment horizontal="left"/>
    </xf>
    <xf numFmtId="0" fontId="21" fillId="0" borderId="27" xfId="0" applyFont="1" applyBorder="1" applyAlignment="1">
      <alignment horizontal="left"/>
    </xf>
    <xf numFmtId="0" fontId="21" fillId="0" borderId="37" xfId="0" applyFont="1" applyBorder="1" applyAlignment="1">
      <alignment horizontal="left"/>
    </xf>
    <xf numFmtId="49" fontId="18" fillId="0" borderId="46" xfId="0" applyNumberFormat="1" applyFont="1" applyBorder="1" applyAlignment="1">
      <alignment horizontal="left" vertical="center"/>
    </xf>
    <xf numFmtId="164" fontId="24" fillId="0" borderId="1" xfId="0" applyNumberFormat="1" applyFont="1" applyBorder="1"/>
    <xf numFmtId="2" fontId="24" fillId="0" borderId="25" xfId="0" applyNumberFormat="1" applyFont="1" applyBorder="1"/>
    <xf numFmtId="2" fontId="24" fillId="0" borderId="44" xfId="0" applyNumberFormat="1" applyFont="1" applyBorder="1"/>
    <xf numFmtId="17" fontId="22" fillId="0" borderId="22" xfId="0" applyNumberFormat="1" applyFont="1" applyBorder="1" applyAlignment="1">
      <alignment horizontal="left"/>
    </xf>
    <xf numFmtId="0" fontId="22" fillId="0" borderId="37" xfId="0" applyFont="1" applyBorder="1" applyAlignment="1">
      <alignment horizontal="left"/>
    </xf>
    <xf numFmtId="0" fontId="10" fillId="0" borderId="9" xfId="0" applyFont="1" applyBorder="1" applyAlignment="1">
      <alignment horizontal="center" vertical="center" wrapText="1"/>
    </xf>
    <xf numFmtId="0" fontId="10" fillId="0" borderId="33" xfId="0" applyFont="1" applyBorder="1" applyAlignment="1">
      <alignment horizontal="center" vertical="center"/>
    </xf>
    <xf numFmtId="17" fontId="17" fillId="0" borderId="41" xfId="0" applyNumberFormat="1" applyFont="1" applyBorder="1" applyAlignment="1">
      <alignment horizontal="left"/>
    </xf>
    <xf numFmtId="0" fontId="17" fillId="0" borderId="42" xfId="0" applyFont="1" applyBorder="1" applyAlignment="1">
      <alignment horizontal="left"/>
    </xf>
    <xf numFmtId="0" fontId="17" fillId="0" borderId="43" xfId="0" applyFont="1" applyBorder="1" applyAlignment="1">
      <alignment horizontal="left"/>
    </xf>
    <xf numFmtId="17" fontId="22" fillId="0" borderId="22" xfId="0" applyNumberFormat="1" applyFont="1" applyBorder="1" applyAlignment="1">
      <alignment horizontal="left"/>
    </xf>
    <xf numFmtId="0" fontId="22" fillId="0" borderId="27" xfId="0" applyFont="1" applyBorder="1" applyAlignment="1">
      <alignment horizontal="left"/>
    </xf>
    <xf numFmtId="0" fontId="22" fillId="0" borderId="37" xfId="0" applyFont="1" applyBorder="1" applyAlignment="1">
      <alignment horizontal="left"/>
    </xf>
    <xf numFmtId="0" fontId="10" fillId="0" borderId="10" xfId="0" applyFont="1" applyBorder="1" applyAlignment="1">
      <alignment horizontal="center" vertical="center"/>
    </xf>
    <xf numFmtId="0" fontId="10" fillId="0" borderId="26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 wrapText="1"/>
    </xf>
    <xf numFmtId="0" fontId="10" fillId="0" borderId="26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/>
    </xf>
    <xf numFmtId="0" fontId="10" fillId="0" borderId="11" xfId="0" applyFont="1" applyBorder="1" applyAlignment="1">
      <alignment horizontal="center"/>
    </xf>
    <xf numFmtId="0" fontId="10" fillId="0" borderId="15" xfId="0" applyFont="1" applyBorder="1" applyAlignment="1">
      <alignment horizontal="center"/>
    </xf>
    <xf numFmtId="0" fontId="11" fillId="0" borderId="13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17" fontId="21" fillId="0" borderId="22" xfId="0" applyNumberFormat="1" applyFont="1" applyBorder="1" applyAlignment="1">
      <alignment horizontal="left"/>
    </xf>
    <xf numFmtId="0" fontId="21" fillId="0" borderId="27" xfId="0" applyFont="1" applyBorder="1" applyAlignment="1">
      <alignment horizontal="left"/>
    </xf>
    <xf numFmtId="0" fontId="21" fillId="0" borderId="37" xfId="0" applyFont="1" applyBorder="1" applyAlignment="1">
      <alignment horizontal="left"/>
    </xf>
  </cellXfs>
  <cellStyles count="2">
    <cellStyle name="Normálna" xfId="0" builtinId="0"/>
    <cellStyle name="Percentá" xfId="1" builtinId="5"/>
  </cellStyles>
  <dxfs count="0"/>
  <tableStyles count="0" defaultTableStyle="TableStyleMedium2" defaultPivotStyle="PivotStyleLight16"/>
  <colors>
    <mruColors>
      <color rgb="FFFF9933"/>
      <color rgb="FFFFCC00"/>
      <color rgb="FFCCFFFF"/>
      <color rgb="FFFFCCFF"/>
      <color rgb="FFCCFFCC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L109"/>
  <sheetViews>
    <sheetView tabSelected="1" zoomScale="85" zoomScaleNormal="85" workbookViewId="0">
      <selection activeCell="K76" sqref="K76"/>
    </sheetView>
  </sheetViews>
  <sheetFormatPr defaultRowHeight="12.5" x14ac:dyDescent="0.25"/>
  <cols>
    <col min="1" max="1" width="8" customWidth="1"/>
    <col min="2" max="2" width="30.54296875" customWidth="1"/>
    <col min="3" max="3" width="10.90625" customWidth="1"/>
    <col min="4" max="4" width="11.453125" customWidth="1"/>
    <col min="5" max="5" width="13" customWidth="1"/>
    <col min="6" max="6" width="9.6328125" customWidth="1"/>
    <col min="7" max="7" width="9.08984375" customWidth="1"/>
    <col min="8" max="8" width="11" customWidth="1"/>
    <col min="9" max="9" width="10.54296875" customWidth="1"/>
    <col min="10" max="10" width="6.81640625" customWidth="1"/>
    <col min="11" max="11" width="48" customWidth="1"/>
    <col min="12" max="12" width="19.453125" hidden="1" customWidth="1"/>
    <col min="13" max="13" width="15" hidden="1" customWidth="1"/>
    <col min="14" max="14" width="50.36328125" hidden="1" customWidth="1"/>
    <col min="15" max="18" width="9.6328125" hidden="1" customWidth="1"/>
    <col min="19" max="19" width="1.36328125" hidden="1" customWidth="1"/>
    <col min="20" max="20" width="6.90625" customWidth="1"/>
    <col min="21" max="21" width="10.36328125" customWidth="1"/>
    <col min="22" max="22" width="8.7265625" customWidth="1"/>
    <col min="23" max="23" width="6.90625" customWidth="1"/>
    <col min="24" max="24" width="6.54296875" customWidth="1"/>
    <col min="25" max="25" width="6.90625" customWidth="1"/>
    <col min="26" max="26" width="7.90625" customWidth="1"/>
    <col min="27" max="27" width="8.08984375" customWidth="1"/>
    <col min="260" max="260" width="12.90625" customWidth="1"/>
    <col min="261" max="261" width="46.08984375" customWidth="1"/>
    <col min="262" max="262" width="11.6328125" customWidth="1"/>
    <col min="263" max="263" width="21.08984375" customWidth="1"/>
    <col min="264" max="264" width="14.6328125" customWidth="1"/>
    <col min="270" max="270" width="0" hidden="1" customWidth="1"/>
    <col min="271" max="274" width="9.6328125" customWidth="1"/>
    <col min="516" max="516" width="12.90625" customWidth="1"/>
    <col min="517" max="517" width="46.08984375" customWidth="1"/>
    <col min="518" max="518" width="11.6328125" customWidth="1"/>
    <col min="519" max="519" width="21.08984375" customWidth="1"/>
    <col min="520" max="520" width="14.6328125" customWidth="1"/>
    <col min="526" max="526" width="0" hidden="1" customWidth="1"/>
    <col min="527" max="530" width="9.6328125" customWidth="1"/>
    <col min="772" max="772" width="12.90625" customWidth="1"/>
    <col min="773" max="773" width="46.08984375" customWidth="1"/>
    <col min="774" max="774" width="11.6328125" customWidth="1"/>
    <col min="775" max="775" width="21.08984375" customWidth="1"/>
    <col min="776" max="776" width="14.6328125" customWidth="1"/>
    <col min="782" max="782" width="0" hidden="1" customWidth="1"/>
    <col min="783" max="786" width="9.6328125" customWidth="1"/>
    <col min="1028" max="1028" width="12.90625" customWidth="1"/>
    <col min="1029" max="1029" width="46.08984375" customWidth="1"/>
    <col min="1030" max="1030" width="11.6328125" customWidth="1"/>
    <col min="1031" max="1031" width="21.08984375" customWidth="1"/>
    <col min="1032" max="1032" width="14.6328125" customWidth="1"/>
    <col min="1038" max="1038" width="0" hidden="1" customWidth="1"/>
    <col min="1039" max="1042" width="9.6328125" customWidth="1"/>
    <col min="1284" max="1284" width="12.90625" customWidth="1"/>
    <col min="1285" max="1285" width="46.08984375" customWidth="1"/>
    <col min="1286" max="1286" width="11.6328125" customWidth="1"/>
    <col min="1287" max="1287" width="21.08984375" customWidth="1"/>
    <col min="1288" max="1288" width="14.6328125" customWidth="1"/>
    <col min="1294" max="1294" width="0" hidden="1" customWidth="1"/>
    <col min="1295" max="1298" width="9.6328125" customWidth="1"/>
    <col min="1540" max="1540" width="12.90625" customWidth="1"/>
    <col min="1541" max="1541" width="46.08984375" customWidth="1"/>
    <col min="1542" max="1542" width="11.6328125" customWidth="1"/>
    <col min="1543" max="1543" width="21.08984375" customWidth="1"/>
    <col min="1544" max="1544" width="14.6328125" customWidth="1"/>
    <col min="1550" max="1550" width="0" hidden="1" customWidth="1"/>
    <col min="1551" max="1554" width="9.6328125" customWidth="1"/>
    <col min="1796" max="1796" width="12.90625" customWidth="1"/>
    <col min="1797" max="1797" width="46.08984375" customWidth="1"/>
    <col min="1798" max="1798" width="11.6328125" customWidth="1"/>
    <col min="1799" max="1799" width="21.08984375" customWidth="1"/>
    <col min="1800" max="1800" width="14.6328125" customWidth="1"/>
    <col min="1806" max="1806" width="0" hidden="1" customWidth="1"/>
    <col min="1807" max="1810" width="9.6328125" customWidth="1"/>
    <col min="2052" max="2052" width="12.90625" customWidth="1"/>
    <col min="2053" max="2053" width="46.08984375" customWidth="1"/>
    <col min="2054" max="2054" width="11.6328125" customWidth="1"/>
    <col min="2055" max="2055" width="21.08984375" customWidth="1"/>
    <col min="2056" max="2056" width="14.6328125" customWidth="1"/>
    <col min="2062" max="2062" width="0" hidden="1" customWidth="1"/>
    <col min="2063" max="2066" width="9.6328125" customWidth="1"/>
    <col min="2308" max="2308" width="12.90625" customWidth="1"/>
    <col min="2309" max="2309" width="46.08984375" customWidth="1"/>
    <col min="2310" max="2310" width="11.6328125" customWidth="1"/>
    <col min="2311" max="2311" width="21.08984375" customWidth="1"/>
    <col min="2312" max="2312" width="14.6328125" customWidth="1"/>
    <col min="2318" max="2318" width="0" hidden="1" customWidth="1"/>
    <col min="2319" max="2322" width="9.6328125" customWidth="1"/>
    <col min="2564" max="2564" width="12.90625" customWidth="1"/>
    <col min="2565" max="2565" width="46.08984375" customWidth="1"/>
    <col min="2566" max="2566" width="11.6328125" customWidth="1"/>
    <col min="2567" max="2567" width="21.08984375" customWidth="1"/>
    <col min="2568" max="2568" width="14.6328125" customWidth="1"/>
    <col min="2574" max="2574" width="0" hidden="1" customWidth="1"/>
    <col min="2575" max="2578" width="9.6328125" customWidth="1"/>
    <col min="2820" max="2820" width="12.90625" customWidth="1"/>
    <col min="2821" max="2821" width="46.08984375" customWidth="1"/>
    <col min="2822" max="2822" width="11.6328125" customWidth="1"/>
    <col min="2823" max="2823" width="21.08984375" customWidth="1"/>
    <col min="2824" max="2824" width="14.6328125" customWidth="1"/>
    <col min="2830" max="2830" width="0" hidden="1" customWidth="1"/>
    <col min="2831" max="2834" width="9.6328125" customWidth="1"/>
    <col min="3076" max="3076" width="12.90625" customWidth="1"/>
    <col min="3077" max="3077" width="46.08984375" customWidth="1"/>
    <col min="3078" max="3078" width="11.6328125" customWidth="1"/>
    <col min="3079" max="3079" width="21.08984375" customWidth="1"/>
    <col min="3080" max="3080" width="14.6328125" customWidth="1"/>
    <col min="3086" max="3086" width="0" hidden="1" customWidth="1"/>
    <col min="3087" max="3090" width="9.6328125" customWidth="1"/>
    <col min="3332" max="3332" width="12.90625" customWidth="1"/>
    <col min="3333" max="3333" width="46.08984375" customWidth="1"/>
    <col min="3334" max="3334" width="11.6328125" customWidth="1"/>
    <col min="3335" max="3335" width="21.08984375" customWidth="1"/>
    <col min="3336" max="3336" width="14.6328125" customWidth="1"/>
    <col min="3342" max="3342" width="0" hidden="1" customWidth="1"/>
    <col min="3343" max="3346" width="9.6328125" customWidth="1"/>
    <col min="3588" max="3588" width="12.90625" customWidth="1"/>
    <col min="3589" max="3589" width="46.08984375" customWidth="1"/>
    <col min="3590" max="3590" width="11.6328125" customWidth="1"/>
    <col min="3591" max="3591" width="21.08984375" customWidth="1"/>
    <col min="3592" max="3592" width="14.6328125" customWidth="1"/>
    <col min="3598" max="3598" width="0" hidden="1" customWidth="1"/>
    <col min="3599" max="3602" width="9.6328125" customWidth="1"/>
    <col min="3844" max="3844" width="12.90625" customWidth="1"/>
    <col min="3845" max="3845" width="46.08984375" customWidth="1"/>
    <col min="3846" max="3846" width="11.6328125" customWidth="1"/>
    <col min="3847" max="3847" width="21.08984375" customWidth="1"/>
    <col min="3848" max="3848" width="14.6328125" customWidth="1"/>
    <col min="3854" max="3854" width="0" hidden="1" customWidth="1"/>
    <col min="3855" max="3858" width="9.6328125" customWidth="1"/>
    <col min="4100" max="4100" width="12.90625" customWidth="1"/>
    <col min="4101" max="4101" width="46.08984375" customWidth="1"/>
    <col min="4102" max="4102" width="11.6328125" customWidth="1"/>
    <col min="4103" max="4103" width="21.08984375" customWidth="1"/>
    <col min="4104" max="4104" width="14.6328125" customWidth="1"/>
    <col min="4110" max="4110" width="0" hidden="1" customWidth="1"/>
    <col min="4111" max="4114" width="9.6328125" customWidth="1"/>
    <col min="4356" max="4356" width="12.90625" customWidth="1"/>
    <col min="4357" max="4357" width="46.08984375" customWidth="1"/>
    <col min="4358" max="4358" width="11.6328125" customWidth="1"/>
    <col min="4359" max="4359" width="21.08984375" customWidth="1"/>
    <col min="4360" max="4360" width="14.6328125" customWidth="1"/>
    <col min="4366" max="4366" width="0" hidden="1" customWidth="1"/>
    <col min="4367" max="4370" width="9.6328125" customWidth="1"/>
    <col min="4612" max="4612" width="12.90625" customWidth="1"/>
    <col min="4613" max="4613" width="46.08984375" customWidth="1"/>
    <col min="4614" max="4614" width="11.6328125" customWidth="1"/>
    <col min="4615" max="4615" width="21.08984375" customWidth="1"/>
    <col min="4616" max="4616" width="14.6328125" customWidth="1"/>
    <col min="4622" max="4622" width="0" hidden="1" customWidth="1"/>
    <col min="4623" max="4626" width="9.6328125" customWidth="1"/>
    <col min="4868" max="4868" width="12.90625" customWidth="1"/>
    <col min="4869" max="4869" width="46.08984375" customWidth="1"/>
    <col min="4870" max="4870" width="11.6328125" customWidth="1"/>
    <col min="4871" max="4871" width="21.08984375" customWidth="1"/>
    <col min="4872" max="4872" width="14.6328125" customWidth="1"/>
    <col min="4878" max="4878" width="0" hidden="1" customWidth="1"/>
    <col min="4879" max="4882" width="9.6328125" customWidth="1"/>
    <col min="5124" max="5124" width="12.90625" customWidth="1"/>
    <col min="5125" max="5125" width="46.08984375" customWidth="1"/>
    <col min="5126" max="5126" width="11.6328125" customWidth="1"/>
    <col min="5127" max="5127" width="21.08984375" customWidth="1"/>
    <col min="5128" max="5128" width="14.6328125" customWidth="1"/>
    <col min="5134" max="5134" width="0" hidden="1" customWidth="1"/>
    <col min="5135" max="5138" width="9.6328125" customWidth="1"/>
    <col min="5380" max="5380" width="12.90625" customWidth="1"/>
    <col min="5381" max="5381" width="46.08984375" customWidth="1"/>
    <col min="5382" max="5382" width="11.6328125" customWidth="1"/>
    <col min="5383" max="5383" width="21.08984375" customWidth="1"/>
    <col min="5384" max="5384" width="14.6328125" customWidth="1"/>
    <col min="5390" max="5390" width="0" hidden="1" customWidth="1"/>
    <col min="5391" max="5394" width="9.6328125" customWidth="1"/>
    <col min="5636" max="5636" width="12.90625" customWidth="1"/>
    <col min="5637" max="5637" width="46.08984375" customWidth="1"/>
    <col min="5638" max="5638" width="11.6328125" customWidth="1"/>
    <col min="5639" max="5639" width="21.08984375" customWidth="1"/>
    <col min="5640" max="5640" width="14.6328125" customWidth="1"/>
    <col min="5646" max="5646" width="0" hidden="1" customWidth="1"/>
    <col min="5647" max="5650" width="9.6328125" customWidth="1"/>
    <col min="5892" max="5892" width="12.90625" customWidth="1"/>
    <col min="5893" max="5893" width="46.08984375" customWidth="1"/>
    <col min="5894" max="5894" width="11.6328125" customWidth="1"/>
    <col min="5895" max="5895" width="21.08984375" customWidth="1"/>
    <col min="5896" max="5896" width="14.6328125" customWidth="1"/>
    <col min="5902" max="5902" width="0" hidden="1" customWidth="1"/>
    <col min="5903" max="5906" width="9.6328125" customWidth="1"/>
    <col min="6148" max="6148" width="12.90625" customWidth="1"/>
    <col min="6149" max="6149" width="46.08984375" customWidth="1"/>
    <col min="6150" max="6150" width="11.6328125" customWidth="1"/>
    <col min="6151" max="6151" width="21.08984375" customWidth="1"/>
    <col min="6152" max="6152" width="14.6328125" customWidth="1"/>
    <col min="6158" max="6158" width="0" hidden="1" customWidth="1"/>
    <col min="6159" max="6162" width="9.6328125" customWidth="1"/>
    <col min="6404" max="6404" width="12.90625" customWidth="1"/>
    <col min="6405" max="6405" width="46.08984375" customWidth="1"/>
    <col min="6406" max="6406" width="11.6328125" customWidth="1"/>
    <col min="6407" max="6407" width="21.08984375" customWidth="1"/>
    <col min="6408" max="6408" width="14.6328125" customWidth="1"/>
    <col min="6414" max="6414" width="0" hidden="1" customWidth="1"/>
    <col min="6415" max="6418" width="9.6328125" customWidth="1"/>
    <col min="6660" max="6660" width="12.90625" customWidth="1"/>
    <col min="6661" max="6661" width="46.08984375" customWidth="1"/>
    <col min="6662" max="6662" width="11.6328125" customWidth="1"/>
    <col min="6663" max="6663" width="21.08984375" customWidth="1"/>
    <col min="6664" max="6664" width="14.6328125" customWidth="1"/>
    <col min="6670" max="6670" width="0" hidden="1" customWidth="1"/>
    <col min="6671" max="6674" width="9.6328125" customWidth="1"/>
    <col min="6916" max="6916" width="12.90625" customWidth="1"/>
    <col min="6917" max="6917" width="46.08984375" customWidth="1"/>
    <col min="6918" max="6918" width="11.6328125" customWidth="1"/>
    <col min="6919" max="6919" width="21.08984375" customWidth="1"/>
    <col min="6920" max="6920" width="14.6328125" customWidth="1"/>
    <col min="6926" max="6926" width="0" hidden="1" customWidth="1"/>
    <col min="6927" max="6930" width="9.6328125" customWidth="1"/>
    <col min="7172" max="7172" width="12.90625" customWidth="1"/>
    <col min="7173" max="7173" width="46.08984375" customWidth="1"/>
    <col min="7174" max="7174" width="11.6328125" customWidth="1"/>
    <col min="7175" max="7175" width="21.08984375" customWidth="1"/>
    <col min="7176" max="7176" width="14.6328125" customWidth="1"/>
    <col min="7182" max="7182" width="0" hidden="1" customWidth="1"/>
    <col min="7183" max="7186" width="9.6328125" customWidth="1"/>
    <col min="7428" max="7428" width="12.90625" customWidth="1"/>
    <col min="7429" max="7429" width="46.08984375" customWidth="1"/>
    <col min="7430" max="7430" width="11.6328125" customWidth="1"/>
    <col min="7431" max="7431" width="21.08984375" customWidth="1"/>
    <col min="7432" max="7432" width="14.6328125" customWidth="1"/>
    <col min="7438" max="7438" width="0" hidden="1" customWidth="1"/>
    <col min="7439" max="7442" width="9.6328125" customWidth="1"/>
    <col min="7684" max="7684" width="12.90625" customWidth="1"/>
    <col min="7685" max="7685" width="46.08984375" customWidth="1"/>
    <col min="7686" max="7686" width="11.6328125" customWidth="1"/>
    <col min="7687" max="7687" width="21.08984375" customWidth="1"/>
    <col min="7688" max="7688" width="14.6328125" customWidth="1"/>
    <col min="7694" max="7694" width="0" hidden="1" customWidth="1"/>
    <col min="7695" max="7698" width="9.6328125" customWidth="1"/>
    <col min="7940" max="7940" width="12.90625" customWidth="1"/>
    <col min="7941" max="7941" width="46.08984375" customWidth="1"/>
    <col min="7942" max="7942" width="11.6328125" customWidth="1"/>
    <col min="7943" max="7943" width="21.08984375" customWidth="1"/>
    <col min="7944" max="7944" width="14.6328125" customWidth="1"/>
    <col min="7950" max="7950" width="0" hidden="1" customWidth="1"/>
    <col min="7951" max="7954" width="9.6328125" customWidth="1"/>
    <col min="8196" max="8196" width="12.90625" customWidth="1"/>
    <col min="8197" max="8197" width="46.08984375" customWidth="1"/>
    <col min="8198" max="8198" width="11.6328125" customWidth="1"/>
    <col min="8199" max="8199" width="21.08984375" customWidth="1"/>
    <col min="8200" max="8200" width="14.6328125" customWidth="1"/>
    <col min="8206" max="8206" width="0" hidden="1" customWidth="1"/>
    <col min="8207" max="8210" width="9.6328125" customWidth="1"/>
    <col min="8452" max="8452" width="12.90625" customWidth="1"/>
    <col min="8453" max="8453" width="46.08984375" customWidth="1"/>
    <col min="8454" max="8454" width="11.6328125" customWidth="1"/>
    <col min="8455" max="8455" width="21.08984375" customWidth="1"/>
    <col min="8456" max="8456" width="14.6328125" customWidth="1"/>
    <col min="8462" max="8462" width="0" hidden="1" customWidth="1"/>
    <col min="8463" max="8466" width="9.6328125" customWidth="1"/>
    <col min="8708" max="8708" width="12.90625" customWidth="1"/>
    <col min="8709" max="8709" width="46.08984375" customWidth="1"/>
    <col min="8710" max="8710" width="11.6328125" customWidth="1"/>
    <col min="8711" max="8711" width="21.08984375" customWidth="1"/>
    <col min="8712" max="8712" width="14.6328125" customWidth="1"/>
    <col min="8718" max="8718" width="0" hidden="1" customWidth="1"/>
    <col min="8719" max="8722" width="9.6328125" customWidth="1"/>
    <col min="8964" max="8964" width="12.90625" customWidth="1"/>
    <col min="8965" max="8965" width="46.08984375" customWidth="1"/>
    <col min="8966" max="8966" width="11.6328125" customWidth="1"/>
    <col min="8967" max="8967" width="21.08984375" customWidth="1"/>
    <col min="8968" max="8968" width="14.6328125" customWidth="1"/>
    <col min="8974" max="8974" width="0" hidden="1" customWidth="1"/>
    <col min="8975" max="8978" width="9.6328125" customWidth="1"/>
    <col min="9220" max="9220" width="12.90625" customWidth="1"/>
    <col min="9221" max="9221" width="46.08984375" customWidth="1"/>
    <col min="9222" max="9222" width="11.6328125" customWidth="1"/>
    <col min="9223" max="9223" width="21.08984375" customWidth="1"/>
    <col min="9224" max="9224" width="14.6328125" customWidth="1"/>
    <col min="9230" max="9230" width="0" hidden="1" customWidth="1"/>
    <col min="9231" max="9234" width="9.6328125" customWidth="1"/>
    <col min="9476" max="9476" width="12.90625" customWidth="1"/>
    <col min="9477" max="9477" width="46.08984375" customWidth="1"/>
    <col min="9478" max="9478" width="11.6328125" customWidth="1"/>
    <col min="9479" max="9479" width="21.08984375" customWidth="1"/>
    <col min="9480" max="9480" width="14.6328125" customWidth="1"/>
    <col min="9486" max="9486" width="0" hidden="1" customWidth="1"/>
    <col min="9487" max="9490" width="9.6328125" customWidth="1"/>
    <col min="9732" max="9732" width="12.90625" customWidth="1"/>
    <col min="9733" max="9733" width="46.08984375" customWidth="1"/>
    <col min="9734" max="9734" width="11.6328125" customWidth="1"/>
    <col min="9735" max="9735" width="21.08984375" customWidth="1"/>
    <col min="9736" max="9736" width="14.6328125" customWidth="1"/>
    <col min="9742" max="9742" width="0" hidden="1" customWidth="1"/>
    <col min="9743" max="9746" width="9.6328125" customWidth="1"/>
    <col min="9988" max="9988" width="12.90625" customWidth="1"/>
    <col min="9989" max="9989" width="46.08984375" customWidth="1"/>
    <col min="9990" max="9990" width="11.6328125" customWidth="1"/>
    <col min="9991" max="9991" width="21.08984375" customWidth="1"/>
    <col min="9992" max="9992" width="14.6328125" customWidth="1"/>
    <col min="9998" max="9998" width="0" hidden="1" customWidth="1"/>
    <col min="9999" max="10002" width="9.6328125" customWidth="1"/>
    <col min="10244" max="10244" width="12.90625" customWidth="1"/>
    <col min="10245" max="10245" width="46.08984375" customWidth="1"/>
    <col min="10246" max="10246" width="11.6328125" customWidth="1"/>
    <col min="10247" max="10247" width="21.08984375" customWidth="1"/>
    <col min="10248" max="10248" width="14.6328125" customWidth="1"/>
    <col min="10254" max="10254" width="0" hidden="1" customWidth="1"/>
    <col min="10255" max="10258" width="9.6328125" customWidth="1"/>
    <col min="10500" max="10500" width="12.90625" customWidth="1"/>
    <col min="10501" max="10501" width="46.08984375" customWidth="1"/>
    <col min="10502" max="10502" width="11.6328125" customWidth="1"/>
    <col min="10503" max="10503" width="21.08984375" customWidth="1"/>
    <col min="10504" max="10504" width="14.6328125" customWidth="1"/>
    <col min="10510" max="10510" width="0" hidden="1" customWidth="1"/>
    <col min="10511" max="10514" width="9.6328125" customWidth="1"/>
    <col min="10756" max="10756" width="12.90625" customWidth="1"/>
    <col min="10757" max="10757" width="46.08984375" customWidth="1"/>
    <col min="10758" max="10758" width="11.6328125" customWidth="1"/>
    <col min="10759" max="10759" width="21.08984375" customWidth="1"/>
    <col min="10760" max="10760" width="14.6328125" customWidth="1"/>
    <col min="10766" max="10766" width="0" hidden="1" customWidth="1"/>
    <col min="10767" max="10770" width="9.6328125" customWidth="1"/>
    <col min="11012" max="11012" width="12.90625" customWidth="1"/>
    <col min="11013" max="11013" width="46.08984375" customWidth="1"/>
    <col min="11014" max="11014" width="11.6328125" customWidth="1"/>
    <col min="11015" max="11015" width="21.08984375" customWidth="1"/>
    <col min="11016" max="11016" width="14.6328125" customWidth="1"/>
    <col min="11022" max="11022" width="0" hidden="1" customWidth="1"/>
    <col min="11023" max="11026" width="9.6328125" customWidth="1"/>
    <col min="11268" max="11268" width="12.90625" customWidth="1"/>
    <col min="11269" max="11269" width="46.08984375" customWidth="1"/>
    <col min="11270" max="11270" width="11.6328125" customWidth="1"/>
    <col min="11271" max="11271" width="21.08984375" customWidth="1"/>
    <col min="11272" max="11272" width="14.6328125" customWidth="1"/>
    <col min="11278" max="11278" width="0" hidden="1" customWidth="1"/>
    <col min="11279" max="11282" width="9.6328125" customWidth="1"/>
    <col min="11524" max="11524" width="12.90625" customWidth="1"/>
    <col min="11525" max="11525" width="46.08984375" customWidth="1"/>
    <col min="11526" max="11526" width="11.6328125" customWidth="1"/>
    <col min="11527" max="11527" width="21.08984375" customWidth="1"/>
    <col min="11528" max="11528" width="14.6328125" customWidth="1"/>
    <col min="11534" max="11534" width="0" hidden="1" customWidth="1"/>
    <col min="11535" max="11538" width="9.6328125" customWidth="1"/>
    <col min="11780" max="11780" width="12.90625" customWidth="1"/>
    <col min="11781" max="11781" width="46.08984375" customWidth="1"/>
    <col min="11782" max="11782" width="11.6328125" customWidth="1"/>
    <col min="11783" max="11783" width="21.08984375" customWidth="1"/>
    <col min="11784" max="11784" width="14.6328125" customWidth="1"/>
    <col min="11790" max="11790" width="0" hidden="1" customWidth="1"/>
    <col min="11791" max="11794" width="9.6328125" customWidth="1"/>
    <col min="12036" max="12036" width="12.90625" customWidth="1"/>
    <col min="12037" max="12037" width="46.08984375" customWidth="1"/>
    <col min="12038" max="12038" width="11.6328125" customWidth="1"/>
    <col min="12039" max="12039" width="21.08984375" customWidth="1"/>
    <col min="12040" max="12040" width="14.6328125" customWidth="1"/>
    <col min="12046" max="12046" width="0" hidden="1" customWidth="1"/>
    <col min="12047" max="12050" width="9.6328125" customWidth="1"/>
    <col min="12292" max="12292" width="12.90625" customWidth="1"/>
    <col min="12293" max="12293" width="46.08984375" customWidth="1"/>
    <col min="12294" max="12294" width="11.6328125" customWidth="1"/>
    <col min="12295" max="12295" width="21.08984375" customWidth="1"/>
    <col min="12296" max="12296" width="14.6328125" customWidth="1"/>
    <col min="12302" max="12302" width="0" hidden="1" customWidth="1"/>
    <col min="12303" max="12306" width="9.6328125" customWidth="1"/>
    <col min="12548" max="12548" width="12.90625" customWidth="1"/>
    <col min="12549" max="12549" width="46.08984375" customWidth="1"/>
    <col min="12550" max="12550" width="11.6328125" customWidth="1"/>
    <col min="12551" max="12551" width="21.08984375" customWidth="1"/>
    <col min="12552" max="12552" width="14.6328125" customWidth="1"/>
    <col min="12558" max="12558" width="0" hidden="1" customWidth="1"/>
    <col min="12559" max="12562" width="9.6328125" customWidth="1"/>
    <col min="12804" max="12804" width="12.90625" customWidth="1"/>
    <col min="12805" max="12805" width="46.08984375" customWidth="1"/>
    <col min="12806" max="12806" width="11.6328125" customWidth="1"/>
    <col min="12807" max="12807" width="21.08984375" customWidth="1"/>
    <col min="12808" max="12808" width="14.6328125" customWidth="1"/>
    <col min="12814" max="12814" width="0" hidden="1" customWidth="1"/>
    <col min="12815" max="12818" width="9.6328125" customWidth="1"/>
    <col min="13060" max="13060" width="12.90625" customWidth="1"/>
    <col min="13061" max="13061" width="46.08984375" customWidth="1"/>
    <col min="13062" max="13062" width="11.6328125" customWidth="1"/>
    <col min="13063" max="13063" width="21.08984375" customWidth="1"/>
    <col min="13064" max="13064" width="14.6328125" customWidth="1"/>
    <col min="13070" max="13070" width="0" hidden="1" customWidth="1"/>
    <col min="13071" max="13074" width="9.6328125" customWidth="1"/>
    <col min="13316" max="13316" width="12.90625" customWidth="1"/>
    <col min="13317" max="13317" width="46.08984375" customWidth="1"/>
    <col min="13318" max="13318" width="11.6328125" customWidth="1"/>
    <col min="13319" max="13319" width="21.08984375" customWidth="1"/>
    <col min="13320" max="13320" width="14.6328125" customWidth="1"/>
    <col min="13326" max="13326" width="0" hidden="1" customWidth="1"/>
    <col min="13327" max="13330" width="9.6328125" customWidth="1"/>
    <col min="13572" max="13572" width="12.90625" customWidth="1"/>
    <col min="13573" max="13573" width="46.08984375" customWidth="1"/>
    <col min="13574" max="13574" width="11.6328125" customWidth="1"/>
    <col min="13575" max="13575" width="21.08984375" customWidth="1"/>
    <col min="13576" max="13576" width="14.6328125" customWidth="1"/>
    <col min="13582" max="13582" width="0" hidden="1" customWidth="1"/>
    <col min="13583" max="13586" width="9.6328125" customWidth="1"/>
    <col min="13828" max="13828" width="12.90625" customWidth="1"/>
    <col min="13829" max="13829" width="46.08984375" customWidth="1"/>
    <col min="13830" max="13830" width="11.6328125" customWidth="1"/>
    <col min="13831" max="13831" width="21.08984375" customWidth="1"/>
    <col min="13832" max="13832" width="14.6328125" customWidth="1"/>
    <col min="13838" max="13838" width="0" hidden="1" customWidth="1"/>
    <col min="13839" max="13842" width="9.6328125" customWidth="1"/>
    <col min="14084" max="14084" width="12.90625" customWidth="1"/>
    <col min="14085" max="14085" width="46.08984375" customWidth="1"/>
    <col min="14086" max="14086" width="11.6328125" customWidth="1"/>
    <col min="14087" max="14087" width="21.08984375" customWidth="1"/>
    <col min="14088" max="14088" width="14.6328125" customWidth="1"/>
    <col min="14094" max="14094" width="0" hidden="1" customWidth="1"/>
    <col min="14095" max="14098" width="9.6328125" customWidth="1"/>
    <col min="14340" max="14340" width="12.90625" customWidth="1"/>
    <col min="14341" max="14341" width="46.08984375" customWidth="1"/>
    <col min="14342" max="14342" width="11.6328125" customWidth="1"/>
    <col min="14343" max="14343" width="21.08984375" customWidth="1"/>
    <col min="14344" max="14344" width="14.6328125" customWidth="1"/>
    <col min="14350" max="14350" width="0" hidden="1" customWidth="1"/>
    <col min="14351" max="14354" width="9.6328125" customWidth="1"/>
    <col min="14596" max="14596" width="12.90625" customWidth="1"/>
    <col min="14597" max="14597" width="46.08984375" customWidth="1"/>
    <col min="14598" max="14598" width="11.6328125" customWidth="1"/>
    <col min="14599" max="14599" width="21.08984375" customWidth="1"/>
    <col min="14600" max="14600" width="14.6328125" customWidth="1"/>
    <col min="14606" max="14606" width="0" hidden="1" customWidth="1"/>
    <col min="14607" max="14610" width="9.6328125" customWidth="1"/>
    <col min="14852" max="14852" width="12.90625" customWidth="1"/>
    <col min="14853" max="14853" width="46.08984375" customWidth="1"/>
    <col min="14854" max="14854" width="11.6328125" customWidth="1"/>
    <col min="14855" max="14855" width="21.08984375" customWidth="1"/>
    <col min="14856" max="14856" width="14.6328125" customWidth="1"/>
    <col min="14862" max="14862" width="0" hidden="1" customWidth="1"/>
    <col min="14863" max="14866" width="9.6328125" customWidth="1"/>
    <col min="15108" max="15108" width="12.90625" customWidth="1"/>
    <col min="15109" max="15109" width="46.08984375" customWidth="1"/>
    <col min="15110" max="15110" width="11.6328125" customWidth="1"/>
    <col min="15111" max="15111" width="21.08984375" customWidth="1"/>
    <col min="15112" max="15112" width="14.6328125" customWidth="1"/>
    <col min="15118" max="15118" width="0" hidden="1" customWidth="1"/>
    <col min="15119" max="15122" width="9.6328125" customWidth="1"/>
    <col min="15364" max="15364" width="12.90625" customWidth="1"/>
    <col min="15365" max="15365" width="46.08984375" customWidth="1"/>
    <col min="15366" max="15366" width="11.6328125" customWidth="1"/>
    <col min="15367" max="15367" width="21.08984375" customWidth="1"/>
    <col min="15368" max="15368" width="14.6328125" customWidth="1"/>
    <col min="15374" max="15374" width="0" hidden="1" customWidth="1"/>
    <col min="15375" max="15378" width="9.6328125" customWidth="1"/>
    <col min="15620" max="15620" width="12.90625" customWidth="1"/>
    <col min="15621" max="15621" width="46.08984375" customWidth="1"/>
    <col min="15622" max="15622" width="11.6328125" customWidth="1"/>
    <col min="15623" max="15623" width="21.08984375" customWidth="1"/>
    <col min="15624" max="15624" width="14.6328125" customWidth="1"/>
    <col min="15630" max="15630" width="0" hidden="1" customWidth="1"/>
    <col min="15631" max="15634" width="9.6328125" customWidth="1"/>
    <col min="15876" max="15876" width="12.90625" customWidth="1"/>
    <col min="15877" max="15877" width="46.08984375" customWidth="1"/>
    <col min="15878" max="15878" width="11.6328125" customWidth="1"/>
    <col min="15879" max="15879" width="21.08984375" customWidth="1"/>
    <col min="15880" max="15880" width="14.6328125" customWidth="1"/>
    <col min="15886" max="15886" width="0" hidden="1" customWidth="1"/>
    <col min="15887" max="15890" width="9.6328125" customWidth="1"/>
    <col min="16132" max="16132" width="12.90625" customWidth="1"/>
    <col min="16133" max="16133" width="46.08984375" customWidth="1"/>
    <col min="16134" max="16134" width="11.6328125" customWidth="1"/>
    <col min="16135" max="16135" width="21.08984375" customWidth="1"/>
    <col min="16136" max="16136" width="14.6328125" customWidth="1"/>
    <col min="16142" max="16142" width="0" hidden="1" customWidth="1"/>
    <col min="16143" max="16146" width="9.6328125" customWidth="1"/>
  </cols>
  <sheetData>
    <row r="1" spans="1:38" ht="48.75" customHeight="1" x14ac:dyDescent="0.35">
      <c r="A1" s="145" t="s">
        <v>95</v>
      </c>
      <c r="B1" s="153" t="s">
        <v>0</v>
      </c>
      <c r="C1" s="155" t="s">
        <v>91</v>
      </c>
      <c r="D1" s="155" t="s">
        <v>98</v>
      </c>
      <c r="E1" s="155" t="s">
        <v>1</v>
      </c>
      <c r="F1" s="155" t="s">
        <v>2</v>
      </c>
      <c r="G1" s="155" t="s">
        <v>3</v>
      </c>
      <c r="H1" s="155" t="s">
        <v>4</v>
      </c>
      <c r="I1" s="155" t="s">
        <v>194</v>
      </c>
      <c r="J1" s="155" t="s">
        <v>100</v>
      </c>
      <c r="K1" s="155" t="s">
        <v>84</v>
      </c>
      <c r="L1" s="161" t="s">
        <v>85</v>
      </c>
      <c r="M1" s="162"/>
      <c r="N1" s="155" t="s">
        <v>5</v>
      </c>
      <c r="O1" s="160" t="s">
        <v>6</v>
      </c>
      <c r="P1" s="160"/>
      <c r="Q1" s="160"/>
      <c r="R1" s="160"/>
      <c r="S1" s="57"/>
      <c r="T1" s="157" t="s">
        <v>96</v>
      </c>
      <c r="U1" s="157"/>
      <c r="V1" s="157"/>
      <c r="W1" s="158" t="s">
        <v>97</v>
      </c>
      <c r="X1" s="157"/>
      <c r="Y1" s="157"/>
      <c r="Z1" s="157"/>
      <c r="AA1" s="159"/>
      <c r="AB1" s="100" t="s">
        <v>134</v>
      </c>
      <c r="AC1" s="1"/>
      <c r="AD1" s="1"/>
      <c r="AE1" s="1"/>
      <c r="AF1" s="1"/>
      <c r="AG1" s="1"/>
      <c r="AH1" s="1"/>
      <c r="AI1" s="1"/>
      <c r="AJ1" s="1"/>
      <c r="AK1" s="1"/>
      <c r="AL1" s="1"/>
    </row>
    <row r="2" spans="1:38" ht="31.5" customHeight="1" thickBot="1" x14ac:dyDescent="0.4">
      <c r="A2" s="146"/>
      <c r="B2" s="154"/>
      <c r="C2" s="156"/>
      <c r="D2" s="156"/>
      <c r="E2" s="156"/>
      <c r="F2" s="156"/>
      <c r="G2" s="156"/>
      <c r="H2" s="156"/>
      <c r="I2" s="156"/>
      <c r="J2" s="156"/>
      <c r="K2" s="156"/>
      <c r="L2" s="63" t="s">
        <v>86</v>
      </c>
      <c r="M2" s="63" t="s">
        <v>87</v>
      </c>
      <c r="N2" s="156"/>
      <c r="O2" s="64" t="s">
        <v>7</v>
      </c>
      <c r="P2" s="64" t="s">
        <v>8</v>
      </c>
      <c r="Q2" s="64" t="s">
        <v>9</v>
      </c>
      <c r="R2" s="64" t="s">
        <v>10</v>
      </c>
      <c r="S2" s="65"/>
      <c r="T2" s="66" t="s">
        <v>92</v>
      </c>
      <c r="U2" s="66" t="s">
        <v>93</v>
      </c>
      <c r="V2" s="67" t="s">
        <v>94</v>
      </c>
      <c r="W2" s="66" t="s">
        <v>101</v>
      </c>
      <c r="X2" s="66" t="s">
        <v>102</v>
      </c>
      <c r="Y2" s="66" t="s">
        <v>103</v>
      </c>
      <c r="Z2" s="66" t="s">
        <v>90</v>
      </c>
      <c r="AA2" s="67" t="s">
        <v>94</v>
      </c>
      <c r="AB2" s="108" t="s">
        <v>135</v>
      </c>
      <c r="AC2" s="1"/>
      <c r="AD2" s="1"/>
      <c r="AE2" s="1"/>
      <c r="AF2" s="1"/>
      <c r="AG2" s="1"/>
      <c r="AH2" s="1"/>
      <c r="AI2" s="1"/>
      <c r="AJ2" s="1"/>
      <c r="AK2" s="1"/>
      <c r="AL2" s="1"/>
    </row>
    <row r="3" spans="1:38" ht="20" hidden="1" customHeight="1" thickBot="1" x14ac:dyDescent="0.4">
      <c r="A3" s="33"/>
      <c r="B3" s="39"/>
      <c r="C3" s="58"/>
      <c r="D3" s="58"/>
      <c r="E3" s="59"/>
      <c r="F3" s="59"/>
      <c r="G3" s="59"/>
      <c r="H3" s="59"/>
      <c r="I3" s="60">
        <v>131</v>
      </c>
      <c r="J3" s="60"/>
      <c r="K3" s="60"/>
      <c r="L3" s="60"/>
      <c r="M3" s="60"/>
      <c r="N3" s="61"/>
      <c r="O3" s="62"/>
      <c r="P3" s="62"/>
      <c r="Q3" s="62"/>
      <c r="R3" s="62"/>
      <c r="S3" s="1"/>
      <c r="T3" s="34"/>
      <c r="U3" s="34"/>
      <c r="V3" s="35"/>
      <c r="W3" s="34"/>
      <c r="X3" s="34"/>
      <c r="Y3" s="34"/>
      <c r="Z3" s="34"/>
      <c r="AA3" s="37"/>
      <c r="AB3" s="101"/>
      <c r="AC3" s="1"/>
      <c r="AD3" s="1"/>
      <c r="AE3" s="1"/>
      <c r="AF3" s="1"/>
      <c r="AG3" s="1"/>
      <c r="AH3" s="1"/>
      <c r="AI3" s="1"/>
      <c r="AJ3" s="1"/>
      <c r="AK3" s="1"/>
      <c r="AL3" s="1"/>
    </row>
    <row r="4" spans="1:38" ht="18" hidden="1" thickBot="1" x14ac:dyDescent="0.4">
      <c r="A4" s="33"/>
      <c r="B4" s="4" t="s">
        <v>11</v>
      </c>
      <c r="C4" s="3"/>
      <c r="D4" s="3"/>
      <c r="E4" s="3" t="s">
        <v>12</v>
      </c>
      <c r="F4" s="5"/>
      <c r="G4" s="5"/>
      <c r="H4" s="5"/>
      <c r="I4" s="2"/>
      <c r="J4" s="2"/>
      <c r="K4" s="2"/>
      <c r="L4" s="2"/>
      <c r="M4" s="2"/>
      <c r="N4" s="2"/>
      <c r="O4" s="6" t="s">
        <v>13</v>
      </c>
      <c r="P4" s="6" t="s">
        <v>13</v>
      </c>
      <c r="Q4" s="6" t="s">
        <v>13</v>
      </c>
      <c r="R4" s="6" t="s">
        <v>13</v>
      </c>
      <c r="S4" s="1"/>
      <c r="T4" s="34"/>
      <c r="U4" s="34"/>
      <c r="V4" s="35"/>
      <c r="W4" s="34"/>
      <c r="X4" s="34"/>
      <c r="Y4" s="34"/>
      <c r="Z4" s="34"/>
      <c r="AA4" s="37"/>
      <c r="AB4" s="101"/>
      <c r="AC4" s="1"/>
      <c r="AD4" s="1"/>
      <c r="AE4" s="1"/>
      <c r="AF4" s="1"/>
      <c r="AG4" s="1"/>
      <c r="AH4" s="1"/>
      <c r="AI4" s="1"/>
      <c r="AJ4" s="1"/>
      <c r="AK4" s="1"/>
      <c r="AL4" s="1"/>
    </row>
    <row r="5" spans="1:38" ht="18" hidden="1" thickBot="1" x14ac:dyDescent="0.4">
      <c r="A5" s="33"/>
      <c r="B5" s="4" t="s">
        <v>14</v>
      </c>
      <c r="C5" s="3"/>
      <c r="D5" s="3"/>
      <c r="E5" s="3" t="s">
        <v>15</v>
      </c>
      <c r="F5" s="5"/>
      <c r="G5" s="5"/>
      <c r="H5" s="5"/>
      <c r="I5" s="2"/>
      <c r="J5" s="2"/>
      <c r="K5" s="2"/>
      <c r="L5" s="2"/>
      <c r="M5" s="2"/>
      <c r="N5" s="2" t="s">
        <v>16</v>
      </c>
      <c r="O5" s="6" t="s">
        <v>13</v>
      </c>
      <c r="P5" s="6" t="s">
        <v>13</v>
      </c>
      <c r="Q5" s="6" t="s">
        <v>13</v>
      </c>
      <c r="R5" s="6" t="s">
        <v>13</v>
      </c>
      <c r="S5" s="1"/>
      <c r="T5" s="34"/>
      <c r="U5" s="34"/>
      <c r="V5" s="35"/>
      <c r="W5" s="34"/>
      <c r="X5" s="34"/>
      <c r="Y5" s="34"/>
      <c r="Z5" s="34"/>
      <c r="AA5" s="37"/>
      <c r="AB5" s="101"/>
      <c r="AC5" s="1"/>
      <c r="AD5" s="1"/>
      <c r="AE5" s="1"/>
      <c r="AF5" s="1"/>
      <c r="AG5" s="1"/>
      <c r="AH5" s="1"/>
      <c r="AI5" s="1"/>
      <c r="AJ5" s="1"/>
      <c r="AK5" s="1"/>
      <c r="AL5" s="1"/>
    </row>
    <row r="6" spans="1:38" ht="18" hidden="1" thickBot="1" x14ac:dyDescent="0.4">
      <c r="A6" s="33"/>
      <c r="B6" s="4" t="s">
        <v>17</v>
      </c>
      <c r="C6" s="3"/>
      <c r="D6" s="3"/>
      <c r="E6" s="5" t="s">
        <v>18</v>
      </c>
      <c r="F6" s="5"/>
      <c r="G6" s="5"/>
      <c r="H6" s="5"/>
      <c r="I6" s="2"/>
      <c r="J6" s="2"/>
      <c r="K6" s="2"/>
      <c r="L6" s="2"/>
      <c r="M6" s="2"/>
      <c r="N6" s="2"/>
      <c r="O6" s="6" t="s">
        <v>13</v>
      </c>
      <c r="P6" s="6" t="s">
        <v>13</v>
      </c>
      <c r="Q6" s="6" t="s">
        <v>19</v>
      </c>
      <c r="R6" s="6"/>
      <c r="S6" s="1"/>
      <c r="T6" s="34"/>
      <c r="U6" s="34"/>
      <c r="V6" s="35"/>
      <c r="W6" s="34"/>
      <c r="X6" s="34"/>
      <c r="Y6" s="34"/>
      <c r="Z6" s="34"/>
      <c r="AA6" s="37"/>
      <c r="AB6" s="101"/>
      <c r="AC6" s="1"/>
      <c r="AD6" s="1"/>
      <c r="AE6" s="1"/>
      <c r="AF6" s="1"/>
      <c r="AG6" s="1"/>
      <c r="AH6" s="1"/>
      <c r="AI6" s="1"/>
      <c r="AJ6" s="1"/>
      <c r="AK6" s="1"/>
      <c r="AL6" s="1"/>
    </row>
    <row r="7" spans="1:38" ht="18" hidden="1" thickBot="1" x14ac:dyDescent="0.4">
      <c r="A7" s="33"/>
      <c r="B7" s="4" t="s">
        <v>20</v>
      </c>
      <c r="C7" s="3"/>
      <c r="D7" s="3"/>
      <c r="E7" s="3" t="s">
        <v>21</v>
      </c>
      <c r="F7" s="5"/>
      <c r="G7" s="5"/>
      <c r="H7" s="5"/>
      <c r="I7" s="2"/>
      <c r="J7" s="2"/>
      <c r="K7" s="2"/>
      <c r="L7" s="2"/>
      <c r="M7" s="2"/>
      <c r="N7" s="2"/>
      <c r="O7" s="6" t="s">
        <v>13</v>
      </c>
      <c r="P7" s="6" t="s">
        <v>13</v>
      </c>
      <c r="Q7" s="6" t="s">
        <v>13</v>
      </c>
      <c r="R7" s="6" t="s">
        <v>13</v>
      </c>
      <c r="S7" s="1"/>
      <c r="T7" s="34"/>
      <c r="U7" s="34"/>
      <c r="V7" s="35"/>
      <c r="W7" s="34"/>
      <c r="X7" s="34"/>
      <c r="Y7" s="34"/>
      <c r="Z7" s="34"/>
      <c r="AA7" s="37"/>
      <c r="AB7" s="101"/>
      <c r="AC7" s="1"/>
      <c r="AD7" s="1"/>
      <c r="AE7" s="1"/>
      <c r="AF7" s="1"/>
      <c r="AG7" s="1"/>
      <c r="AH7" s="1"/>
      <c r="AI7" s="1"/>
      <c r="AJ7" s="1"/>
      <c r="AK7" s="1"/>
      <c r="AL7" s="1"/>
    </row>
    <row r="8" spans="1:38" ht="18" hidden="1" thickBot="1" x14ac:dyDescent="0.4">
      <c r="A8" s="33"/>
      <c r="B8" s="4" t="s">
        <v>22</v>
      </c>
      <c r="C8" s="3" t="s">
        <v>23</v>
      </c>
      <c r="D8" s="3"/>
      <c r="E8" s="3" t="s">
        <v>12</v>
      </c>
      <c r="F8" s="5">
        <v>110</v>
      </c>
      <c r="G8" s="2">
        <f>H8/F8</f>
        <v>2.8909090909090911</v>
      </c>
      <c r="H8" s="5">
        <v>318</v>
      </c>
      <c r="I8" s="2" t="e">
        <f>H8*#REF!</f>
        <v>#REF!</v>
      </c>
      <c r="J8" s="2"/>
      <c r="K8" s="2"/>
      <c r="L8" s="2"/>
      <c r="M8" s="2"/>
      <c r="N8" s="2" t="s">
        <v>24</v>
      </c>
      <c r="O8" s="6" t="s">
        <v>13</v>
      </c>
      <c r="P8" s="6" t="s">
        <v>25</v>
      </c>
      <c r="Q8" s="6"/>
      <c r="R8" s="6"/>
      <c r="S8" s="1"/>
      <c r="T8" s="34"/>
      <c r="U8" s="34"/>
      <c r="V8" s="35"/>
      <c r="W8" s="34"/>
      <c r="X8" s="34"/>
      <c r="Y8" s="34"/>
      <c r="Z8" s="34"/>
      <c r="AA8" s="37"/>
      <c r="AB8" s="101"/>
      <c r="AC8" s="1"/>
      <c r="AD8" s="1"/>
      <c r="AE8" s="1"/>
      <c r="AF8" s="1"/>
      <c r="AG8" s="1"/>
      <c r="AH8" s="1"/>
      <c r="AI8" s="1"/>
      <c r="AJ8" s="1"/>
      <c r="AK8" s="1"/>
      <c r="AL8" s="1"/>
    </row>
    <row r="9" spans="1:38" ht="18" hidden="1" thickBot="1" x14ac:dyDescent="0.4">
      <c r="A9" s="33"/>
      <c r="B9" s="8" t="s">
        <v>26</v>
      </c>
      <c r="C9" s="7" t="s">
        <v>23</v>
      </c>
      <c r="D9" s="7"/>
      <c r="E9" s="7" t="s">
        <v>12</v>
      </c>
      <c r="F9" s="9">
        <v>78</v>
      </c>
      <c r="G9" s="10">
        <f>H9/F9</f>
        <v>2.6474358974358974</v>
      </c>
      <c r="H9" s="9">
        <v>206.5</v>
      </c>
      <c r="I9" s="10" t="e">
        <f>H9*#REF!</f>
        <v>#REF!</v>
      </c>
      <c r="J9" s="10"/>
      <c r="K9" s="10"/>
      <c r="L9" s="10"/>
      <c r="M9" s="10"/>
      <c r="N9" s="10" t="s">
        <v>24</v>
      </c>
      <c r="O9" s="11" t="s">
        <v>13</v>
      </c>
      <c r="P9" s="11" t="s">
        <v>27</v>
      </c>
      <c r="Q9" s="11"/>
      <c r="R9" s="11"/>
      <c r="S9" s="1"/>
      <c r="T9" s="34"/>
      <c r="U9" s="34"/>
      <c r="V9" s="35"/>
      <c r="W9" s="34"/>
      <c r="X9" s="34"/>
      <c r="Y9" s="34"/>
      <c r="Z9" s="34"/>
      <c r="AA9" s="37"/>
      <c r="AB9" s="101"/>
      <c r="AC9" s="1"/>
      <c r="AD9" s="1"/>
      <c r="AE9" s="1"/>
      <c r="AF9" s="1"/>
      <c r="AG9" s="1"/>
      <c r="AH9" s="1"/>
      <c r="AI9" s="1"/>
      <c r="AJ9" s="1"/>
      <c r="AK9" s="1"/>
      <c r="AL9" s="1"/>
    </row>
    <row r="10" spans="1:38" ht="18" hidden="1" thickBot="1" x14ac:dyDescent="0.4">
      <c r="A10" s="33"/>
      <c r="B10" s="8" t="s">
        <v>26</v>
      </c>
      <c r="C10" s="7" t="s">
        <v>23</v>
      </c>
      <c r="D10" s="7"/>
      <c r="E10" s="7" t="s">
        <v>12</v>
      </c>
      <c r="F10" s="9">
        <v>78</v>
      </c>
      <c r="G10" s="10">
        <f>H10/F10</f>
        <v>2.6474358974358974</v>
      </c>
      <c r="H10" s="9">
        <v>206.5</v>
      </c>
      <c r="I10" s="10" t="e">
        <f>H10*#REF!</f>
        <v>#REF!</v>
      </c>
      <c r="J10" s="10"/>
      <c r="K10" s="10"/>
      <c r="L10" s="10"/>
      <c r="M10" s="10"/>
      <c r="N10" s="10" t="s">
        <v>24</v>
      </c>
      <c r="O10" s="11" t="s">
        <v>13</v>
      </c>
      <c r="P10" s="11" t="s">
        <v>27</v>
      </c>
      <c r="Q10" s="11"/>
      <c r="R10" s="11"/>
      <c r="S10" s="1"/>
      <c r="T10" s="34"/>
      <c r="U10" s="34"/>
      <c r="V10" s="35"/>
      <c r="W10" s="34"/>
      <c r="X10" s="34"/>
      <c r="Y10" s="34"/>
      <c r="Z10" s="34"/>
      <c r="AA10" s="37"/>
      <c r="AB10" s="101"/>
      <c r="AC10" s="1"/>
      <c r="AD10" s="1"/>
      <c r="AE10" s="1"/>
      <c r="AF10" s="1"/>
      <c r="AG10" s="1"/>
      <c r="AH10" s="1"/>
      <c r="AI10" s="1"/>
      <c r="AJ10" s="1"/>
      <c r="AK10" s="1"/>
      <c r="AL10" s="1"/>
    </row>
    <row r="11" spans="1:38" ht="18" hidden="1" thickBot="1" x14ac:dyDescent="0.4">
      <c r="A11" s="33"/>
      <c r="B11" s="8" t="s">
        <v>28</v>
      </c>
      <c r="C11" s="7" t="s">
        <v>23</v>
      </c>
      <c r="D11" s="7"/>
      <c r="E11" s="7" t="s">
        <v>12</v>
      </c>
      <c r="F11" s="9">
        <v>36</v>
      </c>
      <c r="G11" s="10">
        <v>2.6</v>
      </c>
      <c r="H11" s="9">
        <f>F11*G11</f>
        <v>93.600000000000009</v>
      </c>
      <c r="I11" s="10" t="e">
        <f>H11*#REF!</f>
        <v>#REF!</v>
      </c>
      <c r="J11" s="10"/>
      <c r="K11" s="10"/>
      <c r="L11" s="10"/>
      <c r="M11" s="10"/>
      <c r="N11" s="10" t="s">
        <v>29</v>
      </c>
      <c r="O11" s="11" t="s">
        <v>13</v>
      </c>
      <c r="P11" s="11" t="s">
        <v>30</v>
      </c>
      <c r="Q11" s="11"/>
      <c r="R11" s="11"/>
      <c r="S11" s="1"/>
      <c r="T11" s="34"/>
      <c r="U11" s="34"/>
      <c r="V11" s="35"/>
      <c r="W11" s="34"/>
      <c r="X11" s="34"/>
      <c r="Y11" s="34"/>
      <c r="Z11" s="34"/>
      <c r="AA11" s="37"/>
      <c r="AB11" s="101"/>
      <c r="AC11" s="1"/>
      <c r="AD11" s="1"/>
      <c r="AE11" s="1"/>
      <c r="AF11" s="1"/>
      <c r="AG11" s="1"/>
      <c r="AH11" s="1"/>
      <c r="AI11" s="1"/>
      <c r="AJ11" s="1"/>
      <c r="AK11" s="1"/>
      <c r="AL11" s="1"/>
    </row>
    <row r="12" spans="1:38" ht="18" hidden="1" thickBot="1" x14ac:dyDescent="0.4">
      <c r="A12" s="33"/>
      <c r="B12" s="8" t="s">
        <v>31</v>
      </c>
      <c r="C12" s="7"/>
      <c r="D12" s="7"/>
      <c r="E12" s="7" t="s">
        <v>12</v>
      </c>
      <c r="F12" s="9"/>
      <c r="G12" s="10"/>
      <c r="H12" s="9"/>
      <c r="I12" s="10"/>
      <c r="J12" s="10"/>
      <c r="K12" s="10"/>
      <c r="L12" s="10"/>
      <c r="M12" s="10"/>
      <c r="N12" s="10"/>
      <c r="O12" s="11" t="s">
        <v>13</v>
      </c>
      <c r="P12" s="11" t="s">
        <v>30</v>
      </c>
      <c r="Q12" s="10"/>
      <c r="R12" s="9"/>
      <c r="S12" s="1"/>
      <c r="T12" s="34"/>
      <c r="U12" s="34"/>
      <c r="V12" s="35"/>
      <c r="W12" s="34"/>
      <c r="X12" s="34"/>
      <c r="Y12" s="34"/>
      <c r="Z12" s="34"/>
      <c r="AA12" s="37"/>
      <c r="AB12" s="101"/>
      <c r="AC12" s="1"/>
      <c r="AD12" s="1"/>
      <c r="AE12" s="1"/>
      <c r="AF12" s="1"/>
      <c r="AG12" s="1"/>
      <c r="AH12" s="1"/>
      <c r="AI12" s="1"/>
      <c r="AJ12" s="1"/>
      <c r="AK12" s="1"/>
      <c r="AL12" s="1"/>
    </row>
    <row r="13" spans="1:38" ht="18" hidden="1" thickBot="1" x14ac:dyDescent="0.4">
      <c r="A13" s="33"/>
      <c r="B13" s="8" t="s">
        <v>32</v>
      </c>
      <c r="C13" s="7"/>
      <c r="D13" s="7"/>
      <c r="E13" s="7" t="s">
        <v>33</v>
      </c>
      <c r="F13" s="9"/>
      <c r="G13" s="10"/>
      <c r="H13" s="9"/>
      <c r="I13" s="10"/>
      <c r="J13" s="10"/>
      <c r="K13" s="10"/>
      <c r="L13" s="10"/>
      <c r="M13" s="10"/>
      <c r="N13" s="10"/>
      <c r="O13" s="11" t="s">
        <v>13</v>
      </c>
      <c r="P13" s="11" t="s">
        <v>30</v>
      </c>
      <c r="Q13" s="10"/>
      <c r="R13" s="9"/>
      <c r="S13" s="1"/>
      <c r="T13" s="34"/>
      <c r="U13" s="34"/>
      <c r="V13" s="35"/>
      <c r="W13" s="34"/>
      <c r="X13" s="34"/>
      <c r="Y13" s="34"/>
      <c r="Z13" s="34"/>
      <c r="AA13" s="37"/>
      <c r="AB13" s="101"/>
      <c r="AC13" s="1"/>
      <c r="AD13" s="1"/>
      <c r="AE13" s="1"/>
      <c r="AF13" s="1"/>
      <c r="AG13" s="1"/>
      <c r="AH13" s="1"/>
      <c r="AI13" s="1"/>
      <c r="AJ13" s="1"/>
      <c r="AK13" s="1"/>
      <c r="AL13" s="1"/>
    </row>
    <row r="14" spans="1:38" ht="18" hidden="1" thickBot="1" x14ac:dyDescent="0.4">
      <c r="A14" s="33"/>
      <c r="B14" s="4" t="s">
        <v>34</v>
      </c>
      <c r="C14" s="3"/>
      <c r="D14" s="3"/>
      <c r="E14" s="5"/>
      <c r="F14" s="5"/>
      <c r="G14" s="2"/>
      <c r="H14" s="5"/>
      <c r="I14" s="2"/>
      <c r="J14" s="2"/>
      <c r="K14" s="2"/>
      <c r="L14" s="2"/>
      <c r="M14" s="2"/>
      <c r="N14" s="2"/>
      <c r="O14" s="6" t="s">
        <v>13</v>
      </c>
      <c r="P14" s="6" t="s">
        <v>13</v>
      </c>
      <c r="Q14" s="6" t="s">
        <v>13</v>
      </c>
      <c r="R14" s="6" t="s">
        <v>13</v>
      </c>
      <c r="S14" s="1"/>
      <c r="T14" s="34"/>
      <c r="U14" s="34"/>
      <c r="V14" s="35"/>
      <c r="W14" s="34"/>
      <c r="X14" s="34"/>
      <c r="Y14" s="34"/>
      <c r="Z14" s="34"/>
      <c r="AA14" s="37"/>
      <c r="AB14" s="101"/>
      <c r="AC14" s="1"/>
      <c r="AD14" s="1"/>
      <c r="AE14" s="1"/>
      <c r="AF14" s="1"/>
      <c r="AG14" s="1"/>
      <c r="AH14" s="1"/>
      <c r="AI14" s="1"/>
      <c r="AJ14" s="1"/>
      <c r="AK14" s="1"/>
      <c r="AL14" s="1"/>
    </row>
    <row r="15" spans="1:38" ht="18" hidden="1" thickBot="1" x14ac:dyDescent="0.4">
      <c r="A15" s="33"/>
      <c r="B15" s="4" t="s">
        <v>35</v>
      </c>
      <c r="C15" s="3"/>
      <c r="D15" s="3"/>
      <c r="E15" s="5"/>
      <c r="F15" s="5"/>
      <c r="G15" s="2"/>
      <c r="H15" s="5"/>
      <c r="I15" s="2"/>
      <c r="J15" s="2"/>
      <c r="K15" s="2"/>
      <c r="L15" s="2"/>
      <c r="M15" s="2"/>
      <c r="N15" s="2"/>
      <c r="O15" s="6" t="s">
        <v>13</v>
      </c>
      <c r="P15" s="6" t="s">
        <v>13</v>
      </c>
      <c r="Q15" s="6" t="s">
        <v>13</v>
      </c>
      <c r="R15" s="6" t="s">
        <v>13</v>
      </c>
      <c r="S15" s="1"/>
      <c r="T15" s="34"/>
      <c r="U15" s="34"/>
      <c r="V15" s="35"/>
      <c r="W15" s="34"/>
      <c r="X15" s="34"/>
      <c r="Y15" s="34"/>
      <c r="Z15" s="34"/>
      <c r="AA15" s="37"/>
      <c r="AB15" s="101"/>
      <c r="AC15" s="1"/>
      <c r="AD15" s="1"/>
      <c r="AE15" s="1"/>
      <c r="AF15" s="1"/>
      <c r="AG15" s="1"/>
      <c r="AH15" s="1"/>
      <c r="AI15" s="1"/>
      <c r="AJ15" s="1"/>
      <c r="AK15" s="1"/>
      <c r="AL15" s="1"/>
    </row>
    <row r="16" spans="1:38" ht="18" hidden="1" thickBot="1" x14ac:dyDescent="0.4">
      <c r="A16" s="33"/>
      <c r="B16" s="4" t="s">
        <v>36</v>
      </c>
      <c r="C16" s="3"/>
      <c r="D16" s="3"/>
      <c r="E16" s="5"/>
      <c r="F16" s="5"/>
      <c r="G16" s="2"/>
      <c r="H16" s="5"/>
      <c r="I16" s="2"/>
      <c r="J16" s="2"/>
      <c r="K16" s="2"/>
      <c r="L16" s="2"/>
      <c r="M16" s="2"/>
      <c r="N16" s="2"/>
      <c r="O16" s="6" t="s">
        <v>13</v>
      </c>
      <c r="P16" s="6" t="s">
        <v>13</v>
      </c>
      <c r="Q16" s="6" t="s">
        <v>13</v>
      </c>
      <c r="R16" s="6" t="s">
        <v>13</v>
      </c>
      <c r="S16" s="1"/>
      <c r="T16" s="34"/>
      <c r="U16" s="34"/>
      <c r="V16" s="35"/>
      <c r="W16" s="34"/>
      <c r="X16" s="34"/>
      <c r="Y16" s="34"/>
      <c r="Z16" s="34"/>
      <c r="AA16" s="37"/>
      <c r="AB16" s="101"/>
      <c r="AC16" s="1"/>
      <c r="AD16" s="1"/>
      <c r="AE16" s="1"/>
      <c r="AF16" s="1"/>
      <c r="AG16" s="1"/>
      <c r="AH16" s="1"/>
      <c r="AI16" s="1"/>
      <c r="AJ16" s="1"/>
      <c r="AK16" s="1"/>
      <c r="AL16" s="1"/>
    </row>
    <row r="17" spans="1:38" ht="18" hidden="1" thickBot="1" x14ac:dyDescent="0.4">
      <c r="A17" s="33"/>
      <c r="B17" s="4" t="s">
        <v>37</v>
      </c>
      <c r="C17" s="3"/>
      <c r="D17" s="3"/>
      <c r="E17" s="5"/>
      <c r="F17" s="5"/>
      <c r="G17" s="2"/>
      <c r="H17" s="5"/>
      <c r="I17" s="2"/>
      <c r="J17" s="2"/>
      <c r="K17" s="2"/>
      <c r="L17" s="2"/>
      <c r="M17" s="2"/>
      <c r="N17" s="2"/>
      <c r="O17" s="6" t="s">
        <v>13</v>
      </c>
      <c r="P17" s="6" t="s">
        <v>13</v>
      </c>
      <c r="Q17" s="6" t="s">
        <v>13</v>
      </c>
      <c r="R17" s="6" t="s">
        <v>13</v>
      </c>
      <c r="S17" s="1"/>
      <c r="T17" s="34"/>
      <c r="U17" s="34"/>
      <c r="V17" s="35"/>
      <c r="W17" s="34"/>
      <c r="X17" s="34"/>
      <c r="Y17" s="34"/>
      <c r="Z17" s="34"/>
      <c r="AA17" s="37"/>
      <c r="AB17" s="101"/>
      <c r="AC17" s="1"/>
      <c r="AD17" s="1"/>
      <c r="AE17" s="1"/>
      <c r="AF17" s="1"/>
      <c r="AG17" s="1"/>
      <c r="AH17" s="1"/>
      <c r="AI17" s="1"/>
      <c r="AJ17" s="1"/>
      <c r="AK17" s="1"/>
      <c r="AL17" s="1"/>
    </row>
    <row r="18" spans="1:38" ht="18" hidden="1" thickBot="1" x14ac:dyDescent="0.4">
      <c r="A18" s="33"/>
      <c r="B18" s="8" t="s">
        <v>38</v>
      </c>
      <c r="C18" s="7"/>
      <c r="D18" s="7"/>
      <c r="E18" s="7" t="s">
        <v>33</v>
      </c>
      <c r="F18" s="9"/>
      <c r="G18" s="10"/>
      <c r="H18" s="9"/>
      <c r="I18" s="10"/>
      <c r="J18" s="10"/>
      <c r="K18" s="10"/>
      <c r="L18" s="10"/>
      <c r="M18" s="10"/>
      <c r="N18" s="10"/>
      <c r="O18" s="11" t="s">
        <v>13</v>
      </c>
      <c r="P18" s="11" t="s">
        <v>30</v>
      </c>
      <c r="Q18" s="11" t="s">
        <v>13</v>
      </c>
      <c r="R18" s="11" t="s">
        <v>13</v>
      </c>
      <c r="S18" s="1"/>
      <c r="T18" s="34"/>
      <c r="U18" s="34"/>
      <c r="V18" s="35"/>
      <c r="W18" s="34"/>
      <c r="X18" s="34"/>
      <c r="Y18" s="34"/>
      <c r="Z18" s="34"/>
      <c r="AA18" s="37"/>
      <c r="AB18" s="101"/>
      <c r="AC18" s="1"/>
      <c r="AD18" s="1"/>
      <c r="AE18" s="1"/>
      <c r="AF18" s="1"/>
      <c r="AG18" s="1"/>
      <c r="AH18" s="1"/>
      <c r="AI18" s="1"/>
      <c r="AJ18" s="1"/>
      <c r="AK18" s="1"/>
      <c r="AL18" s="1"/>
    </row>
    <row r="19" spans="1:38" ht="18" hidden="1" thickBot="1" x14ac:dyDescent="0.4">
      <c r="A19" s="33"/>
      <c r="B19" s="4" t="s">
        <v>78</v>
      </c>
      <c r="C19" s="3"/>
      <c r="D19" s="3"/>
      <c r="E19" s="5" t="s">
        <v>79</v>
      </c>
      <c r="F19" s="5"/>
      <c r="G19" s="2"/>
      <c r="H19" s="5"/>
      <c r="I19" s="2"/>
      <c r="J19" s="2"/>
      <c r="K19" s="2"/>
      <c r="L19" s="2"/>
      <c r="M19" s="2"/>
      <c r="N19" s="2" t="s">
        <v>39</v>
      </c>
      <c r="O19" s="6" t="s">
        <v>13</v>
      </c>
      <c r="P19" s="2" t="s">
        <v>40</v>
      </c>
      <c r="Q19" s="2"/>
      <c r="R19" s="5"/>
      <c r="S19" s="1"/>
      <c r="T19" s="34"/>
      <c r="U19" s="34"/>
      <c r="V19" s="35"/>
      <c r="W19" s="34"/>
      <c r="X19" s="34"/>
      <c r="Y19" s="34"/>
      <c r="Z19" s="34"/>
      <c r="AA19" s="37"/>
      <c r="AB19" s="101"/>
      <c r="AC19" s="1"/>
      <c r="AD19" s="1"/>
      <c r="AE19" s="1"/>
      <c r="AF19" s="1"/>
      <c r="AG19" s="1"/>
      <c r="AH19" s="1"/>
      <c r="AI19" s="1"/>
      <c r="AJ19" s="1"/>
      <c r="AK19" s="1"/>
      <c r="AL19" s="1"/>
    </row>
    <row r="20" spans="1:38" ht="18" hidden="1" thickBot="1" x14ac:dyDescent="0.4">
      <c r="A20" s="33"/>
      <c r="B20" s="8" t="s">
        <v>41</v>
      </c>
      <c r="C20" s="7"/>
      <c r="D20" s="7"/>
      <c r="E20" s="7" t="s">
        <v>21</v>
      </c>
      <c r="F20" s="9"/>
      <c r="G20" s="10"/>
      <c r="H20" s="9"/>
      <c r="I20" s="10"/>
      <c r="J20" s="10"/>
      <c r="K20" s="10"/>
      <c r="L20" s="10"/>
      <c r="M20" s="10"/>
      <c r="N20" s="10"/>
      <c r="O20" s="10"/>
      <c r="P20" s="10"/>
      <c r="Q20" s="10"/>
      <c r="R20" s="10" t="s">
        <v>80</v>
      </c>
      <c r="S20" s="1"/>
      <c r="T20" s="34"/>
      <c r="U20" s="34"/>
      <c r="V20" s="35"/>
      <c r="W20" s="34"/>
      <c r="X20" s="34"/>
      <c r="Y20" s="34"/>
      <c r="Z20" s="34"/>
      <c r="AA20" s="37"/>
      <c r="AB20" s="101"/>
      <c r="AC20" s="1"/>
      <c r="AD20" s="1"/>
      <c r="AE20" s="1"/>
      <c r="AF20" s="1"/>
      <c r="AG20" s="1"/>
      <c r="AH20" s="1"/>
      <c r="AI20" s="1"/>
      <c r="AJ20" s="1"/>
      <c r="AK20" s="1"/>
      <c r="AL20" s="1"/>
    </row>
    <row r="21" spans="1:38" ht="18" hidden="1" thickBot="1" x14ac:dyDescent="0.4">
      <c r="A21" s="33"/>
      <c r="B21" s="8" t="s">
        <v>42</v>
      </c>
      <c r="C21" s="7"/>
      <c r="D21" s="7"/>
      <c r="E21" s="7" t="s">
        <v>21</v>
      </c>
      <c r="F21" s="9"/>
      <c r="G21" s="10"/>
      <c r="H21" s="9"/>
      <c r="I21" s="10"/>
      <c r="J21" s="10"/>
      <c r="K21" s="10"/>
      <c r="L21" s="10"/>
      <c r="M21" s="10"/>
      <c r="N21" s="10"/>
      <c r="O21" s="10"/>
      <c r="P21" s="10"/>
      <c r="Q21" s="10"/>
      <c r="R21" s="10" t="s">
        <v>80</v>
      </c>
      <c r="S21" s="1"/>
      <c r="T21" s="34"/>
      <c r="U21" s="34"/>
      <c r="V21" s="35"/>
      <c r="W21" s="34"/>
      <c r="X21" s="34"/>
      <c r="Y21" s="34"/>
      <c r="Z21" s="34"/>
      <c r="AA21" s="37"/>
      <c r="AB21" s="101"/>
      <c r="AC21" s="1"/>
      <c r="AD21" s="1"/>
      <c r="AE21" s="1"/>
      <c r="AF21" s="1"/>
      <c r="AG21" s="1"/>
      <c r="AH21" s="1"/>
      <c r="AI21" s="1"/>
      <c r="AJ21" s="1"/>
      <c r="AK21" s="1"/>
      <c r="AL21" s="1"/>
    </row>
    <row r="22" spans="1:38" ht="18" hidden="1" thickBot="1" x14ac:dyDescent="0.4">
      <c r="A22" s="33"/>
      <c r="B22" s="8" t="s">
        <v>43</v>
      </c>
      <c r="C22" s="7"/>
      <c r="D22" s="7"/>
      <c r="E22" s="7" t="s">
        <v>12</v>
      </c>
      <c r="F22" s="9">
        <v>83</v>
      </c>
      <c r="G22" s="10">
        <v>2.8</v>
      </c>
      <c r="H22" s="9">
        <f>F22*G22</f>
        <v>232.39999999999998</v>
      </c>
      <c r="I22" s="10" t="e">
        <f>H22*#REF!</f>
        <v>#REF!</v>
      </c>
      <c r="J22" s="10"/>
      <c r="K22" s="10"/>
      <c r="L22" s="10"/>
      <c r="M22" s="10"/>
      <c r="N22" s="10" t="s">
        <v>44</v>
      </c>
      <c r="O22" s="11" t="s">
        <v>13</v>
      </c>
      <c r="P22" s="11" t="s">
        <v>13</v>
      </c>
      <c r="Q22" s="11" t="s">
        <v>13</v>
      </c>
      <c r="R22" s="10" t="s">
        <v>80</v>
      </c>
      <c r="S22" s="1"/>
      <c r="T22" s="34"/>
      <c r="U22" s="34"/>
      <c r="V22" s="35"/>
      <c r="W22" s="34"/>
      <c r="X22" s="34"/>
      <c r="Y22" s="34"/>
      <c r="Z22" s="34"/>
      <c r="AA22" s="37"/>
      <c r="AB22" s="101"/>
      <c r="AC22" s="1"/>
      <c r="AD22" s="1"/>
      <c r="AE22" s="1"/>
      <c r="AF22" s="1"/>
      <c r="AG22" s="1"/>
      <c r="AH22" s="1"/>
      <c r="AI22" s="1"/>
      <c r="AJ22" s="1"/>
      <c r="AK22" s="1"/>
      <c r="AL22" s="1"/>
    </row>
    <row r="23" spans="1:38" ht="18" hidden="1" thickBot="1" x14ac:dyDescent="0.4">
      <c r="A23" s="33"/>
      <c r="B23" s="8" t="s">
        <v>45</v>
      </c>
      <c r="C23" s="7"/>
      <c r="D23" s="7"/>
      <c r="E23" s="7" t="s">
        <v>12</v>
      </c>
      <c r="F23" s="9"/>
      <c r="G23" s="10"/>
      <c r="H23" s="9"/>
      <c r="I23" s="10"/>
      <c r="J23" s="10"/>
      <c r="K23" s="10"/>
      <c r="L23" s="10"/>
      <c r="M23" s="10"/>
      <c r="N23" s="10" t="s">
        <v>46</v>
      </c>
      <c r="O23" s="11" t="s">
        <v>13</v>
      </c>
      <c r="P23" s="11" t="s">
        <v>13</v>
      </c>
      <c r="Q23" s="11" t="s">
        <v>13</v>
      </c>
      <c r="R23" s="10" t="s">
        <v>80</v>
      </c>
      <c r="S23" s="1"/>
      <c r="T23" s="34"/>
      <c r="U23" s="34"/>
      <c r="V23" s="35"/>
      <c r="W23" s="34"/>
      <c r="X23" s="34"/>
      <c r="Y23" s="34"/>
      <c r="Z23" s="34"/>
      <c r="AA23" s="37"/>
      <c r="AB23" s="101"/>
      <c r="AC23" s="1"/>
      <c r="AD23" s="1"/>
      <c r="AE23" s="1"/>
      <c r="AF23" s="1"/>
      <c r="AG23" s="1"/>
      <c r="AH23" s="1"/>
      <c r="AI23" s="1"/>
      <c r="AJ23" s="1"/>
      <c r="AK23" s="1"/>
      <c r="AL23" s="1"/>
    </row>
    <row r="24" spans="1:38" ht="18" hidden="1" thickBot="1" x14ac:dyDescent="0.4">
      <c r="A24" s="33"/>
      <c r="B24" s="8" t="s">
        <v>47</v>
      </c>
      <c r="C24" s="7"/>
      <c r="D24" s="7"/>
      <c r="E24" s="9"/>
      <c r="F24" s="9"/>
      <c r="G24" s="10"/>
      <c r="H24" s="9"/>
      <c r="I24" s="10"/>
      <c r="J24" s="10"/>
      <c r="K24" s="10"/>
      <c r="L24" s="10"/>
      <c r="M24" s="10"/>
      <c r="N24" s="10" t="s">
        <v>39</v>
      </c>
      <c r="O24" s="11" t="s">
        <v>13</v>
      </c>
      <c r="P24" s="10" t="s">
        <v>48</v>
      </c>
      <c r="Q24" s="10"/>
      <c r="R24" s="9"/>
      <c r="S24" s="1"/>
      <c r="T24" s="34"/>
      <c r="U24" s="34"/>
      <c r="V24" s="35"/>
      <c r="W24" s="34"/>
      <c r="X24" s="34"/>
      <c r="Y24" s="34"/>
      <c r="Z24" s="34"/>
      <c r="AA24" s="37"/>
      <c r="AB24" s="101"/>
      <c r="AC24" s="1"/>
      <c r="AD24" s="1"/>
      <c r="AE24" s="1"/>
      <c r="AF24" s="1"/>
      <c r="AG24" s="1"/>
      <c r="AH24" s="1"/>
      <c r="AI24" s="1"/>
      <c r="AJ24" s="1"/>
      <c r="AK24" s="1"/>
      <c r="AL24" s="1"/>
    </row>
    <row r="25" spans="1:38" ht="18" hidden="1" thickBot="1" x14ac:dyDescent="0.4">
      <c r="A25" s="33"/>
      <c r="B25" s="8" t="s">
        <v>49</v>
      </c>
      <c r="C25" s="7"/>
      <c r="D25" s="7"/>
      <c r="E25" s="9"/>
      <c r="F25" s="9"/>
      <c r="G25" s="10"/>
      <c r="H25" s="9"/>
      <c r="I25" s="10"/>
      <c r="J25" s="10"/>
      <c r="K25" s="10"/>
      <c r="L25" s="10"/>
      <c r="M25" s="10"/>
      <c r="N25" s="10" t="s">
        <v>39</v>
      </c>
      <c r="O25" s="11" t="s">
        <v>13</v>
      </c>
      <c r="P25" s="10" t="s">
        <v>48</v>
      </c>
      <c r="Q25" s="10"/>
      <c r="R25" s="9"/>
      <c r="S25" s="1"/>
      <c r="T25" s="34"/>
      <c r="U25" s="34"/>
      <c r="V25" s="35"/>
      <c r="W25" s="34"/>
      <c r="X25" s="34"/>
      <c r="Y25" s="34"/>
      <c r="Z25" s="34"/>
      <c r="AA25" s="37"/>
      <c r="AB25" s="101"/>
      <c r="AC25" s="1"/>
      <c r="AD25" s="1"/>
      <c r="AE25" s="1"/>
      <c r="AF25" s="1"/>
      <c r="AG25" s="1"/>
      <c r="AH25" s="1"/>
      <c r="AI25" s="1"/>
      <c r="AJ25" s="1"/>
      <c r="AK25" s="1"/>
      <c r="AL25" s="1"/>
    </row>
    <row r="26" spans="1:38" ht="18" hidden="1" thickBot="1" x14ac:dyDescent="0.4">
      <c r="A26" s="33"/>
      <c r="B26" s="8" t="s">
        <v>50</v>
      </c>
      <c r="C26" s="7"/>
      <c r="D26" s="7"/>
      <c r="E26" s="9"/>
      <c r="F26" s="9"/>
      <c r="G26" s="10"/>
      <c r="H26" s="9"/>
      <c r="I26" s="10"/>
      <c r="J26" s="10"/>
      <c r="K26" s="10"/>
      <c r="L26" s="10"/>
      <c r="M26" s="10"/>
      <c r="N26" s="10" t="s">
        <v>39</v>
      </c>
      <c r="O26" s="11" t="s">
        <v>13</v>
      </c>
      <c r="P26" s="10" t="s">
        <v>51</v>
      </c>
      <c r="Q26" s="10"/>
      <c r="R26" s="9"/>
      <c r="S26" s="1"/>
      <c r="T26" s="34"/>
      <c r="U26" s="34"/>
      <c r="V26" s="35"/>
      <c r="W26" s="34"/>
      <c r="X26" s="34"/>
      <c r="Y26" s="34"/>
      <c r="Z26" s="34"/>
      <c r="AA26" s="37"/>
      <c r="AB26" s="101"/>
      <c r="AC26" s="1"/>
      <c r="AD26" s="1"/>
      <c r="AE26" s="1"/>
      <c r="AF26" s="1"/>
      <c r="AG26" s="1"/>
      <c r="AH26" s="1"/>
      <c r="AI26" s="1"/>
      <c r="AJ26" s="1"/>
      <c r="AK26" s="1"/>
      <c r="AL26" s="1"/>
    </row>
    <row r="27" spans="1:38" ht="18" hidden="1" thickBot="1" x14ac:dyDescent="0.4">
      <c r="A27" s="33"/>
      <c r="B27" s="4" t="s">
        <v>52</v>
      </c>
      <c r="C27" s="3"/>
      <c r="D27" s="3"/>
      <c r="E27" s="3" t="s">
        <v>21</v>
      </c>
      <c r="F27" s="5">
        <v>64</v>
      </c>
      <c r="G27" s="2">
        <f>H27/F27</f>
        <v>3.5625</v>
      </c>
      <c r="H27" s="5">
        <v>228</v>
      </c>
      <c r="I27" s="2" t="e">
        <f>H27*#REF!</f>
        <v>#REF!</v>
      </c>
      <c r="J27" s="2"/>
      <c r="K27" s="2"/>
      <c r="L27" s="2"/>
      <c r="M27" s="2"/>
      <c r="N27" s="2"/>
      <c r="O27" s="6" t="s">
        <v>13</v>
      </c>
      <c r="P27" s="6" t="s">
        <v>13</v>
      </c>
      <c r="Q27" s="6" t="s">
        <v>13</v>
      </c>
      <c r="R27" s="6" t="s">
        <v>13</v>
      </c>
      <c r="S27" s="1"/>
      <c r="T27" s="34"/>
      <c r="U27" s="34"/>
      <c r="V27" s="35"/>
      <c r="W27" s="34"/>
      <c r="X27" s="34"/>
      <c r="Y27" s="34"/>
      <c r="Z27" s="34"/>
      <c r="AA27" s="37"/>
      <c r="AB27" s="101"/>
      <c r="AC27" s="1"/>
      <c r="AD27" s="1"/>
      <c r="AE27" s="1"/>
      <c r="AF27" s="1"/>
      <c r="AG27" s="1"/>
      <c r="AH27" s="1"/>
      <c r="AI27" s="1"/>
      <c r="AJ27" s="1"/>
      <c r="AK27" s="1"/>
      <c r="AL27" s="1"/>
    </row>
    <row r="28" spans="1:38" ht="18" hidden="1" thickBot="1" x14ac:dyDescent="0.4">
      <c r="A28" s="33"/>
      <c r="B28" s="8" t="s">
        <v>53</v>
      </c>
      <c r="C28" s="7"/>
      <c r="D28" s="7"/>
      <c r="E28" s="9"/>
      <c r="F28" s="9"/>
      <c r="G28" s="10"/>
      <c r="H28" s="9"/>
      <c r="I28" s="10"/>
      <c r="J28" s="10"/>
      <c r="K28" s="10"/>
      <c r="L28" s="10"/>
      <c r="M28" s="10"/>
      <c r="N28" s="10" t="s">
        <v>39</v>
      </c>
      <c r="O28" s="11" t="s">
        <v>13</v>
      </c>
      <c r="P28" s="10" t="s">
        <v>51</v>
      </c>
      <c r="Q28" s="10"/>
      <c r="R28" s="9"/>
      <c r="S28" s="1"/>
      <c r="T28" s="34"/>
      <c r="U28" s="34"/>
      <c r="V28" s="35"/>
      <c r="W28" s="34"/>
      <c r="X28" s="34"/>
      <c r="Y28" s="34"/>
      <c r="Z28" s="34"/>
      <c r="AA28" s="37"/>
      <c r="AB28" s="101"/>
      <c r="AC28" s="1"/>
      <c r="AD28" s="1"/>
      <c r="AE28" s="1"/>
      <c r="AF28" s="1"/>
      <c r="AG28" s="1"/>
      <c r="AH28" s="1"/>
      <c r="AI28" s="1"/>
      <c r="AJ28" s="1"/>
      <c r="AK28" s="1"/>
      <c r="AL28" s="1"/>
    </row>
    <row r="29" spans="1:38" ht="18" hidden="1" thickBot="1" x14ac:dyDescent="0.4">
      <c r="A29" s="33"/>
      <c r="B29" s="8" t="s">
        <v>54</v>
      </c>
      <c r="C29" s="7"/>
      <c r="D29" s="7"/>
      <c r="E29" s="9"/>
      <c r="F29" s="9"/>
      <c r="G29" s="10"/>
      <c r="H29" s="9"/>
      <c r="I29" s="10"/>
      <c r="J29" s="10"/>
      <c r="K29" s="10"/>
      <c r="L29" s="10"/>
      <c r="M29" s="10"/>
      <c r="N29" s="10" t="s">
        <v>39</v>
      </c>
      <c r="O29" s="11" t="s">
        <v>13</v>
      </c>
      <c r="P29" s="10" t="s">
        <v>51</v>
      </c>
      <c r="Q29" s="10"/>
      <c r="R29" s="9"/>
      <c r="S29" s="1"/>
      <c r="T29" s="34"/>
      <c r="U29" s="34"/>
      <c r="V29" s="35"/>
      <c r="W29" s="34"/>
      <c r="X29" s="34"/>
      <c r="Y29" s="34"/>
      <c r="Z29" s="34"/>
      <c r="AA29" s="37"/>
      <c r="AB29" s="101"/>
      <c r="AC29" s="1"/>
      <c r="AD29" s="1"/>
      <c r="AE29" s="1"/>
      <c r="AF29" s="1"/>
      <c r="AG29" s="1"/>
      <c r="AH29" s="1"/>
      <c r="AI29" s="1"/>
      <c r="AJ29" s="1"/>
      <c r="AK29" s="1"/>
      <c r="AL29" s="1"/>
    </row>
    <row r="30" spans="1:38" ht="18" hidden="1" thickBot="1" x14ac:dyDescent="0.4">
      <c r="A30" s="33"/>
      <c r="B30" s="14" t="s">
        <v>55</v>
      </c>
      <c r="C30" s="13"/>
      <c r="D30" s="13"/>
      <c r="E30" s="13" t="s">
        <v>12</v>
      </c>
      <c r="F30" s="15"/>
      <c r="G30" s="16"/>
      <c r="H30" s="15"/>
      <c r="I30" s="16"/>
      <c r="J30" s="16"/>
      <c r="K30" s="16"/>
      <c r="L30" s="16"/>
      <c r="M30" s="16"/>
      <c r="N30" s="16"/>
      <c r="O30" s="17" t="s">
        <v>13</v>
      </c>
      <c r="P30" s="17" t="s">
        <v>13</v>
      </c>
      <c r="Q30" s="17" t="s">
        <v>13</v>
      </c>
      <c r="R30" s="17" t="s">
        <v>13</v>
      </c>
      <c r="S30" s="18"/>
      <c r="T30" s="34"/>
      <c r="U30" s="34"/>
      <c r="V30" s="35"/>
      <c r="W30" s="34"/>
      <c r="X30" s="34"/>
      <c r="Y30" s="34"/>
      <c r="Z30" s="34"/>
      <c r="AA30" s="37"/>
      <c r="AB30" s="101"/>
      <c r="AC30" s="1"/>
      <c r="AD30" s="1"/>
      <c r="AE30" s="1"/>
      <c r="AF30" s="1"/>
      <c r="AG30" s="1"/>
      <c r="AH30" s="1"/>
      <c r="AI30" s="1"/>
      <c r="AJ30" s="1"/>
      <c r="AK30" s="1"/>
      <c r="AL30" s="1"/>
    </row>
    <row r="31" spans="1:38" ht="18.5" hidden="1" thickTop="1" thickBot="1" x14ac:dyDescent="0.4">
      <c r="A31" s="33"/>
      <c r="B31" s="20" t="s">
        <v>56</v>
      </c>
      <c r="C31" s="19"/>
      <c r="D31" s="19"/>
      <c r="E31" s="21"/>
      <c r="F31" s="21"/>
      <c r="G31" s="22"/>
      <c r="H31" s="21"/>
      <c r="I31" s="22"/>
      <c r="J31" s="22"/>
      <c r="K31" s="22"/>
      <c r="L31" s="22"/>
      <c r="M31" s="22"/>
      <c r="N31" s="22"/>
      <c r="O31" s="22"/>
      <c r="P31" s="22"/>
      <c r="Q31" s="22"/>
      <c r="R31" s="21"/>
      <c r="S31" s="23"/>
      <c r="T31" s="34"/>
      <c r="U31" s="34"/>
      <c r="V31" s="35"/>
      <c r="W31" s="34"/>
      <c r="X31" s="34"/>
      <c r="Y31" s="34"/>
      <c r="Z31" s="34"/>
      <c r="AA31" s="37"/>
      <c r="AB31" s="101"/>
      <c r="AC31" s="1"/>
      <c r="AD31" s="1"/>
      <c r="AE31" s="1"/>
      <c r="AF31" s="1"/>
      <c r="AG31" s="1"/>
      <c r="AH31" s="1"/>
      <c r="AI31" s="1"/>
      <c r="AJ31" s="1"/>
      <c r="AK31" s="1"/>
      <c r="AL31" s="1"/>
    </row>
    <row r="32" spans="1:38" ht="18.5" hidden="1" thickTop="1" thickBot="1" x14ac:dyDescent="0.4">
      <c r="A32" s="33"/>
      <c r="B32" s="20" t="s">
        <v>57</v>
      </c>
      <c r="C32" s="19"/>
      <c r="D32" s="19"/>
      <c r="E32" s="21"/>
      <c r="F32" s="21"/>
      <c r="G32" s="22"/>
      <c r="H32" s="21"/>
      <c r="I32" s="22"/>
      <c r="J32" s="22"/>
      <c r="K32" s="22"/>
      <c r="L32" s="22"/>
      <c r="M32" s="22"/>
      <c r="N32" s="22"/>
      <c r="O32" s="22"/>
      <c r="P32" s="22"/>
      <c r="Q32" s="22"/>
      <c r="R32" s="21"/>
      <c r="S32" s="23"/>
      <c r="T32" s="34"/>
      <c r="U32" s="34"/>
      <c r="V32" s="35"/>
      <c r="W32" s="34"/>
      <c r="X32" s="34"/>
      <c r="Y32" s="34"/>
      <c r="Z32" s="34"/>
      <c r="AA32" s="37"/>
      <c r="AB32" s="101"/>
      <c r="AC32" s="1"/>
      <c r="AD32" s="1"/>
      <c r="AE32" s="1"/>
      <c r="AF32" s="1"/>
      <c r="AG32" s="1"/>
      <c r="AH32" s="1"/>
      <c r="AI32" s="1"/>
      <c r="AJ32" s="1"/>
      <c r="AK32" s="1"/>
      <c r="AL32" s="1"/>
    </row>
    <row r="33" spans="1:38" ht="18.5" hidden="1" thickTop="1" thickBot="1" x14ac:dyDescent="0.4">
      <c r="A33" s="33"/>
      <c r="B33" s="20" t="s">
        <v>58</v>
      </c>
      <c r="C33" s="19"/>
      <c r="D33" s="19"/>
      <c r="E33" s="21"/>
      <c r="F33" s="21"/>
      <c r="G33" s="22"/>
      <c r="H33" s="21"/>
      <c r="I33" s="22"/>
      <c r="J33" s="22"/>
      <c r="K33" s="22"/>
      <c r="L33" s="22"/>
      <c r="M33" s="22"/>
      <c r="N33" s="22"/>
      <c r="O33" s="22"/>
      <c r="P33" s="22"/>
      <c r="Q33" s="22"/>
      <c r="R33" s="21"/>
      <c r="S33" s="23"/>
      <c r="T33" s="34"/>
      <c r="U33" s="34"/>
      <c r="V33" s="35"/>
      <c r="W33" s="34"/>
      <c r="X33" s="34"/>
      <c r="Y33" s="34"/>
      <c r="Z33" s="34"/>
      <c r="AA33" s="37"/>
      <c r="AB33" s="101"/>
      <c r="AC33" s="1"/>
      <c r="AD33" s="1"/>
      <c r="AE33" s="1"/>
      <c r="AF33" s="1"/>
      <c r="AG33" s="1"/>
      <c r="AH33" s="1"/>
      <c r="AI33" s="1"/>
      <c r="AJ33" s="1"/>
      <c r="AK33" s="1"/>
      <c r="AL33" s="1"/>
    </row>
    <row r="34" spans="1:38" ht="18.5" hidden="1" thickTop="1" thickBot="1" x14ac:dyDescent="0.4">
      <c r="A34" s="33"/>
      <c r="B34" s="20" t="s">
        <v>59</v>
      </c>
      <c r="C34" s="19"/>
      <c r="D34" s="19"/>
      <c r="E34" s="21"/>
      <c r="F34" s="21"/>
      <c r="G34" s="22"/>
      <c r="H34" s="21"/>
      <c r="I34" s="22"/>
      <c r="J34" s="22"/>
      <c r="K34" s="22"/>
      <c r="L34" s="22"/>
      <c r="M34" s="22"/>
      <c r="N34" s="22"/>
      <c r="O34" s="22"/>
      <c r="P34" s="22"/>
      <c r="Q34" s="22"/>
      <c r="R34" s="21"/>
      <c r="S34" s="23"/>
      <c r="T34" s="34"/>
      <c r="U34" s="34"/>
      <c r="V34" s="35"/>
      <c r="W34" s="34"/>
      <c r="X34" s="34"/>
      <c r="Y34" s="34"/>
      <c r="Z34" s="34"/>
      <c r="AA34" s="37"/>
      <c r="AB34" s="101"/>
      <c r="AC34" s="1"/>
      <c r="AD34" s="1"/>
      <c r="AE34" s="1"/>
      <c r="AF34" s="1"/>
      <c r="AG34" s="1"/>
      <c r="AH34" s="1"/>
      <c r="AI34" s="1"/>
      <c r="AJ34" s="1"/>
      <c r="AK34" s="1"/>
      <c r="AL34" s="1"/>
    </row>
    <row r="35" spans="1:38" ht="18.5" hidden="1" thickTop="1" thickBot="1" x14ac:dyDescent="0.4">
      <c r="A35" s="33"/>
      <c r="B35" s="20" t="s">
        <v>60</v>
      </c>
      <c r="C35" s="19"/>
      <c r="D35" s="19"/>
      <c r="E35" s="21"/>
      <c r="F35" s="21"/>
      <c r="G35" s="22"/>
      <c r="H35" s="21"/>
      <c r="I35" s="22"/>
      <c r="J35" s="22"/>
      <c r="K35" s="22"/>
      <c r="L35" s="22"/>
      <c r="M35" s="22"/>
      <c r="N35" s="22"/>
      <c r="O35" s="22"/>
      <c r="P35" s="22"/>
      <c r="Q35" s="22"/>
      <c r="R35" s="21"/>
      <c r="S35" s="23"/>
      <c r="T35" s="34"/>
      <c r="U35" s="34"/>
      <c r="V35" s="35"/>
      <c r="W35" s="34"/>
      <c r="X35" s="34"/>
      <c r="Y35" s="34"/>
      <c r="Z35" s="34"/>
      <c r="AA35" s="37"/>
      <c r="AB35" s="101"/>
      <c r="AC35" s="1"/>
      <c r="AD35" s="1"/>
      <c r="AE35" s="1"/>
      <c r="AF35" s="1"/>
      <c r="AG35" s="1"/>
      <c r="AH35" s="1"/>
      <c r="AI35" s="1"/>
      <c r="AJ35" s="1"/>
      <c r="AK35" s="1"/>
      <c r="AL35" s="1"/>
    </row>
    <row r="36" spans="1:38" ht="18.5" hidden="1" thickTop="1" thickBot="1" x14ac:dyDescent="0.4">
      <c r="A36" s="33"/>
      <c r="B36" s="20" t="s">
        <v>61</v>
      </c>
      <c r="C36" s="19"/>
      <c r="D36" s="19"/>
      <c r="E36" s="21"/>
      <c r="F36" s="21"/>
      <c r="G36" s="22"/>
      <c r="H36" s="21"/>
      <c r="I36" s="22"/>
      <c r="J36" s="22"/>
      <c r="K36" s="22"/>
      <c r="L36" s="22"/>
      <c r="M36" s="22"/>
      <c r="N36" s="22"/>
      <c r="O36" s="22"/>
      <c r="P36" s="22"/>
      <c r="Q36" s="22"/>
      <c r="R36" s="21"/>
      <c r="S36" s="23"/>
      <c r="T36" s="34"/>
      <c r="U36" s="34"/>
      <c r="V36" s="35"/>
      <c r="W36" s="34"/>
      <c r="X36" s="34"/>
      <c r="Y36" s="34"/>
      <c r="Z36" s="34"/>
      <c r="AA36" s="37"/>
      <c r="AB36" s="101"/>
      <c r="AC36" s="1"/>
      <c r="AD36" s="1"/>
      <c r="AE36" s="1"/>
      <c r="AF36" s="1"/>
      <c r="AG36" s="1"/>
      <c r="AH36" s="1"/>
      <c r="AI36" s="1"/>
      <c r="AJ36" s="1"/>
      <c r="AK36" s="1"/>
      <c r="AL36" s="1"/>
    </row>
    <row r="37" spans="1:38" ht="18.5" hidden="1" thickTop="1" thickBot="1" x14ac:dyDescent="0.4">
      <c r="A37" s="33"/>
      <c r="B37" s="20" t="s">
        <v>62</v>
      </c>
      <c r="C37" s="19"/>
      <c r="D37" s="19"/>
      <c r="E37" s="21"/>
      <c r="F37" s="21"/>
      <c r="G37" s="22"/>
      <c r="H37" s="21"/>
      <c r="I37" s="22"/>
      <c r="J37" s="22"/>
      <c r="K37" s="22"/>
      <c r="L37" s="22"/>
      <c r="M37" s="22"/>
      <c r="N37" s="22"/>
      <c r="O37" s="22"/>
      <c r="P37" s="22"/>
      <c r="Q37" s="22"/>
      <c r="R37" s="21"/>
      <c r="S37" s="23"/>
      <c r="T37" s="34"/>
      <c r="U37" s="34"/>
      <c r="V37" s="35"/>
      <c r="W37" s="34"/>
      <c r="X37" s="34"/>
      <c r="Y37" s="34"/>
      <c r="Z37" s="34"/>
      <c r="AA37" s="37"/>
      <c r="AB37" s="101"/>
      <c r="AC37" s="1"/>
      <c r="AD37" s="1"/>
      <c r="AE37" s="1"/>
      <c r="AF37" s="1"/>
      <c r="AG37" s="1"/>
      <c r="AH37" s="1"/>
      <c r="AI37" s="1"/>
      <c r="AJ37" s="1"/>
      <c r="AK37" s="1"/>
      <c r="AL37" s="1"/>
    </row>
    <row r="38" spans="1:38" ht="18.5" hidden="1" thickTop="1" thickBot="1" x14ac:dyDescent="0.4">
      <c r="A38" s="33"/>
      <c r="B38" s="20" t="s">
        <v>63</v>
      </c>
      <c r="C38" s="19"/>
      <c r="D38" s="19"/>
      <c r="E38" s="21"/>
      <c r="F38" s="21"/>
      <c r="G38" s="22"/>
      <c r="H38" s="21"/>
      <c r="I38" s="22"/>
      <c r="J38" s="22"/>
      <c r="K38" s="22"/>
      <c r="L38" s="22"/>
      <c r="M38" s="22"/>
      <c r="N38" s="22"/>
      <c r="O38" s="22"/>
      <c r="P38" s="22"/>
      <c r="Q38" s="22"/>
      <c r="R38" s="21"/>
      <c r="S38" s="23"/>
      <c r="T38" s="34"/>
      <c r="U38" s="34"/>
      <c r="V38" s="35"/>
      <c r="W38" s="34"/>
      <c r="X38" s="34"/>
      <c r="Y38" s="34"/>
      <c r="Z38" s="34"/>
      <c r="AA38" s="37"/>
      <c r="AB38" s="101"/>
      <c r="AC38" s="1"/>
      <c r="AD38" s="1"/>
      <c r="AE38" s="1"/>
      <c r="AF38" s="1"/>
      <c r="AG38" s="1"/>
      <c r="AH38" s="1"/>
      <c r="AI38" s="1"/>
      <c r="AJ38" s="1"/>
      <c r="AK38" s="1"/>
      <c r="AL38" s="1"/>
    </row>
    <row r="39" spans="1:38" ht="18.5" hidden="1" thickTop="1" thickBot="1" x14ac:dyDescent="0.4">
      <c r="A39" s="33"/>
      <c r="B39" s="20" t="s">
        <v>64</v>
      </c>
      <c r="C39" s="19"/>
      <c r="D39" s="19"/>
      <c r="E39" s="21"/>
      <c r="F39" s="21"/>
      <c r="G39" s="22"/>
      <c r="H39" s="21"/>
      <c r="I39" s="22"/>
      <c r="J39" s="22"/>
      <c r="K39" s="22"/>
      <c r="L39" s="22"/>
      <c r="M39" s="22"/>
      <c r="N39" s="22"/>
      <c r="O39" s="22"/>
      <c r="P39" s="22"/>
      <c r="Q39" s="22"/>
      <c r="R39" s="21"/>
      <c r="S39" s="23"/>
      <c r="T39" s="34"/>
      <c r="U39" s="34"/>
      <c r="V39" s="35"/>
      <c r="W39" s="34"/>
      <c r="X39" s="34"/>
      <c r="Y39" s="34"/>
      <c r="Z39" s="34"/>
      <c r="AA39" s="37"/>
      <c r="AB39" s="101"/>
      <c r="AC39" s="1"/>
      <c r="AD39" s="1"/>
      <c r="AE39" s="1"/>
      <c r="AF39" s="1"/>
      <c r="AG39" s="1"/>
      <c r="AH39" s="1"/>
      <c r="AI39" s="1"/>
      <c r="AJ39" s="1"/>
      <c r="AK39" s="1"/>
      <c r="AL39" s="1"/>
    </row>
    <row r="40" spans="1:38" ht="18.5" hidden="1" thickTop="1" thickBot="1" x14ac:dyDescent="0.4">
      <c r="A40" s="33"/>
      <c r="B40" s="20" t="s">
        <v>65</v>
      </c>
      <c r="C40" s="19"/>
      <c r="D40" s="19"/>
      <c r="E40" s="21"/>
      <c r="F40" s="21"/>
      <c r="G40" s="22"/>
      <c r="H40" s="21"/>
      <c r="I40" s="22"/>
      <c r="J40" s="22"/>
      <c r="K40" s="22"/>
      <c r="L40" s="22"/>
      <c r="M40" s="22"/>
      <c r="N40" s="22"/>
      <c r="O40" s="22"/>
      <c r="P40" s="22"/>
      <c r="Q40" s="22"/>
      <c r="R40" s="21"/>
      <c r="S40" s="23"/>
      <c r="T40" s="34"/>
      <c r="U40" s="34"/>
      <c r="V40" s="35"/>
      <c r="W40" s="34"/>
      <c r="X40" s="34"/>
      <c r="Y40" s="34"/>
      <c r="Z40" s="34"/>
      <c r="AA40" s="37"/>
      <c r="AB40" s="101"/>
      <c r="AC40" s="1"/>
      <c r="AD40" s="1"/>
      <c r="AE40" s="1"/>
      <c r="AF40" s="1"/>
      <c r="AG40" s="1"/>
      <c r="AH40" s="1"/>
      <c r="AI40" s="1"/>
      <c r="AJ40" s="1"/>
      <c r="AK40" s="1"/>
      <c r="AL40" s="1"/>
    </row>
    <row r="41" spans="1:38" ht="18.5" hidden="1" thickTop="1" thickBot="1" x14ac:dyDescent="0.4">
      <c r="A41" s="33"/>
      <c r="B41" s="20" t="s">
        <v>66</v>
      </c>
      <c r="C41" s="19"/>
      <c r="D41" s="19"/>
      <c r="E41" s="21"/>
      <c r="F41" s="21"/>
      <c r="G41" s="22"/>
      <c r="H41" s="21"/>
      <c r="I41" s="22"/>
      <c r="J41" s="22"/>
      <c r="K41" s="22"/>
      <c r="L41" s="22"/>
      <c r="M41" s="22"/>
      <c r="N41" s="22"/>
      <c r="O41" s="22"/>
      <c r="P41" s="22"/>
      <c r="Q41" s="22"/>
      <c r="R41" s="21"/>
      <c r="S41" s="23"/>
      <c r="T41" s="34"/>
      <c r="U41" s="34"/>
      <c r="V41" s="35"/>
      <c r="W41" s="34"/>
      <c r="X41" s="34"/>
      <c r="Y41" s="34"/>
      <c r="Z41" s="34"/>
      <c r="AA41" s="37"/>
      <c r="AB41" s="101"/>
      <c r="AC41" s="1"/>
      <c r="AD41" s="1"/>
      <c r="AE41" s="1"/>
      <c r="AF41" s="1"/>
      <c r="AG41" s="1"/>
      <c r="AH41" s="1"/>
      <c r="AI41" s="1"/>
      <c r="AJ41" s="1"/>
      <c r="AK41" s="1"/>
      <c r="AL41" s="1"/>
    </row>
    <row r="42" spans="1:38" ht="18.5" hidden="1" thickTop="1" thickBot="1" x14ac:dyDescent="0.4">
      <c r="A42" s="33"/>
      <c r="B42" s="20" t="s">
        <v>67</v>
      </c>
      <c r="C42" s="19"/>
      <c r="D42" s="19"/>
      <c r="E42" s="21"/>
      <c r="F42" s="21"/>
      <c r="G42" s="22"/>
      <c r="H42" s="21"/>
      <c r="I42" s="22"/>
      <c r="J42" s="22"/>
      <c r="K42" s="22"/>
      <c r="L42" s="22"/>
      <c r="M42" s="22"/>
      <c r="N42" s="22"/>
      <c r="O42" s="22"/>
      <c r="P42" s="22"/>
      <c r="Q42" s="22"/>
      <c r="R42" s="21"/>
      <c r="S42" s="23"/>
      <c r="T42" s="34"/>
      <c r="U42" s="34"/>
      <c r="V42" s="35"/>
      <c r="W42" s="34"/>
      <c r="X42" s="34"/>
      <c r="Y42" s="34"/>
      <c r="Z42" s="34"/>
      <c r="AA42" s="37"/>
      <c r="AB42" s="101"/>
      <c r="AC42" s="1"/>
      <c r="AD42" s="1"/>
      <c r="AE42" s="1"/>
      <c r="AF42" s="1"/>
      <c r="AG42" s="1"/>
      <c r="AH42" s="1"/>
      <c r="AI42" s="1"/>
      <c r="AJ42" s="1"/>
      <c r="AK42" s="1"/>
      <c r="AL42" s="1"/>
    </row>
    <row r="43" spans="1:38" ht="18.5" hidden="1" thickTop="1" thickBot="1" x14ac:dyDescent="0.4">
      <c r="A43" s="33"/>
      <c r="B43" s="20" t="s">
        <v>67</v>
      </c>
      <c r="C43" s="19"/>
      <c r="D43" s="19"/>
      <c r="E43" s="21"/>
      <c r="F43" s="21"/>
      <c r="G43" s="22"/>
      <c r="H43" s="21"/>
      <c r="I43" s="22"/>
      <c r="J43" s="22"/>
      <c r="K43" s="22"/>
      <c r="L43" s="22"/>
      <c r="M43" s="22"/>
      <c r="N43" s="22"/>
      <c r="O43" s="22"/>
      <c r="P43" s="22"/>
      <c r="Q43" s="22"/>
      <c r="R43" s="21"/>
      <c r="S43" s="23"/>
      <c r="T43" s="34"/>
      <c r="U43" s="34"/>
      <c r="V43" s="35"/>
      <c r="W43" s="34"/>
      <c r="X43" s="34"/>
      <c r="Y43" s="34"/>
      <c r="Z43" s="34"/>
      <c r="AA43" s="37"/>
      <c r="AB43" s="101"/>
      <c r="AC43" s="1"/>
      <c r="AD43" s="1"/>
      <c r="AE43" s="1"/>
      <c r="AF43" s="1"/>
      <c r="AG43" s="1"/>
      <c r="AH43" s="1"/>
      <c r="AI43" s="1"/>
      <c r="AJ43" s="1"/>
      <c r="AK43" s="1"/>
      <c r="AL43" s="1"/>
    </row>
    <row r="44" spans="1:38" ht="18.5" hidden="1" thickTop="1" thickBot="1" x14ac:dyDescent="0.4">
      <c r="A44" s="33"/>
      <c r="B44" s="20" t="s">
        <v>68</v>
      </c>
      <c r="C44" s="19"/>
      <c r="D44" s="19"/>
      <c r="E44" s="21"/>
      <c r="F44" s="21"/>
      <c r="G44" s="22"/>
      <c r="H44" s="21"/>
      <c r="I44" s="22"/>
      <c r="J44" s="22"/>
      <c r="K44" s="22"/>
      <c r="L44" s="22"/>
      <c r="M44" s="22"/>
      <c r="N44" s="22"/>
      <c r="O44" s="22"/>
      <c r="P44" s="22"/>
      <c r="Q44" s="22"/>
      <c r="R44" s="21"/>
      <c r="S44" s="23"/>
      <c r="T44" s="34"/>
      <c r="U44" s="34"/>
      <c r="V44" s="35"/>
      <c r="W44" s="34"/>
      <c r="X44" s="34"/>
      <c r="Y44" s="34"/>
      <c r="Z44" s="34"/>
      <c r="AA44" s="37"/>
      <c r="AB44" s="101"/>
      <c r="AC44" s="1"/>
      <c r="AD44" s="1"/>
      <c r="AE44" s="1"/>
      <c r="AF44" s="1"/>
      <c r="AG44" s="1"/>
      <c r="AH44" s="1"/>
      <c r="AI44" s="1"/>
      <c r="AJ44" s="1"/>
      <c r="AK44" s="1"/>
      <c r="AL44" s="1"/>
    </row>
    <row r="45" spans="1:38" ht="18.5" hidden="1" thickTop="1" thickBot="1" x14ac:dyDescent="0.4">
      <c r="A45" s="33"/>
      <c r="B45" s="20" t="s">
        <v>69</v>
      </c>
      <c r="C45" s="19"/>
      <c r="D45" s="19"/>
      <c r="E45" s="21"/>
      <c r="F45" s="21"/>
      <c r="G45" s="22"/>
      <c r="H45" s="21"/>
      <c r="I45" s="22"/>
      <c r="J45" s="22"/>
      <c r="K45" s="22"/>
      <c r="L45" s="22"/>
      <c r="M45" s="22"/>
      <c r="N45" s="22"/>
      <c r="O45" s="22"/>
      <c r="P45" s="22"/>
      <c r="Q45" s="22"/>
      <c r="R45" s="21"/>
      <c r="S45" s="23"/>
      <c r="T45" s="34"/>
      <c r="U45" s="34"/>
      <c r="V45" s="35"/>
      <c r="W45" s="34"/>
      <c r="X45" s="34"/>
      <c r="Y45" s="34"/>
      <c r="Z45" s="34"/>
      <c r="AA45" s="37"/>
      <c r="AB45" s="101"/>
      <c r="AC45" s="1"/>
      <c r="AD45" s="1"/>
      <c r="AE45" s="1"/>
      <c r="AF45" s="1"/>
      <c r="AG45" s="1"/>
      <c r="AH45" s="1"/>
      <c r="AI45" s="1"/>
      <c r="AJ45" s="1"/>
      <c r="AK45" s="1"/>
      <c r="AL45" s="1"/>
    </row>
    <row r="46" spans="1:38" ht="18.5" hidden="1" thickTop="1" thickBot="1" x14ac:dyDescent="0.4">
      <c r="A46" s="33"/>
      <c r="B46" s="20" t="s">
        <v>70</v>
      </c>
      <c r="C46" s="19"/>
      <c r="D46" s="19"/>
      <c r="E46" s="21"/>
      <c r="F46" s="21"/>
      <c r="G46" s="22"/>
      <c r="H46" s="21"/>
      <c r="I46" s="22"/>
      <c r="J46" s="22"/>
      <c r="K46" s="22"/>
      <c r="L46" s="22"/>
      <c r="M46" s="22"/>
      <c r="N46" s="22"/>
      <c r="O46" s="22"/>
      <c r="P46" s="22"/>
      <c r="Q46" s="22"/>
      <c r="R46" s="21"/>
      <c r="S46" s="23"/>
      <c r="T46" s="34"/>
      <c r="U46" s="34"/>
      <c r="V46" s="35"/>
      <c r="W46" s="34"/>
      <c r="X46" s="34"/>
      <c r="Y46" s="34"/>
      <c r="Z46" s="34"/>
      <c r="AA46" s="37"/>
      <c r="AB46" s="101"/>
      <c r="AC46" s="1"/>
      <c r="AD46" s="1"/>
      <c r="AE46" s="1"/>
      <c r="AF46" s="1"/>
      <c r="AG46" s="1"/>
      <c r="AH46" s="1"/>
      <c r="AI46" s="1"/>
      <c r="AJ46" s="1"/>
      <c r="AK46" s="1"/>
      <c r="AL46" s="1"/>
    </row>
    <row r="47" spans="1:38" ht="18.5" hidden="1" thickTop="1" thickBot="1" x14ac:dyDescent="0.4">
      <c r="A47" s="33"/>
      <c r="B47" s="20" t="s">
        <v>71</v>
      </c>
      <c r="C47" s="19"/>
      <c r="D47" s="19"/>
      <c r="E47" s="21"/>
      <c r="F47" s="21"/>
      <c r="G47" s="22"/>
      <c r="H47" s="21"/>
      <c r="I47" s="22"/>
      <c r="J47" s="22"/>
      <c r="K47" s="22"/>
      <c r="L47" s="22"/>
      <c r="M47" s="22"/>
      <c r="N47" s="22"/>
      <c r="O47" s="22"/>
      <c r="P47" s="22"/>
      <c r="Q47" s="22"/>
      <c r="R47" s="21"/>
      <c r="S47" s="23"/>
      <c r="T47" s="34"/>
      <c r="U47" s="34"/>
      <c r="V47" s="35"/>
      <c r="W47" s="34"/>
      <c r="X47" s="34"/>
      <c r="Y47" s="34"/>
      <c r="Z47" s="34"/>
      <c r="AA47" s="37"/>
      <c r="AB47" s="101"/>
      <c r="AC47" s="1"/>
      <c r="AD47" s="1"/>
      <c r="AE47" s="1"/>
      <c r="AF47" s="1"/>
      <c r="AG47" s="1"/>
      <c r="AH47" s="1"/>
      <c r="AI47" s="1"/>
      <c r="AJ47" s="1"/>
      <c r="AK47" s="1"/>
      <c r="AL47" s="1"/>
    </row>
    <row r="48" spans="1:38" ht="18.5" hidden="1" thickTop="1" thickBot="1" x14ac:dyDescent="0.4">
      <c r="A48" s="33"/>
      <c r="B48" s="20" t="s">
        <v>72</v>
      </c>
      <c r="C48" s="19"/>
      <c r="D48" s="19"/>
      <c r="E48" s="21"/>
      <c r="F48" s="21"/>
      <c r="G48" s="22"/>
      <c r="H48" s="21"/>
      <c r="I48" s="22"/>
      <c r="J48" s="22"/>
      <c r="K48" s="22"/>
      <c r="L48" s="22"/>
      <c r="M48" s="22"/>
      <c r="N48" s="22"/>
      <c r="O48" s="22"/>
      <c r="P48" s="22"/>
      <c r="Q48" s="22"/>
      <c r="R48" s="21"/>
      <c r="S48" s="23"/>
      <c r="T48" s="34"/>
      <c r="U48" s="34"/>
      <c r="V48" s="35"/>
      <c r="W48" s="34"/>
      <c r="X48" s="34"/>
      <c r="Y48" s="34"/>
      <c r="Z48" s="34"/>
      <c r="AA48" s="37"/>
      <c r="AB48" s="101"/>
      <c r="AC48" s="1"/>
      <c r="AD48" s="1"/>
      <c r="AE48" s="1"/>
      <c r="AF48" s="1"/>
      <c r="AG48" s="1"/>
      <c r="AH48" s="1"/>
      <c r="AI48" s="1"/>
      <c r="AJ48" s="1"/>
      <c r="AK48" s="1"/>
      <c r="AL48" s="1"/>
    </row>
    <row r="49" spans="1:38" ht="18.5" hidden="1" thickTop="1" thickBot="1" x14ac:dyDescent="0.4">
      <c r="A49" s="33"/>
      <c r="B49" s="20" t="s">
        <v>73</v>
      </c>
      <c r="C49" s="19"/>
      <c r="D49" s="19"/>
      <c r="E49" s="21"/>
      <c r="F49" s="21"/>
      <c r="G49" s="22"/>
      <c r="H49" s="21"/>
      <c r="I49" s="22"/>
      <c r="J49" s="22"/>
      <c r="K49" s="22"/>
      <c r="L49" s="22"/>
      <c r="M49" s="22"/>
      <c r="N49" s="22"/>
      <c r="O49" s="22"/>
      <c r="P49" s="22"/>
      <c r="Q49" s="22"/>
      <c r="R49" s="21"/>
      <c r="S49" s="23"/>
      <c r="T49" s="34"/>
      <c r="U49" s="34"/>
      <c r="V49" s="35"/>
      <c r="W49" s="34"/>
      <c r="X49" s="34"/>
      <c r="Y49" s="34"/>
      <c r="Z49" s="34"/>
      <c r="AA49" s="37"/>
      <c r="AB49" s="101"/>
      <c r="AC49" s="1"/>
      <c r="AD49" s="1"/>
      <c r="AE49" s="1"/>
      <c r="AF49" s="1"/>
      <c r="AG49" s="1"/>
      <c r="AH49" s="1"/>
      <c r="AI49" s="1"/>
      <c r="AJ49" s="1"/>
      <c r="AK49" s="1"/>
      <c r="AL49" s="1"/>
    </row>
    <row r="50" spans="1:38" ht="18.5" hidden="1" thickTop="1" thickBot="1" x14ac:dyDescent="0.4">
      <c r="A50" s="33"/>
      <c r="B50" s="20" t="s">
        <v>74</v>
      </c>
      <c r="C50" s="19"/>
      <c r="D50" s="19"/>
      <c r="E50" s="21"/>
      <c r="F50" s="21"/>
      <c r="G50" s="22"/>
      <c r="H50" s="21"/>
      <c r="I50" s="22"/>
      <c r="J50" s="22"/>
      <c r="K50" s="22"/>
      <c r="L50" s="22"/>
      <c r="M50" s="22"/>
      <c r="N50" s="22"/>
      <c r="O50" s="22"/>
      <c r="P50" s="22"/>
      <c r="Q50" s="22"/>
      <c r="R50" s="21"/>
      <c r="S50" s="23"/>
      <c r="T50" s="34"/>
      <c r="U50" s="34"/>
      <c r="V50" s="35"/>
      <c r="W50" s="34"/>
      <c r="X50" s="34"/>
      <c r="Y50" s="34"/>
      <c r="Z50" s="34"/>
      <c r="AA50" s="37"/>
      <c r="AB50" s="101"/>
      <c r="AC50" s="1"/>
      <c r="AD50" s="1"/>
      <c r="AE50" s="1"/>
      <c r="AF50" s="1"/>
      <c r="AG50" s="1"/>
      <c r="AH50" s="1"/>
      <c r="AI50" s="1"/>
      <c r="AJ50" s="1"/>
      <c r="AK50" s="1"/>
      <c r="AL50" s="1"/>
    </row>
    <row r="51" spans="1:38" ht="18.5" hidden="1" thickTop="1" thickBot="1" x14ac:dyDescent="0.4">
      <c r="A51" s="33"/>
      <c r="B51" s="20" t="s">
        <v>75</v>
      </c>
      <c r="C51" s="19"/>
      <c r="D51" s="19"/>
      <c r="E51" s="21"/>
      <c r="F51" s="21"/>
      <c r="G51" s="22"/>
      <c r="H51" s="21"/>
      <c r="I51" s="22"/>
      <c r="J51" s="22"/>
      <c r="K51" s="22"/>
      <c r="L51" s="22"/>
      <c r="M51" s="22"/>
      <c r="N51" s="22"/>
      <c r="O51" s="22"/>
      <c r="P51" s="22"/>
      <c r="Q51" s="22"/>
      <c r="R51" s="21"/>
      <c r="S51" s="23"/>
      <c r="T51" s="34"/>
      <c r="U51" s="34"/>
      <c r="V51" s="35"/>
      <c r="W51" s="34"/>
      <c r="X51" s="34"/>
      <c r="Y51" s="34"/>
      <c r="Z51" s="34"/>
      <c r="AA51" s="37"/>
      <c r="AB51" s="101"/>
      <c r="AC51" s="1"/>
      <c r="AD51" s="1"/>
      <c r="AE51" s="1"/>
      <c r="AF51" s="1"/>
      <c r="AG51" s="1"/>
      <c r="AH51" s="1"/>
      <c r="AI51" s="1"/>
      <c r="AJ51" s="1"/>
      <c r="AK51" s="1"/>
      <c r="AL51" s="1"/>
    </row>
    <row r="52" spans="1:38" ht="18.5" thickTop="1" thickBot="1" x14ac:dyDescent="0.4">
      <c r="A52" s="98" t="s">
        <v>154</v>
      </c>
      <c r="B52" s="96" t="s">
        <v>153</v>
      </c>
      <c r="C52" s="3" t="s">
        <v>127</v>
      </c>
      <c r="D52" s="44" t="s">
        <v>107</v>
      </c>
      <c r="E52" s="45" t="s">
        <v>99</v>
      </c>
      <c r="F52" s="68">
        <v>41.2</v>
      </c>
      <c r="G52" s="46">
        <v>4</v>
      </c>
      <c r="H52" s="30">
        <f t="shared" ref="H52" si="0">F52*G52</f>
        <v>164.8</v>
      </c>
      <c r="I52" s="31">
        <f>H52*0.036</f>
        <v>5.9328000000000003</v>
      </c>
      <c r="J52" s="47">
        <v>1</v>
      </c>
      <c r="K52" s="95" t="s">
        <v>146</v>
      </c>
      <c r="L52" s="40"/>
      <c r="M52" s="40"/>
      <c r="N52" s="2"/>
      <c r="O52" s="2"/>
      <c r="P52" s="2"/>
      <c r="Q52" s="2"/>
      <c r="R52" s="6"/>
      <c r="T52" s="41">
        <v>1</v>
      </c>
      <c r="U52" s="41">
        <v>0.19</v>
      </c>
      <c r="V52" s="42">
        <f t="shared" ref="V52" si="1">$J52*U52</f>
        <v>0.19</v>
      </c>
      <c r="W52" s="41">
        <v>6.2</v>
      </c>
      <c r="X52" s="41">
        <v>0</v>
      </c>
      <c r="Y52" s="41"/>
      <c r="Z52" s="41">
        <f>SUM(V52:X52)</f>
        <v>6.3900000000000006</v>
      </c>
      <c r="AA52" s="43">
        <f t="shared" ref="AA52" si="2">$J52*Z52</f>
        <v>6.3900000000000006</v>
      </c>
      <c r="AB52" s="102">
        <v>28</v>
      </c>
      <c r="AC52" s="1"/>
      <c r="AD52" s="1"/>
      <c r="AE52" s="1"/>
      <c r="AF52" s="1"/>
      <c r="AG52" s="1"/>
      <c r="AH52" s="1"/>
      <c r="AI52" s="1"/>
      <c r="AJ52" s="1"/>
      <c r="AK52" s="1"/>
      <c r="AL52" s="1"/>
    </row>
    <row r="53" spans="1:38" ht="18.5" thickTop="1" thickBot="1" x14ac:dyDescent="0.4">
      <c r="A53" s="98" t="s">
        <v>152</v>
      </c>
      <c r="B53" s="96" t="s">
        <v>153</v>
      </c>
      <c r="C53" s="3" t="s">
        <v>127</v>
      </c>
      <c r="D53" s="44" t="s">
        <v>141</v>
      </c>
      <c r="E53" s="45" t="s">
        <v>99</v>
      </c>
      <c r="F53" s="68">
        <v>44.4</v>
      </c>
      <c r="G53" s="46">
        <v>4</v>
      </c>
      <c r="H53" s="30">
        <f t="shared" ref="H53:H56" si="3">F53*G53</f>
        <v>177.6</v>
      </c>
      <c r="I53" s="31">
        <v>10.8</v>
      </c>
      <c r="J53" s="47">
        <v>1</v>
      </c>
      <c r="K53" s="95" t="s">
        <v>146</v>
      </c>
      <c r="L53" s="48" t="s">
        <v>88</v>
      </c>
      <c r="M53" s="48" t="s">
        <v>81</v>
      </c>
      <c r="N53" s="49" t="s">
        <v>76</v>
      </c>
      <c r="O53" s="50"/>
      <c r="P53" s="50"/>
      <c r="Q53" s="49" t="s">
        <v>77</v>
      </c>
      <c r="R53" s="50"/>
      <c r="S53" s="51"/>
      <c r="T53" s="41">
        <v>3</v>
      </c>
      <c r="U53" s="41">
        <v>0.75</v>
      </c>
      <c r="V53" s="42">
        <f t="shared" ref="V53:V57" si="4">$J53*U53</f>
        <v>0.75</v>
      </c>
      <c r="W53" s="41">
        <v>11.15</v>
      </c>
      <c r="X53" s="41">
        <v>0</v>
      </c>
      <c r="Y53" s="41" t="s">
        <v>104</v>
      </c>
      <c r="Z53" s="41">
        <f t="shared" ref="Z53:Z66" si="5">SUM(V53:X53)</f>
        <v>11.9</v>
      </c>
      <c r="AA53" s="43">
        <f t="shared" ref="AA53:AA74" si="6">$J53*Z53</f>
        <v>11.9</v>
      </c>
      <c r="AB53" s="103">
        <v>35</v>
      </c>
    </row>
    <row r="54" spans="1:38" ht="18.5" thickTop="1" thickBot="1" x14ac:dyDescent="0.4">
      <c r="A54" s="98" t="s">
        <v>155</v>
      </c>
      <c r="B54" s="96" t="s">
        <v>153</v>
      </c>
      <c r="C54" s="3" t="s">
        <v>127</v>
      </c>
      <c r="D54" s="44"/>
      <c r="E54" s="45" t="s">
        <v>99</v>
      </c>
      <c r="F54" s="68">
        <v>65</v>
      </c>
      <c r="G54" s="46">
        <v>3.8</v>
      </c>
      <c r="H54" s="30">
        <f t="shared" si="3"/>
        <v>247</v>
      </c>
      <c r="I54" s="31">
        <v>10.8</v>
      </c>
      <c r="J54" s="47">
        <v>1</v>
      </c>
      <c r="K54" s="95" t="s">
        <v>146</v>
      </c>
      <c r="L54" s="48" t="s">
        <v>88</v>
      </c>
      <c r="M54" s="48" t="s">
        <v>81</v>
      </c>
      <c r="N54" s="49" t="s">
        <v>76</v>
      </c>
      <c r="O54" s="50"/>
      <c r="P54" s="50"/>
      <c r="Q54" s="49" t="s">
        <v>77</v>
      </c>
      <c r="R54" s="50"/>
      <c r="S54" s="51"/>
      <c r="T54" s="41">
        <v>3</v>
      </c>
      <c r="U54" s="41">
        <v>0.75</v>
      </c>
      <c r="V54" s="42">
        <f t="shared" ref="V54:V55" si="7">$J54*U54</f>
        <v>0.75</v>
      </c>
      <c r="W54" s="41">
        <v>11.15</v>
      </c>
      <c r="X54" s="41">
        <v>0</v>
      </c>
      <c r="Y54" s="41"/>
      <c r="Z54" s="41">
        <f t="shared" si="5"/>
        <v>11.9</v>
      </c>
      <c r="AA54" s="43">
        <f t="shared" si="6"/>
        <v>11.9</v>
      </c>
      <c r="AB54" s="103">
        <v>35</v>
      </c>
    </row>
    <row r="55" spans="1:38" ht="18.5" thickTop="1" thickBot="1" x14ac:dyDescent="0.4">
      <c r="A55" s="98" t="s">
        <v>172</v>
      </c>
      <c r="B55" s="96" t="s">
        <v>128</v>
      </c>
      <c r="C55" s="3" t="s">
        <v>127</v>
      </c>
      <c r="D55" s="44"/>
      <c r="E55" s="45" t="s">
        <v>99</v>
      </c>
      <c r="F55" s="68">
        <v>75.3</v>
      </c>
      <c r="G55" s="46">
        <v>3.9</v>
      </c>
      <c r="H55" s="30">
        <f t="shared" si="3"/>
        <v>293.66999999999996</v>
      </c>
      <c r="I55" s="31">
        <v>10.8</v>
      </c>
      <c r="J55" s="47">
        <v>1</v>
      </c>
      <c r="K55" s="95" t="s">
        <v>146</v>
      </c>
      <c r="L55" s="48" t="s">
        <v>88</v>
      </c>
      <c r="M55" s="48" t="s">
        <v>81</v>
      </c>
      <c r="N55" s="49" t="s">
        <v>76</v>
      </c>
      <c r="O55" s="50"/>
      <c r="P55" s="50"/>
      <c r="Q55" s="49" t="s">
        <v>77</v>
      </c>
      <c r="R55" s="50"/>
      <c r="S55" s="51"/>
      <c r="T55" s="41">
        <v>3</v>
      </c>
      <c r="U55" s="41">
        <v>0.75</v>
      </c>
      <c r="V55" s="42">
        <f t="shared" si="7"/>
        <v>0.75</v>
      </c>
      <c r="W55" s="41">
        <v>11.15</v>
      </c>
      <c r="X55" s="41">
        <v>0</v>
      </c>
      <c r="Y55" s="41"/>
      <c r="Z55" s="41">
        <f t="shared" si="5"/>
        <v>11.9</v>
      </c>
      <c r="AA55" s="43">
        <f t="shared" si="6"/>
        <v>11.9</v>
      </c>
      <c r="AB55" s="103">
        <v>35</v>
      </c>
    </row>
    <row r="56" spans="1:38" ht="18.5" thickTop="1" thickBot="1" x14ac:dyDescent="0.4">
      <c r="A56" s="99" t="s">
        <v>156</v>
      </c>
      <c r="B56" s="97" t="s">
        <v>157</v>
      </c>
      <c r="C56" s="3" t="s">
        <v>127</v>
      </c>
      <c r="D56" s="3"/>
      <c r="E56" s="45" t="s">
        <v>99</v>
      </c>
      <c r="F56" s="69">
        <v>20.100000000000001</v>
      </c>
      <c r="G56" s="46">
        <v>2.2999999999999998</v>
      </c>
      <c r="H56" s="30">
        <f t="shared" si="3"/>
        <v>46.23</v>
      </c>
      <c r="I56" s="31">
        <v>12</v>
      </c>
      <c r="J56" s="32">
        <v>1</v>
      </c>
      <c r="K56" s="95" t="s">
        <v>146</v>
      </c>
      <c r="L56" s="40"/>
      <c r="M56" s="40"/>
      <c r="N56" s="2"/>
      <c r="O56" s="2"/>
      <c r="P56" s="2"/>
      <c r="Q56" s="2"/>
      <c r="R56" s="6"/>
      <c r="T56" s="41">
        <v>1</v>
      </c>
      <c r="U56" s="41">
        <v>0.19</v>
      </c>
      <c r="V56" s="42">
        <f t="shared" si="4"/>
        <v>0.19</v>
      </c>
      <c r="W56" s="41">
        <v>8.75</v>
      </c>
      <c r="X56" s="41">
        <v>2.8</v>
      </c>
      <c r="Y56" s="41"/>
      <c r="Z56" s="41">
        <f t="shared" si="5"/>
        <v>11.739999999999998</v>
      </c>
      <c r="AA56" s="43">
        <f t="shared" si="6"/>
        <v>11.739999999999998</v>
      </c>
      <c r="AB56" s="104">
        <v>22</v>
      </c>
    </row>
    <row r="57" spans="1:38" ht="18.5" thickTop="1" thickBot="1" x14ac:dyDescent="0.4">
      <c r="A57" s="99" t="s">
        <v>158</v>
      </c>
      <c r="B57" s="97" t="s">
        <v>109</v>
      </c>
      <c r="C57" s="3" t="s">
        <v>127</v>
      </c>
      <c r="D57" s="3"/>
      <c r="E57" s="45" t="s">
        <v>99</v>
      </c>
      <c r="F57" s="69">
        <v>38.1</v>
      </c>
      <c r="G57" s="46">
        <v>3</v>
      </c>
      <c r="H57" s="30">
        <f t="shared" ref="H57" si="8">F57*G57</f>
        <v>114.30000000000001</v>
      </c>
      <c r="I57" s="31">
        <v>15.2</v>
      </c>
      <c r="J57" s="32">
        <v>1</v>
      </c>
      <c r="K57" s="95" t="s">
        <v>146</v>
      </c>
      <c r="L57" s="40"/>
      <c r="M57" s="40"/>
      <c r="N57" s="2"/>
      <c r="O57" s="2"/>
      <c r="P57" s="2"/>
      <c r="Q57" s="2"/>
      <c r="R57" s="6"/>
      <c r="T57" s="41">
        <v>3</v>
      </c>
      <c r="U57" s="41">
        <v>0.75</v>
      </c>
      <c r="V57" s="42">
        <f t="shared" si="4"/>
        <v>0.75</v>
      </c>
      <c r="W57" s="41">
        <v>11.15</v>
      </c>
      <c r="X57" s="41">
        <v>0</v>
      </c>
      <c r="Y57" s="41"/>
      <c r="Z57" s="41">
        <f t="shared" si="5"/>
        <v>11.9</v>
      </c>
      <c r="AA57" s="43">
        <f t="shared" si="6"/>
        <v>11.9</v>
      </c>
      <c r="AB57" s="104">
        <v>42</v>
      </c>
    </row>
    <row r="58" spans="1:38" ht="18.5" thickTop="1" thickBot="1" x14ac:dyDescent="0.4">
      <c r="A58" s="99" t="s">
        <v>173</v>
      </c>
      <c r="B58" s="97" t="s">
        <v>174</v>
      </c>
      <c r="C58" s="3" t="s">
        <v>127</v>
      </c>
      <c r="D58" s="3"/>
      <c r="E58" s="45" t="s">
        <v>99</v>
      </c>
      <c r="F58" s="69">
        <v>14.9</v>
      </c>
      <c r="G58" s="46">
        <v>3</v>
      </c>
      <c r="H58" s="30">
        <f t="shared" ref="H58:H60" si="9">F58*G58</f>
        <v>44.7</v>
      </c>
      <c r="I58" s="31">
        <v>33</v>
      </c>
      <c r="J58" s="32">
        <v>1</v>
      </c>
      <c r="K58" s="95" t="s">
        <v>146</v>
      </c>
      <c r="L58" s="40"/>
      <c r="M58" s="40"/>
      <c r="N58" s="2"/>
      <c r="O58" s="2"/>
      <c r="P58" s="2"/>
      <c r="Q58" s="2"/>
      <c r="R58" s="6"/>
      <c r="T58" s="41">
        <v>3</v>
      </c>
      <c r="U58" s="41">
        <v>2.6</v>
      </c>
      <c r="V58" s="42">
        <f t="shared" ref="V58:V61" si="10">$J58*U58</f>
        <v>2.6</v>
      </c>
      <c r="W58" s="41">
        <v>17.5</v>
      </c>
      <c r="X58" s="41">
        <v>3.7</v>
      </c>
      <c r="Y58" s="41"/>
      <c r="Z58" s="41">
        <f t="shared" si="5"/>
        <v>23.8</v>
      </c>
      <c r="AA58" s="43">
        <f t="shared" si="6"/>
        <v>23.8</v>
      </c>
      <c r="AB58" s="104">
        <v>42</v>
      </c>
    </row>
    <row r="59" spans="1:38" ht="18.5" thickTop="1" thickBot="1" x14ac:dyDescent="0.4">
      <c r="A59" s="99" t="s">
        <v>175</v>
      </c>
      <c r="B59" s="97" t="s">
        <v>110</v>
      </c>
      <c r="C59" s="3" t="s">
        <v>127</v>
      </c>
      <c r="D59" s="3"/>
      <c r="E59" s="45" t="s">
        <v>99</v>
      </c>
      <c r="F59" s="69">
        <v>34.4</v>
      </c>
      <c r="G59" s="46">
        <v>3.5</v>
      </c>
      <c r="H59" s="30">
        <f t="shared" si="9"/>
        <v>120.39999999999999</v>
      </c>
      <c r="I59" s="31">
        <v>5.5</v>
      </c>
      <c r="J59" s="32">
        <v>1</v>
      </c>
      <c r="K59" s="95" t="s">
        <v>146</v>
      </c>
      <c r="L59" s="40"/>
      <c r="M59" s="40"/>
      <c r="N59" s="2"/>
      <c r="O59" s="2"/>
      <c r="P59" s="2"/>
      <c r="Q59" s="2"/>
      <c r="R59" s="6"/>
      <c r="T59" s="41">
        <v>1</v>
      </c>
      <c r="U59" s="41">
        <v>0.19</v>
      </c>
      <c r="V59" s="42">
        <f t="shared" si="10"/>
        <v>0.19</v>
      </c>
      <c r="W59" s="41">
        <v>4.95</v>
      </c>
      <c r="X59" s="41">
        <v>0</v>
      </c>
      <c r="Y59" s="41"/>
      <c r="Z59" s="41">
        <f t="shared" si="5"/>
        <v>5.1400000000000006</v>
      </c>
      <c r="AA59" s="43">
        <f t="shared" si="6"/>
        <v>5.1400000000000006</v>
      </c>
      <c r="AB59" s="104">
        <v>28</v>
      </c>
    </row>
    <row r="60" spans="1:38" ht="18.5" thickTop="1" thickBot="1" x14ac:dyDescent="0.4">
      <c r="A60" s="99" t="s">
        <v>176</v>
      </c>
      <c r="B60" s="97" t="s">
        <v>192</v>
      </c>
      <c r="C60" s="3" t="s">
        <v>127</v>
      </c>
      <c r="D60" s="3"/>
      <c r="E60" s="45" t="s">
        <v>144</v>
      </c>
      <c r="F60" s="69">
        <v>231.3</v>
      </c>
      <c r="G60" s="46">
        <v>3.9</v>
      </c>
      <c r="H60" s="30">
        <f t="shared" si="9"/>
        <v>902.07</v>
      </c>
      <c r="I60" s="31">
        <v>14</v>
      </c>
      <c r="J60" s="32">
        <v>2</v>
      </c>
      <c r="K60" s="95" t="s">
        <v>146</v>
      </c>
      <c r="L60" s="40"/>
      <c r="M60" s="40"/>
      <c r="N60" s="2"/>
      <c r="O60" s="2"/>
      <c r="P60" s="2"/>
      <c r="Q60" s="2"/>
      <c r="R60" s="6"/>
      <c r="T60" s="41">
        <v>1</v>
      </c>
      <c r="U60" s="41">
        <v>0.22</v>
      </c>
      <c r="V60" s="42">
        <f t="shared" si="10"/>
        <v>0.44</v>
      </c>
      <c r="W60" s="41">
        <v>0</v>
      </c>
      <c r="X60" s="41">
        <v>0</v>
      </c>
      <c r="Y60" s="41"/>
      <c r="Z60" s="41">
        <f t="shared" si="5"/>
        <v>0.44</v>
      </c>
      <c r="AA60" s="43">
        <f t="shared" si="6"/>
        <v>0.88</v>
      </c>
      <c r="AB60" s="104">
        <v>35</v>
      </c>
    </row>
    <row r="61" spans="1:38" ht="18.5" thickTop="1" thickBot="1" x14ac:dyDescent="0.4">
      <c r="A61" s="99" t="s">
        <v>176</v>
      </c>
      <c r="B61" s="97" t="s">
        <v>193</v>
      </c>
      <c r="C61" s="3" t="s">
        <v>127</v>
      </c>
      <c r="D61" s="3"/>
      <c r="E61" s="45"/>
      <c r="F61" s="69"/>
      <c r="G61" s="46"/>
      <c r="H61" s="30"/>
      <c r="I61" s="31">
        <v>5</v>
      </c>
      <c r="J61" s="32">
        <v>1</v>
      </c>
      <c r="K61" s="95" t="s">
        <v>146</v>
      </c>
      <c r="L61" s="40"/>
      <c r="M61" s="40"/>
      <c r="N61" s="2"/>
      <c r="O61" s="2"/>
      <c r="P61" s="2"/>
      <c r="Q61" s="2"/>
      <c r="R61" s="6"/>
      <c r="T61" s="41">
        <v>1</v>
      </c>
      <c r="U61" s="41">
        <v>0.05</v>
      </c>
      <c r="V61" s="42">
        <f t="shared" si="10"/>
        <v>0.05</v>
      </c>
      <c r="W61" s="41">
        <v>0</v>
      </c>
      <c r="X61" s="41">
        <v>0</v>
      </c>
      <c r="Y61" s="41"/>
      <c r="Z61" s="41">
        <f t="shared" si="5"/>
        <v>0.05</v>
      </c>
      <c r="AA61" s="43">
        <f t="shared" si="6"/>
        <v>0.05</v>
      </c>
      <c r="AB61" s="104">
        <v>28</v>
      </c>
    </row>
    <row r="62" spans="1:38" ht="18.5" thickTop="1" thickBot="1" x14ac:dyDescent="0.4">
      <c r="A62" s="99" t="s">
        <v>189</v>
      </c>
      <c r="B62" s="97" t="s">
        <v>111</v>
      </c>
      <c r="C62" s="3" t="s">
        <v>127</v>
      </c>
      <c r="D62" s="3"/>
      <c r="E62" s="45" t="s">
        <v>99</v>
      </c>
      <c r="F62" s="69">
        <v>41.6</v>
      </c>
      <c r="G62" s="46">
        <v>3.5</v>
      </c>
      <c r="H62" s="30">
        <f t="shared" ref="H62:H69" si="11">F62*G62</f>
        <v>145.6</v>
      </c>
      <c r="I62" s="31">
        <v>43.6</v>
      </c>
      <c r="J62" s="32">
        <v>1</v>
      </c>
      <c r="K62" s="95" t="s">
        <v>146</v>
      </c>
      <c r="L62" s="40"/>
      <c r="M62" s="40"/>
      <c r="N62" s="2"/>
      <c r="O62" s="2"/>
      <c r="P62" s="2"/>
      <c r="Q62" s="2"/>
      <c r="R62" s="6"/>
      <c r="T62" s="41">
        <v>3</v>
      </c>
      <c r="U62" s="41">
        <v>1.75</v>
      </c>
      <c r="V62" s="42">
        <f t="shared" ref="V62:V69" si="12">$J62*U62</f>
        <v>1.75</v>
      </c>
      <c r="W62" s="41">
        <v>24.3</v>
      </c>
      <c r="X62" s="41">
        <v>3.8</v>
      </c>
      <c r="Y62" s="41"/>
      <c r="Z62" s="41">
        <f t="shared" si="5"/>
        <v>29.85</v>
      </c>
      <c r="AA62" s="43">
        <f t="shared" si="6"/>
        <v>29.85</v>
      </c>
      <c r="AB62" s="104">
        <v>42</v>
      </c>
    </row>
    <row r="63" spans="1:38" ht="18.5" thickTop="1" thickBot="1" x14ac:dyDescent="0.4">
      <c r="A63" s="99" t="s">
        <v>177</v>
      </c>
      <c r="B63" s="97" t="s">
        <v>112</v>
      </c>
      <c r="C63" s="3" t="s">
        <v>127</v>
      </c>
      <c r="D63" s="3"/>
      <c r="E63" s="45" t="s">
        <v>99</v>
      </c>
      <c r="F63" s="69">
        <v>57.8</v>
      </c>
      <c r="G63" s="46">
        <v>3.3</v>
      </c>
      <c r="H63" s="30">
        <f t="shared" si="11"/>
        <v>190.73999999999998</v>
      </c>
      <c r="I63" s="31">
        <v>66.599999999999994</v>
      </c>
      <c r="J63" s="32">
        <v>1</v>
      </c>
      <c r="K63" s="95" t="s">
        <v>146</v>
      </c>
      <c r="L63" s="40"/>
      <c r="M63" s="40"/>
      <c r="N63" s="2"/>
      <c r="O63" s="2"/>
      <c r="P63" s="2"/>
      <c r="Q63" s="2"/>
      <c r="R63" s="6"/>
      <c r="T63" s="41">
        <v>3</v>
      </c>
      <c r="U63" s="41">
        <v>2.6</v>
      </c>
      <c r="V63" s="42">
        <f t="shared" si="12"/>
        <v>2.6</v>
      </c>
      <c r="W63" s="41">
        <v>34.200000000000003</v>
      </c>
      <c r="X63" s="41">
        <v>5.4</v>
      </c>
      <c r="Y63" s="41"/>
      <c r="Z63" s="41">
        <f t="shared" si="5"/>
        <v>42.2</v>
      </c>
      <c r="AA63" s="43">
        <f t="shared" si="6"/>
        <v>42.2</v>
      </c>
      <c r="AB63" s="104">
        <v>54</v>
      </c>
    </row>
    <row r="64" spans="1:38" ht="18.5" thickTop="1" thickBot="1" x14ac:dyDescent="0.4">
      <c r="A64" s="99" t="s">
        <v>108</v>
      </c>
      <c r="B64" s="97" t="s">
        <v>113</v>
      </c>
      <c r="C64" s="3" t="s">
        <v>127</v>
      </c>
      <c r="D64" s="3"/>
      <c r="E64" s="45" t="s">
        <v>99</v>
      </c>
      <c r="F64" s="69">
        <v>82.7</v>
      </c>
      <c r="G64" s="46">
        <v>2.5</v>
      </c>
      <c r="H64" s="30">
        <f t="shared" si="11"/>
        <v>206.75</v>
      </c>
      <c r="I64" s="31">
        <v>30</v>
      </c>
      <c r="J64" s="32">
        <v>1</v>
      </c>
      <c r="K64" s="95" t="s">
        <v>146</v>
      </c>
      <c r="L64" s="40"/>
      <c r="M64" s="40"/>
      <c r="N64" s="2"/>
      <c r="O64" s="2"/>
      <c r="P64" s="2"/>
      <c r="Q64" s="2"/>
      <c r="R64" s="6"/>
      <c r="T64" s="41">
        <v>3</v>
      </c>
      <c r="U64" s="41">
        <v>0.62</v>
      </c>
      <c r="V64" s="42">
        <f t="shared" si="12"/>
        <v>0.62</v>
      </c>
      <c r="W64" s="41">
        <v>19.2</v>
      </c>
      <c r="X64" s="41">
        <v>3.8</v>
      </c>
      <c r="Y64" s="41"/>
      <c r="Z64" s="41">
        <f t="shared" si="5"/>
        <v>23.62</v>
      </c>
      <c r="AA64" s="43">
        <f t="shared" si="6"/>
        <v>23.62</v>
      </c>
      <c r="AB64" s="104">
        <v>35</v>
      </c>
    </row>
    <row r="65" spans="1:28" ht="18.5" thickTop="1" thickBot="1" x14ac:dyDescent="0.4">
      <c r="A65" s="99" t="s">
        <v>178</v>
      </c>
      <c r="B65" s="97" t="s">
        <v>114</v>
      </c>
      <c r="C65" s="3" t="s">
        <v>127</v>
      </c>
      <c r="D65" s="3"/>
      <c r="E65" s="45" t="s">
        <v>99</v>
      </c>
      <c r="F65" s="69">
        <v>189.6</v>
      </c>
      <c r="G65" s="46">
        <v>3.9</v>
      </c>
      <c r="H65" s="30">
        <f t="shared" si="11"/>
        <v>739.43999999999994</v>
      </c>
      <c r="I65" s="31">
        <v>24.5</v>
      </c>
      <c r="J65" s="32">
        <v>2</v>
      </c>
      <c r="K65" s="95" t="s">
        <v>146</v>
      </c>
      <c r="L65" s="40"/>
      <c r="M65" s="40"/>
      <c r="N65" s="2"/>
      <c r="O65" s="2"/>
      <c r="P65" s="2"/>
      <c r="Q65" s="2"/>
      <c r="R65" s="6"/>
      <c r="T65" s="41">
        <v>3</v>
      </c>
      <c r="U65" s="41">
        <v>0.75</v>
      </c>
      <c r="V65" s="42">
        <f t="shared" si="12"/>
        <v>1.5</v>
      </c>
      <c r="W65" s="41">
        <v>17.600000000000001</v>
      </c>
      <c r="X65" s="41">
        <v>0</v>
      </c>
      <c r="Y65" s="41"/>
      <c r="Z65" s="41">
        <f t="shared" si="5"/>
        <v>19.100000000000001</v>
      </c>
      <c r="AA65" s="43">
        <f t="shared" si="6"/>
        <v>38.200000000000003</v>
      </c>
      <c r="AB65" s="104">
        <v>54</v>
      </c>
    </row>
    <row r="66" spans="1:28" ht="18.5" thickTop="1" thickBot="1" x14ac:dyDescent="0.4">
      <c r="A66" s="99" t="s">
        <v>179</v>
      </c>
      <c r="B66" s="97" t="s">
        <v>115</v>
      </c>
      <c r="C66" s="3" t="s">
        <v>127</v>
      </c>
      <c r="D66" s="3"/>
      <c r="E66" s="45" t="s">
        <v>149</v>
      </c>
      <c r="F66" s="69">
        <v>290.10000000000002</v>
      </c>
      <c r="G66" s="46">
        <v>3.9</v>
      </c>
      <c r="H66" s="30">
        <f t="shared" si="11"/>
        <v>1131.3900000000001</v>
      </c>
      <c r="I66" s="31">
        <v>35</v>
      </c>
      <c r="J66" s="32">
        <v>2</v>
      </c>
      <c r="K66" s="95" t="s">
        <v>146</v>
      </c>
      <c r="L66" s="40"/>
      <c r="M66" s="40"/>
      <c r="N66" s="2"/>
      <c r="O66" s="2"/>
      <c r="P66" s="2"/>
      <c r="Q66" s="2"/>
      <c r="R66" s="6"/>
      <c r="T66" s="77">
        <v>3</v>
      </c>
      <c r="U66" s="77">
        <v>0.75</v>
      </c>
      <c r="V66" s="78">
        <f t="shared" si="12"/>
        <v>1.5</v>
      </c>
      <c r="W66" s="77">
        <v>24.6</v>
      </c>
      <c r="X66" s="77">
        <v>0</v>
      </c>
      <c r="Y66" s="77"/>
      <c r="Z66" s="41">
        <f t="shared" si="5"/>
        <v>26.1</v>
      </c>
      <c r="AA66" s="43">
        <f t="shared" si="6"/>
        <v>52.2</v>
      </c>
      <c r="AB66" s="104">
        <v>54</v>
      </c>
    </row>
    <row r="67" spans="1:28" ht="18.5" thickTop="1" thickBot="1" x14ac:dyDescent="0.4">
      <c r="A67" s="99" t="s">
        <v>180</v>
      </c>
      <c r="B67" s="97" t="s">
        <v>116</v>
      </c>
      <c r="C67" s="3" t="s">
        <v>127</v>
      </c>
      <c r="D67" s="3"/>
      <c r="E67" s="45" t="s">
        <v>149</v>
      </c>
      <c r="F67" s="69">
        <v>43.3</v>
      </c>
      <c r="G67" s="46">
        <v>3.2</v>
      </c>
      <c r="H67" s="30">
        <f t="shared" si="11"/>
        <v>138.56</v>
      </c>
      <c r="I67" s="31">
        <v>6.6</v>
      </c>
      <c r="J67" s="32">
        <v>1</v>
      </c>
      <c r="K67" s="95" t="s">
        <v>146</v>
      </c>
      <c r="L67" s="40"/>
      <c r="M67" s="40"/>
      <c r="N67" s="2"/>
      <c r="O67" s="2"/>
      <c r="P67" s="2"/>
      <c r="Q67" s="2"/>
      <c r="R67" s="6"/>
      <c r="T67" s="41">
        <v>1</v>
      </c>
      <c r="U67" s="41">
        <v>7.0000000000000007E-2</v>
      </c>
      <c r="V67" s="42">
        <f t="shared" si="12"/>
        <v>7.0000000000000007E-2</v>
      </c>
      <c r="W67" s="41">
        <v>0</v>
      </c>
      <c r="X67" s="41">
        <v>0</v>
      </c>
      <c r="Y67" s="41"/>
      <c r="Z67" s="41">
        <f>SUM(V67:X67)</f>
        <v>7.0000000000000007E-2</v>
      </c>
      <c r="AA67" s="43">
        <f t="shared" si="6"/>
        <v>7.0000000000000007E-2</v>
      </c>
      <c r="AB67" s="104">
        <v>28</v>
      </c>
    </row>
    <row r="68" spans="1:28" ht="18.5" thickTop="1" thickBot="1" x14ac:dyDescent="0.4">
      <c r="A68" s="99" t="s">
        <v>181</v>
      </c>
      <c r="B68" s="97" t="s">
        <v>117</v>
      </c>
      <c r="C68" s="3" t="s">
        <v>127</v>
      </c>
      <c r="D68" s="3"/>
      <c r="E68" s="45" t="s">
        <v>149</v>
      </c>
      <c r="F68" s="69">
        <v>132.80000000000001</v>
      </c>
      <c r="G68" s="46">
        <v>3.3</v>
      </c>
      <c r="H68" s="30">
        <f t="shared" si="11"/>
        <v>438.24</v>
      </c>
      <c r="I68" s="31">
        <v>12.6</v>
      </c>
      <c r="J68" s="32">
        <v>2</v>
      </c>
      <c r="K68" s="95" t="s">
        <v>146</v>
      </c>
      <c r="L68" s="40"/>
      <c r="M68" s="40"/>
      <c r="N68" s="2"/>
      <c r="O68" s="2"/>
      <c r="P68" s="2"/>
      <c r="Q68" s="2"/>
      <c r="R68" s="6"/>
      <c r="T68" s="41">
        <v>1</v>
      </c>
      <c r="U68" s="41">
        <v>7.0000000000000007E-2</v>
      </c>
      <c r="V68" s="42">
        <f t="shared" si="12"/>
        <v>0.14000000000000001</v>
      </c>
      <c r="W68" s="41">
        <v>0</v>
      </c>
      <c r="X68" s="41">
        <v>0</v>
      </c>
      <c r="Y68" s="41"/>
      <c r="Z68" s="41">
        <f t="shared" ref="Z68:Z74" si="13">SUM(V68:X68)</f>
        <v>0.14000000000000001</v>
      </c>
      <c r="AA68" s="43">
        <f t="shared" si="6"/>
        <v>0.28000000000000003</v>
      </c>
      <c r="AB68" s="104">
        <v>35</v>
      </c>
    </row>
    <row r="69" spans="1:28" ht="18.5" thickTop="1" thickBot="1" x14ac:dyDescent="0.4">
      <c r="A69" s="99" t="s">
        <v>182</v>
      </c>
      <c r="B69" s="97" t="s">
        <v>118</v>
      </c>
      <c r="C69" s="3" t="s">
        <v>127</v>
      </c>
      <c r="D69" s="3"/>
      <c r="E69" s="45" t="s">
        <v>149</v>
      </c>
      <c r="F69" s="69">
        <v>355</v>
      </c>
      <c r="G69" s="46">
        <v>3.5</v>
      </c>
      <c r="H69" s="30">
        <f t="shared" si="11"/>
        <v>1242.5</v>
      </c>
      <c r="I69" s="31">
        <v>13.5</v>
      </c>
      <c r="J69" s="32">
        <v>4</v>
      </c>
      <c r="K69" s="95" t="s">
        <v>146</v>
      </c>
      <c r="L69" s="40"/>
      <c r="M69" s="40"/>
      <c r="N69" s="2"/>
      <c r="O69" s="2"/>
      <c r="P69" s="2"/>
      <c r="Q69" s="2"/>
      <c r="R69" s="6"/>
      <c r="T69" s="41">
        <v>1</v>
      </c>
      <c r="U69" s="41">
        <v>0.22</v>
      </c>
      <c r="V69" s="42">
        <f t="shared" si="12"/>
        <v>0.88</v>
      </c>
      <c r="W69" s="41">
        <v>0</v>
      </c>
      <c r="X69" s="41">
        <v>0</v>
      </c>
      <c r="Y69" s="41"/>
      <c r="Z69" s="41">
        <f t="shared" si="13"/>
        <v>0.88</v>
      </c>
      <c r="AA69" s="43">
        <f t="shared" si="6"/>
        <v>3.52</v>
      </c>
      <c r="AB69" s="104">
        <v>35</v>
      </c>
    </row>
    <row r="70" spans="1:28" ht="18.5" thickTop="1" thickBot="1" x14ac:dyDescent="0.4">
      <c r="A70" s="99" t="s">
        <v>184</v>
      </c>
      <c r="B70" s="97" t="s">
        <v>183</v>
      </c>
      <c r="C70" s="3" t="s">
        <v>127</v>
      </c>
      <c r="D70" s="3"/>
      <c r="E70" s="45" t="s">
        <v>149</v>
      </c>
      <c r="F70" s="69">
        <v>370.4</v>
      </c>
      <c r="G70" s="46">
        <v>4</v>
      </c>
      <c r="H70" s="30">
        <f t="shared" ref="H70:H72" si="14">F70*G70</f>
        <v>1481.6</v>
      </c>
      <c r="I70" s="31">
        <v>13</v>
      </c>
      <c r="J70" s="32">
        <v>5</v>
      </c>
      <c r="K70" s="95" t="s">
        <v>146</v>
      </c>
      <c r="L70" s="40"/>
      <c r="M70" s="40"/>
      <c r="N70" s="2"/>
      <c r="O70" s="2"/>
      <c r="P70" s="2"/>
      <c r="Q70" s="2"/>
      <c r="R70" s="6"/>
      <c r="T70" s="41">
        <v>1</v>
      </c>
      <c r="U70" s="41">
        <v>0.22</v>
      </c>
      <c r="V70" s="42">
        <f t="shared" ref="V70:V72" si="15">$J70*U70</f>
        <v>1.1000000000000001</v>
      </c>
      <c r="W70" s="41">
        <v>0</v>
      </c>
      <c r="X70" s="41">
        <v>0</v>
      </c>
      <c r="Y70" s="41"/>
      <c r="Z70" s="41">
        <f t="shared" si="13"/>
        <v>1.1000000000000001</v>
      </c>
      <c r="AA70" s="43">
        <f t="shared" si="6"/>
        <v>5.5</v>
      </c>
      <c r="AB70" s="104">
        <v>35</v>
      </c>
    </row>
    <row r="71" spans="1:28" ht="18.5" thickTop="1" thickBot="1" x14ac:dyDescent="0.4">
      <c r="A71" s="99" t="s">
        <v>185</v>
      </c>
      <c r="B71" s="97" t="s">
        <v>60</v>
      </c>
      <c r="C71" s="3" t="s">
        <v>127</v>
      </c>
      <c r="D71" s="3"/>
      <c r="E71" s="45" t="s">
        <v>149</v>
      </c>
      <c r="F71" s="69">
        <v>93</v>
      </c>
      <c r="G71" s="46">
        <v>3.4</v>
      </c>
      <c r="H71" s="30">
        <f t="shared" si="14"/>
        <v>316.2</v>
      </c>
      <c r="I71" s="31">
        <v>14</v>
      </c>
      <c r="J71" s="32">
        <v>1</v>
      </c>
      <c r="K71" s="95" t="s">
        <v>146</v>
      </c>
      <c r="L71" s="40"/>
      <c r="M71" s="40"/>
      <c r="N71" s="2"/>
      <c r="O71" s="2"/>
      <c r="P71" s="2"/>
      <c r="Q71" s="2"/>
      <c r="R71" s="6"/>
      <c r="T71" s="41">
        <v>1</v>
      </c>
      <c r="U71" s="41">
        <v>0.22</v>
      </c>
      <c r="V71" s="42">
        <f t="shared" si="15"/>
        <v>0.22</v>
      </c>
      <c r="W71" s="41">
        <v>0</v>
      </c>
      <c r="X71" s="41">
        <v>0</v>
      </c>
      <c r="Y71" s="41"/>
      <c r="Z71" s="41">
        <f t="shared" si="13"/>
        <v>0.22</v>
      </c>
      <c r="AA71" s="43">
        <f t="shared" si="6"/>
        <v>0.22</v>
      </c>
      <c r="AB71" s="104">
        <v>35</v>
      </c>
    </row>
    <row r="72" spans="1:28" ht="18.5" thickTop="1" thickBot="1" x14ac:dyDescent="0.4">
      <c r="A72" s="99" t="s">
        <v>186</v>
      </c>
      <c r="B72" s="97" t="s">
        <v>119</v>
      </c>
      <c r="C72" s="3" t="s">
        <v>127</v>
      </c>
      <c r="D72" s="3"/>
      <c r="E72" s="45" t="s">
        <v>149</v>
      </c>
      <c r="F72" s="69">
        <v>72.099999999999994</v>
      </c>
      <c r="G72" s="46">
        <v>3.4</v>
      </c>
      <c r="H72" s="30">
        <f t="shared" si="14"/>
        <v>245.14</v>
      </c>
      <c r="I72" s="31">
        <v>10</v>
      </c>
      <c r="J72" s="32">
        <v>1</v>
      </c>
      <c r="K72" s="95" t="s">
        <v>146</v>
      </c>
      <c r="L72" s="40"/>
      <c r="M72" s="40"/>
      <c r="N72" s="2"/>
      <c r="O72" s="2"/>
      <c r="P72" s="2"/>
      <c r="Q72" s="2"/>
      <c r="R72" s="6"/>
      <c r="T72" s="41">
        <v>1</v>
      </c>
      <c r="U72" s="41">
        <v>7.0000000000000007E-2</v>
      </c>
      <c r="V72" s="42">
        <f t="shared" si="15"/>
        <v>7.0000000000000007E-2</v>
      </c>
      <c r="W72" s="41">
        <v>0</v>
      </c>
      <c r="X72" s="41">
        <v>0</v>
      </c>
      <c r="Y72" s="41"/>
      <c r="Z72" s="41">
        <f t="shared" si="13"/>
        <v>7.0000000000000007E-2</v>
      </c>
      <c r="AA72" s="43">
        <f t="shared" si="6"/>
        <v>7.0000000000000007E-2</v>
      </c>
      <c r="AB72" s="104">
        <v>28</v>
      </c>
    </row>
    <row r="73" spans="1:28" ht="18.5" thickTop="1" thickBot="1" x14ac:dyDescent="0.4">
      <c r="A73" s="99" t="s">
        <v>187</v>
      </c>
      <c r="B73" s="97" t="s">
        <v>188</v>
      </c>
      <c r="C73" s="3" t="s">
        <v>127</v>
      </c>
      <c r="D73" s="3"/>
      <c r="E73" s="45" t="s">
        <v>149</v>
      </c>
      <c r="F73" s="69">
        <v>97.1</v>
      </c>
      <c r="G73" s="46">
        <v>3.5</v>
      </c>
      <c r="H73" s="30">
        <f t="shared" ref="H73" si="16">F73*G73</f>
        <v>339.84999999999997</v>
      </c>
      <c r="I73" s="31">
        <v>8.1999999999999993</v>
      </c>
      <c r="J73" s="32">
        <v>1</v>
      </c>
      <c r="K73" s="95" t="s">
        <v>146</v>
      </c>
      <c r="L73" s="40"/>
      <c r="M73" s="40"/>
      <c r="N73" s="2"/>
      <c r="O73" s="2"/>
      <c r="P73" s="2"/>
      <c r="Q73" s="2"/>
      <c r="R73" s="6"/>
      <c r="T73" s="41">
        <v>1</v>
      </c>
      <c r="U73" s="41">
        <v>0.05</v>
      </c>
      <c r="V73" s="42">
        <f t="shared" ref="V73" si="17">$J73*U73</f>
        <v>0.05</v>
      </c>
      <c r="W73" s="41">
        <v>0</v>
      </c>
      <c r="X73" s="41">
        <v>0</v>
      </c>
      <c r="Y73" s="41"/>
      <c r="Z73" s="41">
        <f t="shared" si="13"/>
        <v>0.05</v>
      </c>
      <c r="AA73" s="43">
        <f t="shared" si="6"/>
        <v>0.05</v>
      </c>
      <c r="AB73" s="104">
        <v>28</v>
      </c>
    </row>
    <row r="74" spans="1:28" ht="18.5" thickTop="1" thickBot="1" x14ac:dyDescent="0.4">
      <c r="A74" s="99" t="s">
        <v>187</v>
      </c>
      <c r="B74" s="97" t="s">
        <v>188</v>
      </c>
      <c r="C74" s="3" t="s">
        <v>127</v>
      </c>
      <c r="D74" s="3"/>
      <c r="E74" s="45" t="s">
        <v>149</v>
      </c>
      <c r="F74" s="69"/>
      <c r="G74" s="46"/>
      <c r="H74" s="30">
        <f t="shared" ref="H74" si="18">F74*G74</f>
        <v>0</v>
      </c>
      <c r="I74" s="31">
        <v>6.8</v>
      </c>
      <c r="J74" s="32">
        <v>1</v>
      </c>
      <c r="K74" s="95" t="s">
        <v>146</v>
      </c>
      <c r="L74" s="40"/>
      <c r="M74" s="40"/>
      <c r="N74" s="2"/>
      <c r="O74" s="2"/>
      <c r="P74" s="2"/>
      <c r="Q74" s="2"/>
      <c r="R74" s="6"/>
      <c r="T74" s="41">
        <v>1</v>
      </c>
      <c r="U74" s="41">
        <v>7.0000000000000007E-2</v>
      </c>
      <c r="V74" s="42">
        <f t="shared" ref="V74" si="19">$J74*U74</f>
        <v>7.0000000000000007E-2</v>
      </c>
      <c r="W74" s="41">
        <v>0</v>
      </c>
      <c r="X74" s="41">
        <v>0</v>
      </c>
      <c r="Y74" s="41"/>
      <c r="Z74" s="41">
        <f t="shared" si="13"/>
        <v>7.0000000000000007E-2</v>
      </c>
      <c r="AA74" s="43">
        <f t="shared" si="6"/>
        <v>7.0000000000000007E-2</v>
      </c>
      <c r="AB74" s="104">
        <v>28</v>
      </c>
    </row>
    <row r="75" spans="1:28" ht="18.5" thickTop="1" thickBot="1" x14ac:dyDescent="0.4">
      <c r="A75" s="99" t="s">
        <v>187</v>
      </c>
      <c r="B75" s="97" t="s">
        <v>188</v>
      </c>
      <c r="C75" s="3" t="s">
        <v>127</v>
      </c>
      <c r="D75" s="3"/>
      <c r="E75" s="45" t="s">
        <v>149</v>
      </c>
      <c r="F75" s="69"/>
      <c r="G75" s="46"/>
      <c r="H75" s="30">
        <f t="shared" ref="H75:H84" si="20">F75*G75</f>
        <v>0</v>
      </c>
      <c r="I75" s="31">
        <v>6.8</v>
      </c>
      <c r="J75" s="32">
        <v>1</v>
      </c>
      <c r="K75" s="95" t="s">
        <v>146</v>
      </c>
      <c r="L75" s="40"/>
      <c r="M75" s="40"/>
      <c r="N75" s="2"/>
      <c r="O75" s="2"/>
      <c r="P75" s="2"/>
      <c r="Q75" s="2"/>
      <c r="R75" s="6"/>
      <c r="T75" s="41">
        <v>1</v>
      </c>
      <c r="U75" s="41">
        <v>7.0000000000000007E-2</v>
      </c>
      <c r="V75" s="42">
        <f t="shared" ref="V75" si="21">$J75*U75</f>
        <v>7.0000000000000007E-2</v>
      </c>
      <c r="W75" s="41">
        <v>0</v>
      </c>
      <c r="X75" s="41">
        <v>0</v>
      </c>
      <c r="Y75" s="41"/>
      <c r="Z75" s="41">
        <f t="shared" ref="Z75" si="22">SUM(V75:X75)</f>
        <v>7.0000000000000007E-2</v>
      </c>
      <c r="AA75" s="43">
        <f t="shared" ref="AA75" si="23">$J75*Z75</f>
        <v>7.0000000000000007E-2</v>
      </c>
      <c r="AB75" s="104">
        <v>28</v>
      </c>
    </row>
    <row r="76" spans="1:28" ht="18.5" thickTop="1" thickBot="1" x14ac:dyDescent="0.4">
      <c r="A76" s="80" t="s">
        <v>159</v>
      </c>
      <c r="B76" s="81" t="s">
        <v>120</v>
      </c>
      <c r="C76" s="82" t="s">
        <v>121</v>
      </c>
      <c r="D76" s="3" t="s">
        <v>143</v>
      </c>
      <c r="E76" s="94" t="s">
        <v>132</v>
      </c>
      <c r="F76" s="69">
        <v>270.10000000000002</v>
      </c>
      <c r="G76" s="46">
        <v>5.7</v>
      </c>
      <c r="H76" s="30">
        <f t="shared" si="20"/>
        <v>1539.5700000000002</v>
      </c>
      <c r="I76" s="31">
        <v>26.5</v>
      </c>
      <c r="J76" s="32">
        <v>2</v>
      </c>
      <c r="K76" s="83" t="s">
        <v>147</v>
      </c>
      <c r="L76" s="40"/>
      <c r="M76" s="40"/>
      <c r="N76" s="2"/>
      <c r="O76" s="2"/>
      <c r="P76" s="2"/>
      <c r="Q76" s="2"/>
      <c r="R76" s="6"/>
      <c r="T76" s="41">
        <v>3</v>
      </c>
      <c r="U76" s="41">
        <v>1.75</v>
      </c>
      <c r="V76" s="42">
        <f t="shared" ref="V76" si="24">$J76*U76</f>
        <v>3.5</v>
      </c>
      <c r="W76" s="41">
        <v>10.8</v>
      </c>
      <c r="X76" s="41">
        <v>2.7</v>
      </c>
      <c r="Y76" s="41"/>
      <c r="Z76" s="41">
        <f t="shared" ref="Z76" si="25">SUM(V76:X76)</f>
        <v>17</v>
      </c>
      <c r="AA76" s="43">
        <f t="shared" ref="AA76" si="26">$J76*Z76</f>
        <v>34</v>
      </c>
      <c r="AB76" s="104" t="s">
        <v>129</v>
      </c>
    </row>
    <row r="77" spans="1:28" ht="18.5" thickTop="1" thickBot="1" x14ac:dyDescent="0.4">
      <c r="A77" s="80" t="s">
        <v>160</v>
      </c>
      <c r="B77" s="81" t="s">
        <v>122</v>
      </c>
      <c r="C77" s="82" t="s">
        <v>121</v>
      </c>
      <c r="D77" s="3"/>
      <c r="E77" s="94" t="s">
        <v>132</v>
      </c>
      <c r="F77" s="69">
        <v>314.10000000000002</v>
      </c>
      <c r="G77" s="46">
        <v>5.7</v>
      </c>
      <c r="H77" s="30">
        <f t="shared" si="20"/>
        <v>1790.3700000000001</v>
      </c>
      <c r="I77" s="31">
        <v>30.8</v>
      </c>
      <c r="J77" s="32">
        <v>2</v>
      </c>
      <c r="K77" s="83" t="s">
        <v>147</v>
      </c>
      <c r="L77" s="40"/>
      <c r="M77" s="40"/>
      <c r="N77" s="2"/>
      <c r="O77" s="2"/>
      <c r="P77" s="2"/>
      <c r="Q77" s="2"/>
      <c r="R77" s="6"/>
      <c r="T77" s="41">
        <v>3</v>
      </c>
      <c r="U77" s="41">
        <v>1.75</v>
      </c>
      <c r="V77" s="42">
        <f t="shared" ref="V77:V81" si="27">$J77*U77</f>
        <v>3.5</v>
      </c>
      <c r="W77" s="41">
        <v>12.6</v>
      </c>
      <c r="X77" s="41">
        <v>2.7</v>
      </c>
      <c r="Y77" s="41"/>
      <c r="Z77" s="41">
        <f t="shared" ref="Z77:Z81" si="28">SUM(V77:X77)</f>
        <v>18.8</v>
      </c>
      <c r="AA77" s="43">
        <f t="shared" ref="AA77:AA81" si="29">$J77*Z77</f>
        <v>37.6</v>
      </c>
      <c r="AB77" s="104" t="s">
        <v>130</v>
      </c>
    </row>
    <row r="78" spans="1:28" ht="18.5" thickTop="1" thickBot="1" x14ac:dyDescent="0.4">
      <c r="A78" s="80" t="s">
        <v>161</v>
      </c>
      <c r="B78" s="81" t="s">
        <v>123</v>
      </c>
      <c r="C78" s="82" t="s">
        <v>121</v>
      </c>
      <c r="D78" s="3"/>
      <c r="E78" s="94" t="s">
        <v>132</v>
      </c>
      <c r="F78" s="69">
        <v>61.2</v>
      </c>
      <c r="G78" s="46">
        <v>5.7</v>
      </c>
      <c r="H78" s="30">
        <f t="shared" si="20"/>
        <v>348.84000000000003</v>
      </c>
      <c r="I78" s="31">
        <v>13.6</v>
      </c>
      <c r="J78" s="32">
        <v>1</v>
      </c>
      <c r="K78" s="83" t="s">
        <v>147</v>
      </c>
      <c r="L78" s="40"/>
      <c r="M78" s="40"/>
      <c r="N78" s="2"/>
      <c r="O78" s="2"/>
      <c r="P78" s="2"/>
      <c r="Q78" s="2"/>
      <c r="R78" s="6"/>
      <c r="T78" s="41">
        <v>3</v>
      </c>
      <c r="U78" s="41">
        <v>0.62</v>
      </c>
      <c r="V78" s="42">
        <f t="shared" si="27"/>
        <v>0.62</v>
      </c>
      <c r="W78" s="41">
        <v>7</v>
      </c>
      <c r="X78" s="41">
        <v>2.7</v>
      </c>
      <c r="Y78" s="41"/>
      <c r="Z78" s="41">
        <f t="shared" si="28"/>
        <v>10.32</v>
      </c>
      <c r="AA78" s="43">
        <f t="shared" si="29"/>
        <v>10.32</v>
      </c>
      <c r="AB78" s="104" t="s">
        <v>131</v>
      </c>
    </row>
    <row r="79" spans="1:28" ht="18.5" thickTop="1" thickBot="1" x14ac:dyDescent="0.4">
      <c r="A79" s="80" t="s">
        <v>162</v>
      </c>
      <c r="B79" s="81" t="s">
        <v>124</v>
      </c>
      <c r="C79" s="82" t="s">
        <v>121</v>
      </c>
      <c r="D79" s="3"/>
      <c r="E79" s="94" t="s">
        <v>132</v>
      </c>
      <c r="F79" s="69">
        <v>58.7</v>
      </c>
      <c r="G79" s="46">
        <v>5.7</v>
      </c>
      <c r="H79" s="30">
        <f t="shared" si="20"/>
        <v>334.59000000000003</v>
      </c>
      <c r="I79" s="31">
        <v>13.6</v>
      </c>
      <c r="J79" s="32">
        <v>1</v>
      </c>
      <c r="K79" s="83" t="s">
        <v>147</v>
      </c>
      <c r="L79" s="40"/>
      <c r="M79" s="40"/>
      <c r="N79" s="2"/>
      <c r="O79" s="2"/>
      <c r="P79" s="2"/>
      <c r="Q79" s="2"/>
      <c r="R79" s="6"/>
      <c r="T79" s="41">
        <v>3</v>
      </c>
      <c r="U79" s="41">
        <v>0.62</v>
      </c>
      <c r="V79" s="42">
        <f t="shared" ref="V79:V80" si="30">$J79*U79</f>
        <v>0.62</v>
      </c>
      <c r="W79" s="41">
        <v>7</v>
      </c>
      <c r="X79" s="41">
        <v>2.7</v>
      </c>
      <c r="Y79" s="41"/>
      <c r="Z79" s="41">
        <f t="shared" ref="Z79:Z80" si="31">SUM(V79:X79)</f>
        <v>10.32</v>
      </c>
      <c r="AA79" s="43">
        <f t="shared" ref="AA79:AA80" si="32">$J79*Z79</f>
        <v>10.32</v>
      </c>
      <c r="AB79" s="104" t="s">
        <v>131</v>
      </c>
    </row>
    <row r="80" spans="1:28" ht="18.5" thickTop="1" thickBot="1" x14ac:dyDescent="0.4">
      <c r="A80" s="80" t="s">
        <v>163</v>
      </c>
      <c r="B80" s="81" t="s">
        <v>125</v>
      </c>
      <c r="C80" s="82" t="s">
        <v>121</v>
      </c>
      <c r="D80" s="3"/>
      <c r="E80" s="94" t="s">
        <v>132</v>
      </c>
      <c r="F80" s="69">
        <v>56.4</v>
      </c>
      <c r="G80" s="46">
        <v>5.7</v>
      </c>
      <c r="H80" s="30">
        <f t="shared" si="20"/>
        <v>321.48</v>
      </c>
      <c r="I80" s="31">
        <v>13.6</v>
      </c>
      <c r="J80" s="32">
        <v>1</v>
      </c>
      <c r="K80" s="83" t="s">
        <v>147</v>
      </c>
      <c r="L80" s="40"/>
      <c r="M80" s="40"/>
      <c r="N80" s="2"/>
      <c r="O80" s="2"/>
      <c r="P80" s="2"/>
      <c r="Q80" s="2"/>
      <c r="R80" s="6"/>
      <c r="T80" s="41">
        <v>3</v>
      </c>
      <c r="U80" s="41">
        <v>0.62</v>
      </c>
      <c r="V80" s="42">
        <f t="shared" si="30"/>
        <v>0.62</v>
      </c>
      <c r="W80" s="41">
        <v>7</v>
      </c>
      <c r="X80" s="41">
        <v>2.7</v>
      </c>
      <c r="Y80" s="41"/>
      <c r="Z80" s="41">
        <f t="shared" si="31"/>
        <v>10.32</v>
      </c>
      <c r="AA80" s="43">
        <f t="shared" si="32"/>
        <v>10.32</v>
      </c>
      <c r="AB80" s="104" t="s">
        <v>131</v>
      </c>
    </row>
    <row r="81" spans="1:28" ht="18.5" thickTop="1" thickBot="1" x14ac:dyDescent="0.4">
      <c r="A81" s="84" t="s">
        <v>164</v>
      </c>
      <c r="B81" s="85" t="s">
        <v>165</v>
      </c>
      <c r="C81" s="86" t="s">
        <v>126</v>
      </c>
      <c r="D81" s="86" t="s">
        <v>142</v>
      </c>
      <c r="E81" s="87" t="s">
        <v>133</v>
      </c>
      <c r="F81" s="88">
        <v>38</v>
      </c>
      <c r="G81" s="31">
        <v>3.7</v>
      </c>
      <c r="H81" s="90">
        <f t="shared" si="20"/>
        <v>140.6</v>
      </c>
      <c r="I81" s="31">
        <v>48.8</v>
      </c>
      <c r="J81" s="32">
        <v>3</v>
      </c>
      <c r="K81" s="91" t="s">
        <v>148</v>
      </c>
      <c r="L81" s="92"/>
      <c r="M81" s="92"/>
      <c r="N81" s="89"/>
      <c r="O81" s="89"/>
      <c r="P81" s="89"/>
      <c r="Q81" s="89"/>
      <c r="R81" s="93"/>
      <c r="S81" s="105"/>
      <c r="T81" s="41">
        <v>3</v>
      </c>
      <c r="U81" s="41">
        <v>2.6</v>
      </c>
      <c r="V81" s="42">
        <f t="shared" si="27"/>
        <v>7.8000000000000007</v>
      </c>
      <c r="W81" s="41">
        <v>22.5</v>
      </c>
      <c r="X81" s="41">
        <v>5.55</v>
      </c>
      <c r="Y81" s="41">
        <v>0.5</v>
      </c>
      <c r="Z81" s="41">
        <f t="shared" si="28"/>
        <v>35.85</v>
      </c>
      <c r="AA81" s="43">
        <f t="shared" si="29"/>
        <v>107.55000000000001</v>
      </c>
      <c r="AB81" s="104" t="s">
        <v>145</v>
      </c>
    </row>
    <row r="82" spans="1:28" ht="18.5" thickTop="1" thickBot="1" x14ac:dyDescent="0.4">
      <c r="A82" s="84" t="s">
        <v>166</v>
      </c>
      <c r="B82" s="85" t="s">
        <v>167</v>
      </c>
      <c r="C82" s="86" t="s">
        <v>126</v>
      </c>
      <c r="D82" s="86"/>
      <c r="E82" s="87" t="s">
        <v>133</v>
      </c>
      <c r="F82" s="88">
        <v>33.700000000000003</v>
      </c>
      <c r="G82" s="31">
        <v>3.7</v>
      </c>
      <c r="H82" s="90">
        <f t="shared" si="20"/>
        <v>124.69000000000001</v>
      </c>
      <c r="I82" s="31">
        <v>48.8</v>
      </c>
      <c r="J82" s="32">
        <v>3</v>
      </c>
      <c r="K82" s="91" t="s">
        <v>148</v>
      </c>
      <c r="L82" s="92"/>
      <c r="M82" s="92"/>
      <c r="N82" s="89"/>
      <c r="O82" s="89"/>
      <c r="P82" s="89"/>
      <c r="Q82" s="89"/>
      <c r="R82" s="93"/>
      <c r="S82" s="105"/>
      <c r="T82" s="41">
        <v>3</v>
      </c>
      <c r="U82" s="41">
        <v>2.6</v>
      </c>
      <c r="V82" s="42">
        <f t="shared" ref="V82:V84" si="33">$J82*U82</f>
        <v>7.8000000000000007</v>
      </c>
      <c r="W82" s="41">
        <v>22.5</v>
      </c>
      <c r="X82" s="41">
        <v>5.55</v>
      </c>
      <c r="Y82" s="41">
        <v>0.5</v>
      </c>
      <c r="Z82" s="41">
        <f t="shared" ref="Z82:Z84" si="34">SUM(V82:X82)</f>
        <v>35.85</v>
      </c>
      <c r="AA82" s="43">
        <f t="shared" ref="AA82:AA84" si="35">$J82*Z82</f>
        <v>107.55000000000001</v>
      </c>
      <c r="AB82" s="104" t="s">
        <v>145</v>
      </c>
    </row>
    <row r="83" spans="1:28" ht="18.5" thickTop="1" thickBot="1" x14ac:dyDescent="0.4">
      <c r="A83" s="84" t="s">
        <v>168</v>
      </c>
      <c r="B83" s="85" t="s">
        <v>169</v>
      </c>
      <c r="C83" s="86" t="s">
        <v>126</v>
      </c>
      <c r="D83" s="86"/>
      <c r="E83" s="87" t="s">
        <v>133</v>
      </c>
      <c r="F83" s="88">
        <v>36.9</v>
      </c>
      <c r="G83" s="31">
        <v>3.7</v>
      </c>
      <c r="H83" s="90">
        <f t="shared" si="20"/>
        <v>136.53</v>
      </c>
      <c r="I83" s="31">
        <v>48.8</v>
      </c>
      <c r="J83" s="32">
        <v>3</v>
      </c>
      <c r="K83" s="91" t="s">
        <v>148</v>
      </c>
      <c r="L83" s="92"/>
      <c r="M83" s="92"/>
      <c r="N83" s="89"/>
      <c r="O83" s="89"/>
      <c r="P83" s="89"/>
      <c r="Q83" s="89"/>
      <c r="R83" s="93"/>
      <c r="S83" s="105"/>
      <c r="T83" s="41">
        <v>3</v>
      </c>
      <c r="U83" s="41">
        <v>2.6</v>
      </c>
      <c r="V83" s="42">
        <f t="shared" si="33"/>
        <v>7.8000000000000007</v>
      </c>
      <c r="W83" s="41">
        <v>22.5</v>
      </c>
      <c r="X83" s="41">
        <v>5.55</v>
      </c>
      <c r="Y83" s="41">
        <v>0.5</v>
      </c>
      <c r="Z83" s="41">
        <f t="shared" si="34"/>
        <v>35.85</v>
      </c>
      <c r="AA83" s="43">
        <f t="shared" si="35"/>
        <v>107.55000000000001</v>
      </c>
      <c r="AB83" s="104" t="s">
        <v>145</v>
      </c>
    </row>
    <row r="84" spans="1:28" ht="18.5" thickTop="1" thickBot="1" x14ac:dyDescent="0.4">
      <c r="A84" s="84" t="s">
        <v>170</v>
      </c>
      <c r="B84" s="85" t="s">
        <v>171</v>
      </c>
      <c r="C84" s="86" t="s">
        <v>126</v>
      </c>
      <c r="D84" s="86"/>
      <c r="E84" s="87" t="s">
        <v>133</v>
      </c>
      <c r="F84" s="88">
        <v>37.5</v>
      </c>
      <c r="G84" s="31">
        <v>3.5</v>
      </c>
      <c r="H84" s="90">
        <f t="shared" si="20"/>
        <v>131.25</v>
      </c>
      <c r="I84" s="31">
        <v>48.8</v>
      </c>
      <c r="J84" s="32">
        <v>1</v>
      </c>
      <c r="K84" s="91" t="s">
        <v>148</v>
      </c>
      <c r="L84" s="92"/>
      <c r="M84" s="92"/>
      <c r="N84" s="89"/>
      <c r="O84" s="89"/>
      <c r="P84" s="89"/>
      <c r="Q84" s="89"/>
      <c r="R84" s="93"/>
      <c r="S84" s="105"/>
      <c r="T84" s="41">
        <v>3</v>
      </c>
      <c r="U84" s="41">
        <v>2.6</v>
      </c>
      <c r="V84" s="42">
        <f t="shared" si="33"/>
        <v>2.6</v>
      </c>
      <c r="W84" s="41">
        <v>22.5</v>
      </c>
      <c r="X84" s="41">
        <v>5.55</v>
      </c>
      <c r="Y84" s="41">
        <v>0.5</v>
      </c>
      <c r="Z84" s="41">
        <f t="shared" si="34"/>
        <v>30.650000000000002</v>
      </c>
      <c r="AA84" s="43">
        <f t="shared" si="35"/>
        <v>30.650000000000002</v>
      </c>
      <c r="AB84" s="104" t="s">
        <v>145</v>
      </c>
    </row>
    <row r="85" spans="1:28" ht="18.5" thickTop="1" thickBot="1" x14ac:dyDescent="0.4">
      <c r="A85" s="79"/>
      <c r="B85" s="81"/>
      <c r="C85" s="82"/>
      <c r="D85" s="3"/>
      <c r="E85" s="45"/>
      <c r="F85" s="69"/>
      <c r="G85" s="31"/>
      <c r="H85" s="30"/>
      <c r="I85" s="31"/>
      <c r="J85" s="32"/>
      <c r="K85" s="83"/>
      <c r="L85" s="40"/>
      <c r="M85" s="40"/>
      <c r="N85" s="2"/>
      <c r="O85" s="2"/>
      <c r="P85" s="2"/>
      <c r="Q85" s="2"/>
      <c r="R85" s="6"/>
      <c r="T85" s="41"/>
      <c r="U85" s="41"/>
      <c r="V85" s="42"/>
      <c r="W85" s="41"/>
      <c r="X85" s="41"/>
      <c r="Y85" s="41"/>
      <c r="Z85" s="41"/>
      <c r="AA85" s="43"/>
      <c r="AB85" s="106"/>
    </row>
    <row r="86" spans="1:28" ht="18.5" thickBot="1" x14ac:dyDescent="0.45">
      <c r="A86" s="52"/>
      <c r="B86" s="53"/>
      <c r="C86" s="54"/>
      <c r="D86" s="55"/>
      <c r="E86" s="56"/>
      <c r="F86" s="54"/>
      <c r="G86" s="54"/>
      <c r="H86" s="54"/>
      <c r="I86" s="54"/>
      <c r="J86" s="54"/>
      <c r="K86" s="70" t="s">
        <v>195</v>
      </c>
      <c r="L86" s="71"/>
      <c r="M86" s="71"/>
      <c r="N86" s="72"/>
      <c r="O86" s="72"/>
      <c r="P86" s="72"/>
      <c r="Q86" s="72"/>
      <c r="R86" s="73"/>
      <c r="S86" s="73"/>
      <c r="T86" s="74"/>
      <c r="U86" s="74"/>
      <c r="V86" s="70">
        <f>SUM(V53:V85)</f>
        <v>51.970000000000006</v>
      </c>
      <c r="W86" s="74"/>
      <c r="X86" s="74"/>
      <c r="Y86" s="74"/>
      <c r="Z86" s="74"/>
      <c r="AA86" s="75">
        <f>SUM(AA53:AA85)</f>
        <v>740.9899999999999</v>
      </c>
      <c r="AB86" s="107"/>
    </row>
    <row r="87" spans="1:28" ht="18.5" thickBot="1" x14ac:dyDescent="0.45">
      <c r="B87" s="109"/>
      <c r="D87" s="110"/>
      <c r="E87" s="27"/>
      <c r="K87" s="111"/>
      <c r="L87" s="112"/>
      <c r="M87" s="112"/>
      <c r="N87" s="113"/>
      <c r="O87" s="113"/>
      <c r="P87" s="113"/>
      <c r="Q87" s="113"/>
      <c r="R87" s="111"/>
      <c r="S87" s="111"/>
      <c r="T87" s="111"/>
      <c r="U87" s="111"/>
      <c r="V87" s="111"/>
      <c r="W87" s="111"/>
      <c r="X87" s="111"/>
      <c r="Y87" s="111"/>
      <c r="Z87" s="111"/>
      <c r="AA87" s="111"/>
    </row>
    <row r="88" spans="1:28" ht="21.5" thickBot="1" x14ac:dyDescent="0.45">
      <c r="E88" s="27"/>
      <c r="H88" s="131" t="s">
        <v>138</v>
      </c>
      <c r="I88" s="132" t="s">
        <v>105</v>
      </c>
      <c r="J88" s="132"/>
      <c r="K88" s="133" t="s">
        <v>140</v>
      </c>
      <c r="L88" s="24" t="s">
        <v>83</v>
      </c>
      <c r="M88" s="24" t="s">
        <v>82</v>
      </c>
      <c r="T88" s="36"/>
      <c r="U88" s="38"/>
      <c r="V88" s="38"/>
      <c r="W88" s="38"/>
      <c r="X88" s="38"/>
      <c r="Y88" s="38"/>
      <c r="Z88" s="38"/>
      <c r="AA88" s="38"/>
    </row>
    <row r="89" spans="1:28" s="12" customFormat="1" ht="18.5" thickBot="1" x14ac:dyDescent="0.45">
      <c r="D89" s="114" t="s">
        <v>136</v>
      </c>
      <c r="E89" s="115" t="s">
        <v>137</v>
      </c>
      <c r="F89" s="115"/>
      <c r="G89" s="115"/>
      <c r="H89" s="116"/>
      <c r="I89" s="117" t="s">
        <v>106</v>
      </c>
      <c r="J89" s="117"/>
      <c r="K89" s="134" t="s">
        <v>139</v>
      </c>
      <c r="L89" s="25"/>
      <c r="M89" s="26"/>
      <c r="T89" s="38"/>
      <c r="U89" s="38"/>
      <c r="V89" s="38"/>
      <c r="W89" s="38"/>
      <c r="X89" s="38"/>
      <c r="Y89" s="38"/>
      <c r="Z89" s="38"/>
      <c r="AA89" s="38"/>
    </row>
    <row r="90" spans="1:28" s="12" customFormat="1" ht="18" x14ac:dyDescent="0.4">
      <c r="D90" s="123" t="s">
        <v>23</v>
      </c>
      <c r="E90" s="147" t="s">
        <v>150</v>
      </c>
      <c r="F90" s="148"/>
      <c r="G90" s="149"/>
      <c r="H90" s="121"/>
      <c r="I90" s="122">
        <v>640</v>
      </c>
      <c r="J90" s="122"/>
      <c r="K90" s="124">
        <v>223</v>
      </c>
      <c r="L90" s="12">
        <v>0.75</v>
      </c>
      <c r="M90" s="26">
        <f>I90*L90</f>
        <v>480</v>
      </c>
      <c r="N90" s="12">
        <f>M90/85.7</f>
        <v>5.6009334889148192</v>
      </c>
    </row>
    <row r="91" spans="1:28" s="12" customFormat="1" ht="18" x14ac:dyDescent="0.4">
      <c r="D91" s="123"/>
      <c r="E91" s="147" t="s">
        <v>197</v>
      </c>
      <c r="F91" s="148"/>
      <c r="G91" s="149"/>
      <c r="H91" s="121"/>
      <c r="I91" s="122"/>
      <c r="J91" s="122"/>
      <c r="K91" s="142">
        <v>50</v>
      </c>
      <c r="M91" s="26"/>
    </row>
    <row r="92" spans="1:28" s="12" customFormat="1" ht="18" x14ac:dyDescent="0.4">
      <c r="D92" s="80"/>
      <c r="E92" s="136" t="s">
        <v>151</v>
      </c>
      <c r="F92" s="137"/>
      <c r="G92" s="138"/>
      <c r="H92" s="125"/>
      <c r="I92" s="140">
        <v>433</v>
      </c>
      <c r="J92" s="126"/>
      <c r="K92" s="141">
        <v>10.69</v>
      </c>
      <c r="M92" s="26"/>
    </row>
    <row r="93" spans="1:28" s="12" customFormat="1" ht="18" x14ac:dyDescent="0.4">
      <c r="D93" s="80"/>
      <c r="E93" s="136" t="s">
        <v>151</v>
      </c>
      <c r="F93" s="137"/>
      <c r="G93" s="138"/>
      <c r="H93" s="125"/>
      <c r="I93" s="140">
        <v>433</v>
      </c>
      <c r="J93" s="126"/>
      <c r="K93" s="141">
        <v>10.69</v>
      </c>
      <c r="M93" s="26"/>
    </row>
    <row r="94" spans="1:28" s="12" customFormat="1" ht="18" x14ac:dyDescent="0.4">
      <c r="D94" s="80" t="s">
        <v>121</v>
      </c>
      <c r="E94" s="163" t="s">
        <v>150</v>
      </c>
      <c r="F94" s="164"/>
      <c r="G94" s="165"/>
      <c r="H94" s="125"/>
      <c r="I94" s="126">
        <v>82.5</v>
      </c>
      <c r="J94" s="126"/>
      <c r="K94" s="127">
        <v>51.5</v>
      </c>
      <c r="L94" s="12">
        <v>0.75</v>
      </c>
      <c r="M94" s="26">
        <f>I94*L94</f>
        <v>61.875</v>
      </c>
      <c r="N94" s="12">
        <f>M94/85.7</f>
        <v>0.72199533255542592</v>
      </c>
    </row>
    <row r="95" spans="1:28" s="12" customFormat="1" ht="18" x14ac:dyDescent="0.4">
      <c r="D95" s="80" t="s">
        <v>121</v>
      </c>
      <c r="E95" s="163" t="s">
        <v>150</v>
      </c>
      <c r="F95" s="164"/>
      <c r="G95" s="165"/>
      <c r="H95" s="125"/>
      <c r="I95" s="126">
        <v>82.5</v>
      </c>
      <c r="J95" s="126"/>
      <c r="K95" s="127">
        <v>51.5</v>
      </c>
      <c r="M95" s="26"/>
    </row>
    <row r="96" spans="1:28" s="12" customFormat="1" ht="18" x14ac:dyDescent="0.4">
      <c r="D96" s="80"/>
      <c r="E96" s="136" t="s">
        <v>151</v>
      </c>
      <c r="F96" s="137"/>
      <c r="G96" s="138"/>
      <c r="H96" s="125"/>
      <c r="I96" s="140">
        <v>135</v>
      </c>
      <c r="J96" s="126"/>
      <c r="K96" s="141">
        <v>7.12</v>
      </c>
      <c r="M96" s="26"/>
    </row>
    <row r="97" spans="4:13" s="12" customFormat="1" ht="18" x14ac:dyDescent="0.4">
      <c r="D97" s="80"/>
      <c r="E97" s="136" t="s">
        <v>151</v>
      </c>
      <c r="F97" s="137"/>
      <c r="G97" s="138"/>
      <c r="H97" s="125"/>
      <c r="I97" s="140">
        <v>135</v>
      </c>
      <c r="J97" s="126"/>
      <c r="K97" s="141">
        <v>7.12</v>
      </c>
      <c r="M97" s="26"/>
    </row>
    <row r="98" spans="4:13" s="12" customFormat="1" ht="18" x14ac:dyDescent="0.4">
      <c r="D98" s="84" t="s">
        <v>126</v>
      </c>
      <c r="E98" s="150" t="s">
        <v>190</v>
      </c>
      <c r="F98" s="151"/>
      <c r="G98" s="152"/>
      <c r="H98" s="128"/>
      <c r="I98" s="129">
        <v>94.5</v>
      </c>
      <c r="J98" s="129"/>
      <c r="K98" s="130">
        <v>70</v>
      </c>
      <c r="M98" s="26"/>
    </row>
    <row r="99" spans="4:13" s="12" customFormat="1" ht="18" x14ac:dyDescent="0.4">
      <c r="D99" s="84"/>
      <c r="E99" s="150" t="s">
        <v>191</v>
      </c>
      <c r="F99" s="151"/>
      <c r="G99" s="152"/>
      <c r="H99" s="128"/>
      <c r="I99" s="129">
        <v>69.5</v>
      </c>
      <c r="J99" s="129"/>
      <c r="K99" s="130">
        <v>51.5</v>
      </c>
      <c r="M99" s="26"/>
    </row>
    <row r="100" spans="4:13" s="12" customFormat="1" ht="18" x14ac:dyDescent="0.4">
      <c r="D100" s="84" t="s">
        <v>126</v>
      </c>
      <c r="E100" s="150" t="s">
        <v>190</v>
      </c>
      <c r="F100" s="151"/>
      <c r="G100" s="152"/>
      <c r="H100" s="128"/>
      <c r="I100" s="129">
        <v>94.5</v>
      </c>
      <c r="J100" s="129"/>
      <c r="K100" s="130">
        <v>70</v>
      </c>
      <c r="M100" s="26"/>
    </row>
    <row r="101" spans="4:13" s="12" customFormat="1" ht="18" x14ac:dyDescent="0.4">
      <c r="D101" s="139"/>
      <c r="E101" s="150" t="s">
        <v>191</v>
      </c>
      <c r="F101" s="151"/>
      <c r="G101" s="152"/>
      <c r="H101" s="128"/>
      <c r="I101" s="129">
        <v>94.5</v>
      </c>
      <c r="J101" s="129"/>
      <c r="K101" s="130">
        <v>70</v>
      </c>
      <c r="M101" s="26"/>
    </row>
    <row r="102" spans="4:13" s="12" customFormat="1" ht="18" x14ac:dyDescent="0.4">
      <c r="D102" s="139"/>
      <c r="E102" s="143" t="s">
        <v>151</v>
      </c>
      <c r="F102" s="135"/>
      <c r="G102" s="144"/>
      <c r="H102" s="128"/>
      <c r="I102" s="140" t="s">
        <v>198</v>
      </c>
      <c r="J102" s="129"/>
      <c r="K102" s="141">
        <v>12.59</v>
      </c>
      <c r="M102" s="26"/>
    </row>
    <row r="103" spans="4:13" s="12" customFormat="1" ht="18.5" thickBot="1" x14ac:dyDescent="0.45">
      <c r="D103" s="139"/>
      <c r="E103" s="143" t="s">
        <v>151</v>
      </c>
      <c r="F103" s="135"/>
      <c r="G103" s="144"/>
      <c r="H103" s="128"/>
      <c r="I103" s="140" t="s">
        <v>199</v>
      </c>
      <c r="J103" s="129"/>
      <c r="K103" s="141">
        <v>12.59</v>
      </c>
      <c r="M103" s="26"/>
    </row>
    <row r="104" spans="4:13" s="12" customFormat="1" ht="18.5" thickBot="1" x14ac:dyDescent="0.45">
      <c r="D104" s="118" t="s">
        <v>196</v>
      </c>
      <c r="E104" s="119"/>
      <c r="F104" s="73"/>
      <c r="G104" s="73"/>
      <c r="H104" s="74"/>
      <c r="I104" s="74"/>
      <c r="J104" s="74"/>
      <c r="K104" s="120">
        <f>SUM(K89:K98)</f>
        <v>481.62</v>
      </c>
      <c r="L104" s="29" t="s">
        <v>89</v>
      </c>
      <c r="M104" s="28">
        <v>44446</v>
      </c>
    </row>
    <row r="105" spans="4:13" s="12" customFormat="1" ht="17.5" x14ac:dyDescent="0.35">
      <c r="E105" s="24"/>
    </row>
    <row r="106" spans="4:13" x14ac:dyDescent="0.25">
      <c r="J106" s="76"/>
    </row>
    <row r="107" spans="4:13" s="12" customFormat="1" ht="17.5" x14ac:dyDescent="0.35"/>
    <row r="108" spans="4:13" s="12" customFormat="1" ht="17.5" x14ac:dyDescent="0.35"/>
    <row r="109" spans="4:13" s="12" customFormat="1" ht="17.5" x14ac:dyDescent="0.35"/>
  </sheetData>
  <mergeCells count="24">
    <mergeCell ref="T1:V1"/>
    <mergeCell ref="W1:AA1"/>
    <mergeCell ref="O1:R1"/>
    <mergeCell ref="H1:H2"/>
    <mergeCell ref="I1:I2"/>
    <mergeCell ref="N1:N2"/>
    <mergeCell ref="L1:M1"/>
    <mergeCell ref="J1:J2"/>
    <mergeCell ref="K1:K2"/>
    <mergeCell ref="A1:A2"/>
    <mergeCell ref="E91:G91"/>
    <mergeCell ref="E101:G101"/>
    <mergeCell ref="B1:B2"/>
    <mergeCell ref="C1:C2"/>
    <mergeCell ref="E1:E2"/>
    <mergeCell ref="F1:F2"/>
    <mergeCell ref="G1:G2"/>
    <mergeCell ref="D1:D2"/>
    <mergeCell ref="E99:G99"/>
    <mergeCell ref="E100:G100"/>
    <mergeCell ref="E98:G98"/>
    <mergeCell ref="E95:G95"/>
    <mergeCell ref="E90:G90"/>
    <mergeCell ref="E94:G94"/>
  </mergeCells>
  <pageMargins left="0.25" right="0.25" top="0.75" bottom="0.75" header="0.3" footer="0.3"/>
  <pageSetup paperSize="9" scale="6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Zoznam miestností</vt:lpstr>
      <vt:lpstr>'Zoznam miestností'!Oblasť_tlače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Jozef Mišianik</dc:creator>
  <cp:lastModifiedBy>Ľubomír Maník</cp:lastModifiedBy>
  <cp:lastPrinted>2023-10-27T07:06:27Z</cp:lastPrinted>
  <dcterms:created xsi:type="dcterms:W3CDTF">2021-06-29T12:55:38Z</dcterms:created>
  <dcterms:modified xsi:type="dcterms:W3CDTF">2023-11-17T09:32:53Z</dcterms:modified>
</cp:coreProperties>
</file>