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Verejni obstaravatelia - A" sheetId="1" r:id="rId1"/>
  </sheets>
  <definedNames>
    <definedName name="_xlnm.Print_Area" localSheetId="0">'Verejni obstaravatelia - A'!$A$1:$AX$74</definedName>
  </definedNames>
  <calcPr fullCalcOnLoad="1"/>
</workbook>
</file>

<file path=xl/sharedStrings.xml><?xml version="1.0" encoding="utf-8"?>
<sst xmlns="http://schemas.openxmlformats.org/spreadsheetml/2006/main" count="193" uniqueCount="166">
  <si>
    <t>Verejný obstarávateľ</t>
  </si>
  <si>
    <t>P. č.</t>
  </si>
  <si>
    <t>Adrese miesta spotreby (OM)</t>
  </si>
  <si>
    <t>Číslo fakturačného meradla/ plynomeru</t>
  </si>
  <si>
    <t>nový odber od dátumu</t>
  </si>
  <si>
    <t xml:space="preserve"> na počet mesiacov</t>
  </si>
  <si>
    <t>Odberový diagram pre SO a VO
v % za mesiac z celkového ročného objemu
a DMM v m3</t>
  </si>
  <si>
    <t>M1
(MWh)</t>
  </si>
  <si>
    <t>M2
(MWh)</t>
  </si>
  <si>
    <t>M3
(MWh)</t>
  </si>
  <si>
    <t>M4
(MWh)</t>
  </si>
  <si>
    <t>S
(MWh)</t>
  </si>
  <si>
    <t>Spolu
(MWh)</t>
  </si>
  <si>
    <t>Spolu (MWh)</t>
  </si>
  <si>
    <t>jan</t>
  </si>
  <si>
    <t>febr</t>
  </si>
  <si>
    <t>marec</t>
  </si>
  <si>
    <t>apríl</t>
  </si>
  <si>
    <t>máj</t>
  </si>
  <si>
    <t>jún</t>
  </si>
  <si>
    <t>júl</t>
  </si>
  <si>
    <t>aug</t>
  </si>
  <si>
    <t>sept</t>
  </si>
  <si>
    <t>okt</t>
  </si>
  <si>
    <t>nov</t>
  </si>
  <si>
    <t>dec</t>
  </si>
  <si>
    <t>DMM</t>
  </si>
  <si>
    <t>SPOLU</t>
  </si>
  <si>
    <t>Počet odberných miest:</t>
  </si>
  <si>
    <t>M5
(MWh)</t>
  </si>
  <si>
    <t>M6
(MWh)</t>
  </si>
  <si>
    <t>M7
(MWh)</t>
  </si>
  <si>
    <t>M8
(MWh)</t>
  </si>
  <si>
    <t>Plánovaná spotreba 
r. 2021 v MWh/druhých 12 mesiacov</t>
  </si>
  <si>
    <t>Číslo odberného miesta ISU POD</t>
  </si>
  <si>
    <t>MsU</t>
  </si>
  <si>
    <t>SKSPPDIS000810750445</t>
  </si>
  <si>
    <t>Bývalá knižnica</t>
  </si>
  <si>
    <t>SKSPPDIS000810751227</t>
  </si>
  <si>
    <t>Záhradníctvo</t>
  </si>
  <si>
    <t>SKSPPDIS000810750363</t>
  </si>
  <si>
    <t>Štadión</t>
  </si>
  <si>
    <t>SKSPPDIS000810750504</t>
  </si>
  <si>
    <t>VPS AB</t>
  </si>
  <si>
    <t>SKSPPDIS020819000073</t>
  </si>
  <si>
    <t>MsP A</t>
  </si>
  <si>
    <t>SKSPPDIS000810751566</t>
  </si>
  <si>
    <t>MsP B</t>
  </si>
  <si>
    <t>SKSPPDIS000810751565</t>
  </si>
  <si>
    <t>ZŠ FL</t>
  </si>
  <si>
    <t>SKSPPDIS010810000237</t>
  </si>
  <si>
    <t>ZŠ Školská</t>
  </si>
  <si>
    <t>SKSPPDIS000830021674</t>
  </si>
  <si>
    <t>ZŠ Školská dielňa</t>
  </si>
  <si>
    <t>SKSPPDIS010710002393</t>
  </si>
  <si>
    <t>HM knižnica</t>
  </si>
  <si>
    <t>SKSPPDIS000810751228</t>
  </si>
  <si>
    <t>HM IC</t>
  </si>
  <si>
    <t>SKSPPDIS010810000096</t>
  </si>
  <si>
    <t>ZŠ Koháry</t>
  </si>
  <si>
    <t>SKSPPDIS000830021781</t>
  </si>
  <si>
    <t>MsKS</t>
  </si>
  <si>
    <t>SKSPPDIS030810021852</t>
  </si>
  <si>
    <t>Inkubátor</t>
  </si>
  <si>
    <t>SKSPPDIS000810750336</t>
  </si>
  <si>
    <t>č. 1 Mesto Fiľakovo</t>
  </si>
  <si>
    <t>Plánovaná spotreba
r. 2020 v MWh/prvých 12 mesiacov</t>
  </si>
  <si>
    <t>Plánovaná spotreba 
r. 2022 v MWh/druhých 12 mesiacov</t>
  </si>
  <si>
    <t>P.O. Hviezdoslava 12, Veľký Šariš</t>
  </si>
  <si>
    <t>SKSPPDIS000930021073</t>
  </si>
  <si>
    <t>Východná 8, Veľký Šariš</t>
  </si>
  <si>
    <t>SKSPPDIS000910800930</t>
  </si>
  <si>
    <t>Hlavná 44, Veľký Šariš</t>
  </si>
  <si>
    <t>SKSPPDIS000910800707</t>
  </si>
  <si>
    <t>Námestie sv. Jakuba 26, Veľký Šariš</t>
  </si>
  <si>
    <t>SKSPPDIS000910804350</t>
  </si>
  <si>
    <t>Cintorínska 642, Veľký Šariš</t>
  </si>
  <si>
    <t>SKSPPDIS000910802805</t>
  </si>
  <si>
    <t>Námestie sv. Jakuba 1, Veľký Šariš</t>
  </si>
  <si>
    <t>SKSPPDIS000910806426</t>
  </si>
  <si>
    <t>Tulčícka 44, Veľký Šariš</t>
  </si>
  <si>
    <t>SKSPPDIS000910806445</t>
  </si>
  <si>
    <t>č. 2 Mesto Veľký Šariš</t>
  </si>
  <si>
    <t xml:space="preserve">Obchodná 21, 946 51 Nesvady, </t>
  </si>
  <si>
    <t>SKSPPDIS000210204991</t>
  </si>
  <si>
    <t>Obchodná 21, 946 51 Nesvady</t>
  </si>
  <si>
    <t>SKSPPDIS000210206222</t>
  </si>
  <si>
    <t>SKSPPDIS000210206224</t>
  </si>
  <si>
    <t>Komenského 21</t>
  </si>
  <si>
    <t>SKSPPDIS000230021890</t>
  </si>
  <si>
    <t>Športová 8</t>
  </si>
  <si>
    <t>SKSPPDIS000210206316</t>
  </si>
  <si>
    <t>Jarmočná 6</t>
  </si>
  <si>
    <t>SKSPPDIS000210206286</t>
  </si>
  <si>
    <t>4100027786</t>
  </si>
  <si>
    <t>SKSPPDIS000210206287</t>
  </si>
  <si>
    <t>Kúpeľná 1</t>
  </si>
  <si>
    <t>SKSPPDIS070330007015</t>
  </si>
  <si>
    <t>Novozámocká 21</t>
  </si>
  <si>
    <t>SKSPPDIS000210204731</t>
  </si>
  <si>
    <t>Gútska 40</t>
  </si>
  <si>
    <t>SKSPPDIS000210206779</t>
  </si>
  <si>
    <t>Športová 7</t>
  </si>
  <si>
    <t>SKSPPDIS000210206285</t>
  </si>
  <si>
    <t>Obchodná 28</t>
  </si>
  <si>
    <t>SKSPPDIS000210206289</t>
  </si>
  <si>
    <t>Obchodná 23</t>
  </si>
  <si>
    <t>SKSPPDIS000210206295</t>
  </si>
  <si>
    <t>Obchodná 7</t>
  </si>
  <si>
    <t>SKSPPDIS000210206291</t>
  </si>
  <si>
    <t>Nám 1.mája 12</t>
  </si>
  <si>
    <t>SKSPPDIS000210206292</t>
  </si>
  <si>
    <t>Športová 4</t>
  </si>
  <si>
    <t>SKSPPDIS010210000942</t>
  </si>
  <si>
    <t>Novozám.cest  55</t>
  </si>
  <si>
    <t>SKSPPDIS020718000040</t>
  </si>
  <si>
    <t>Sládkovičova 2</t>
  </si>
  <si>
    <t>SKSPPDIS000210204728</t>
  </si>
  <si>
    <t>Šporotvá 2</t>
  </si>
  <si>
    <t>SKSPPDIS000210206293</t>
  </si>
  <si>
    <t>Hurbanova 4</t>
  </si>
  <si>
    <t>SKSPPDIS000210204730</t>
  </si>
  <si>
    <t>SKSPPDIS000210206288</t>
  </si>
  <si>
    <t>č. 3 Obec Nesvady</t>
  </si>
  <si>
    <t>č. 4 Mesto Liptovský Mikuláš</t>
  </si>
  <si>
    <t>Štúrova 1989, 031 01 LM</t>
  </si>
  <si>
    <t>SKSPPDIS000530020864</t>
  </si>
  <si>
    <t>J. Matušku 14, 031 05 LM</t>
  </si>
  <si>
    <t>SKSPPDIS000510501706</t>
  </si>
  <si>
    <t>SKSPPDIS000510501707</t>
  </si>
  <si>
    <t>Priehradná 2, 031 01 LM</t>
  </si>
  <si>
    <t>SKSPPDIS000510506151</t>
  </si>
  <si>
    <t>Palučanská 350, 031 01 LM</t>
  </si>
  <si>
    <t>SKSPPDIS010510009051</t>
  </si>
  <si>
    <t>Komenského 1982, 031 01 LM</t>
  </si>
  <si>
    <t>SKSPPDIS000510501984</t>
  </si>
  <si>
    <t>Bodice 173, 031 01 LM</t>
  </si>
  <si>
    <t>SKSPPDIS000510500200</t>
  </si>
  <si>
    <t>Družstevná 1/1033, 031 01 LM</t>
  </si>
  <si>
    <t>SKSPPDIS000510505453</t>
  </si>
  <si>
    <t>Vranovská, 031 01 LM</t>
  </si>
  <si>
    <t>SKSPPDIS000510505783</t>
  </si>
  <si>
    <t>Nábrežie Dr. Aurela Stodolu 18888 031 01 LM</t>
  </si>
  <si>
    <t>SKSPPDIS000510503110</t>
  </si>
  <si>
    <t>Čs. brigády 2, 031 01 LM</t>
  </si>
  <si>
    <t>SKSPPDIS010530000328</t>
  </si>
  <si>
    <t>Palučanská 22/342, 031 01 LM</t>
  </si>
  <si>
    <t>SKSPPDIS000510503210</t>
  </si>
  <si>
    <t>Ondrášovská 55/2059, 031 05 LM</t>
  </si>
  <si>
    <t>SKSPPDIS010510001090</t>
  </si>
  <si>
    <t>Kláštorná, 031 04 LM</t>
  </si>
  <si>
    <t>SKSPPDIS000510503209</t>
  </si>
  <si>
    <t>Čs. brigády 4, 031 01 LM</t>
  </si>
  <si>
    <t>SKSPPDIS000530021616</t>
  </si>
  <si>
    <t>Demänovská cesta 5, 031 01 LM</t>
  </si>
  <si>
    <t>SKSPPDIS000530022150</t>
  </si>
  <si>
    <t>Kernova 76, 031 01 LM</t>
  </si>
  <si>
    <t>SKSPPDIS010510001089</t>
  </si>
  <si>
    <t>Žiarska 679/13, 031 04 LM</t>
  </si>
  <si>
    <t>SKSPPDIS000510503106</t>
  </si>
  <si>
    <t>SKSPPDIS000510503107</t>
  </si>
  <si>
    <t>Nábrežie Dr. Aurela Stodolu            031 01 LM</t>
  </si>
  <si>
    <t>SKSPPDIS000510503111</t>
  </si>
  <si>
    <t>Okoličianska 404/8C, 031 01 LM</t>
  </si>
  <si>
    <t>SKSPPDIS000530022161</t>
  </si>
  <si>
    <r>
      <t xml:space="preserve">Príloha č. 2 Zoznam odberných miest, spotrieb a odberových diagramov
</t>
    </r>
    <r>
      <rPr>
        <b/>
        <sz val="10"/>
        <rFont val="Arial CE"/>
        <family val="0"/>
      </rPr>
      <t>Verejné obstarávanie: Dodávka zemného plynu - CVO 219
Vyhlasovateľ: Obstarávacie trhovisko Slovenska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</si>
</sst>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mm/yy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\ &quot;€&quot;"/>
    <numFmt numFmtId="179" formatCode="[$-41B]d\.\ mmmm\ yyyy"/>
    <numFmt numFmtId="180" formatCode="#,##0.000"/>
    <numFmt numFmtId="181" formatCode="0.000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8"/>
      <name val="Arial CE"/>
      <family val="2"/>
    </font>
    <font>
      <sz val="10"/>
      <color indexed="63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1" borderId="5" applyNumberFormat="0" applyAlignment="0" applyProtection="0"/>
    <xf numFmtId="0" fontId="12" fillId="7" borderId="1" applyNumberFormat="0" applyAlignment="0" applyProtection="0"/>
    <xf numFmtId="0" fontId="6" fillId="21" borderId="5" applyNumberFormat="0" applyAlignment="0" applyProtection="0"/>
    <xf numFmtId="0" fontId="1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Alignment="0" applyProtection="0"/>
    <xf numFmtId="0" fontId="13" fillId="0" borderId="6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7" borderId="1" applyNumberFormat="0" applyAlignment="0" applyProtection="0"/>
    <xf numFmtId="0" fontId="5" fillId="20" borderId="1" applyNumberFormat="0" applyAlignment="0" applyProtection="0"/>
    <xf numFmtId="0" fontId="15" fillId="20" borderId="8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0" fontId="1" fillId="20" borderId="14" xfId="0" applyNumberFormat="1" applyFont="1" applyFill="1" applyBorder="1" applyAlignment="1">
      <alignment horizontal="center" vertical="center" textRotation="90"/>
    </xf>
    <xf numFmtId="10" fontId="1" fillId="20" borderId="15" xfId="0" applyNumberFormat="1" applyFont="1" applyFill="1" applyBorder="1" applyAlignment="1">
      <alignment horizontal="center" vertical="center" textRotation="90"/>
    </xf>
    <xf numFmtId="10" fontId="1" fillId="20" borderId="16" xfId="0" applyNumberFormat="1" applyFont="1" applyFill="1" applyBorder="1" applyAlignment="1">
      <alignment horizontal="center" vertical="center" textRotation="90"/>
    </xf>
    <xf numFmtId="0" fontId="1" fillId="2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 horizontal="center" wrapText="1"/>
    </xf>
    <xf numFmtId="1" fontId="1" fillId="0" borderId="18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9" xfId="0" applyFont="1" applyBorder="1" applyAlignment="1">
      <alignment/>
    </xf>
    <xf numFmtId="1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Alignment="1">
      <alignment/>
    </xf>
    <xf numFmtId="0" fontId="1" fillId="24" borderId="21" xfId="0" applyFont="1" applyFill="1" applyBorder="1" applyAlignment="1">
      <alignment/>
    </xf>
    <xf numFmtId="1" fontId="21" fillId="24" borderId="21" xfId="0" applyNumberFormat="1" applyFont="1" applyFill="1" applyBorder="1" applyAlignment="1">
      <alignment/>
    </xf>
    <xf numFmtId="0" fontId="21" fillId="24" borderId="22" xfId="0" applyNumberFormat="1" applyFont="1" applyFill="1" applyBorder="1" applyAlignment="1">
      <alignment horizontal="right"/>
    </xf>
    <xf numFmtId="3" fontId="22" fillId="24" borderId="23" xfId="0" applyNumberFormat="1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0" fontId="21" fillId="0" borderId="18" xfId="0" applyNumberFormat="1" applyFont="1" applyFill="1" applyBorder="1" applyAlignment="1">
      <alignment horizontal="right"/>
    </xf>
    <xf numFmtId="14" fontId="1" fillId="24" borderId="23" xfId="0" applyNumberFormat="1" applyFont="1" applyFill="1" applyBorder="1" applyAlignment="1">
      <alignment/>
    </xf>
    <xf numFmtId="1" fontId="1" fillId="25" borderId="2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 wrapText="1"/>
    </xf>
    <xf numFmtId="1" fontId="21" fillId="25" borderId="25" xfId="85" applyNumberFormat="1" applyFont="1" applyFill="1" applyBorder="1" applyAlignment="1" applyProtection="1">
      <alignment horizontal="right" vertical="center" wrapText="1"/>
      <protection locked="0"/>
    </xf>
    <xf numFmtId="3" fontId="24" fillId="25" borderId="26" xfId="0" applyNumberFormat="1" applyFont="1" applyFill="1" applyBorder="1" applyAlignment="1">
      <alignment horizontal="center" vertical="center" wrapText="1"/>
    </xf>
    <xf numFmtId="1" fontId="1" fillId="25" borderId="27" xfId="0" applyNumberFormat="1" applyFont="1" applyFill="1" applyBorder="1" applyAlignment="1">
      <alignment horizontal="center" vertical="center"/>
    </xf>
    <xf numFmtId="14" fontId="1" fillId="0" borderId="28" xfId="0" applyNumberFormat="1" applyFont="1" applyFill="1" applyBorder="1" applyAlignment="1">
      <alignment/>
    </xf>
    <xf numFmtId="0" fontId="1" fillId="25" borderId="26" xfId="0" applyFont="1" applyFill="1" applyBorder="1" applyAlignment="1">
      <alignment/>
    </xf>
    <xf numFmtId="10" fontId="0" fillId="0" borderId="29" xfId="0" applyNumberFormat="1" applyFont="1" applyFill="1" applyBorder="1" applyAlignment="1">
      <alignment/>
    </xf>
    <xf numFmtId="10" fontId="0" fillId="0" borderId="30" xfId="0" applyNumberFormat="1" applyFont="1" applyFill="1" applyBorder="1" applyAlignment="1">
      <alignment/>
    </xf>
    <xf numFmtId="10" fontId="0" fillId="0" borderId="31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4" fontId="1" fillId="0" borderId="32" xfId="0" applyNumberFormat="1" applyFont="1" applyBorder="1" applyAlignment="1" applyProtection="1">
      <alignment/>
      <protection hidden="1"/>
    </xf>
    <xf numFmtId="0" fontId="1" fillId="0" borderId="33" xfId="0" applyFont="1" applyFill="1" applyBorder="1" applyAlignment="1" applyProtection="1">
      <alignment/>
      <protection hidden="1"/>
    </xf>
    <xf numFmtId="10" fontId="0" fillId="0" borderId="34" xfId="0" applyNumberFormat="1" applyFont="1" applyFill="1" applyBorder="1" applyAlignment="1" applyProtection="1">
      <alignment/>
      <protection hidden="1"/>
    </xf>
    <xf numFmtId="10" fontId="0" fillId="0" borderId="35" xfId="0" applyNumberFormat="1" applyFont="1" applyFill="1" applyBorder="1" applyAlignment="1" applyProtection="1">
      <alignment/>
      <protection hidden="1"/>
    </xf>
    <xf numFmtId="10" fontId="0" fillId="0" borderId="36" xfId="0" applyNumberFormat="1" applyFont="1" applyFill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1" fillId="0" borderId="37" xfId="0" applyNumberFormat="1" applyFont="1" applyFill="1" applyBorder="1" applyAlignment="1" applyProtection="1">
      <alignment horizontal="center"/>
      <protection hidden="1"/>
    </xf>
    <xf numFmtId="0" fontId="1" fillId="0" borderId="38" xfId="0" applyFont="1" applyFill="1" applyBorder="1" applyAlignment="1" applyProtection="1">
      <alignment/>
      <protection hidden="1"/>
    </xf>
    <xf numFmtId="10" fontId="0" fillId="0" borderId="39" xfId="0" applyNumberFormat="1" applyFont="1" applyFill="1" applyBorder="1" applyAlignment="1" applyProtection="1">
      <alignment/>
      <protection hidden="1"/>
    </xf>
    <xf numFmtId="10" fontId="0" fillId="0" borderId="40" xfId="0" applyNumberFormat="1" applyFont="1" applyFill="1" applyBorder="1" applyAlignment="1" applyProtection="1">
      <alignment/>
      <protection hidden="1"/>
    </xf>
    <xf numFmtId="10" fontId="0" fillId="0" borderId="41" xfId="0" applyNumberFormat="1" applyFont="1" applyFill="1" applyBorder="1" applyAlignment="1" applyProtection="1">
      <alignment/>
      <protection hidden="1"/>
    </xf>
    <xf numFmtId="0" fontId="0" fillId="0" borderId="38" xfId="0" applyFont="1" applyFill="1" applyBorder="1" applyAlignment="1" applyProtection="1">
      <alignment/>
      <protection hidden="1"/>
    </xf>
    <xf numFmtId="180" fontId="21" fillId="0" borderId="36" xfId="0" applyNumberFormat="1" applyFont="1" applyFill="1" applyBorder="1" applyAlignment="1" applyProtection="1">
      <alignment horizontal="right"/>
      <protection hidden="1"/>
    </xf>
    <xf numFmtId="180" fontId="1" fillId="0" borderId="42" xfId="0" applyNumberFormat="1" applyFont="1" applyFill="1" applyBorder="1" applyAlignment="1" applyProtection="1">
      <alignment horizontal="right"/>
      <protection hidden="1"/>
    </xf>
    <xf numFmtId="180" fontId="1" fillId="25" borderId="29" xfId="0" applyNumberFormat="1" applyFont="1" applyFill="1" applyBorder="1" applyAlignment="1">
      <alignment horizontal="right"/>
    </xf>
    <xf numFmtId="180" fontId="1" fillId="25" borderId="43" xfId="0" applyNumberFormat="1" applyFont="1" applyFill="1" applyBorder="1" applyAlignment="1">
      <alignment horizontal="right"/>
    </xf>
    <xf numFmtId="180" fontId="22" fillId="24" borderId="44" xfId="0" applyNumberFormat="1" applyFont="1" applyFill="1" applyBorder="1" applyAlignment="1">
      <alignment horizontal="center" wrapText="1"/>
    </xf>
    <xf numFmtId="180" fontId="22" fillId="24" borderId="45" xfId="0" applyNumberFormat="1" applyFont="1" applyFill="1" applyBorder="1" applyAlignment="1">
      <alignment horizontal="center" wrapText="1"/>
    </xf>
    <xf numFmtId="180" fontId="1" fillId="0" borderId="46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47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48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49" xfId="85" applyNumberFormat="1" applyFont="1" applyFill="1" applyBorder="1" applyAlignment="1" applyProtection="1">
      <alignment horizontal="right" vertical="center"/>
      <protection hidden="1" locked="0"/>
    </xf>
    <xf numFmtId="180" fontId="1" fillId="25" borderId="50" xfId="0" applyNumberFormat="1" applyFont="1" applyFill="1" applyBorder="1" applyAlignment="1">
      <alignment horizontal="right"/>
    </xf>
    <xf numFmtId="180" fontId="1" fillId="25" borderId="51" xfId="0" applyNumberFormat="1" applyFont="1" applyFill="1" applyBorder="1" applyAlignment="1">
      <alignment horizontal="right"/>
    </xf>
    <xf numFmtId="180" fontId="21" fillId="0" borderId="52" xfId="0" applyNumberFormat="1" applyFont="1" applyFill="1" applyBorder="1" applyAlignment="1" applyProtection="1">
      <alignment horizontal="right"/>
      <protection hidden="1"/>
    </xf>
    <xf numFmtId="180" fontId="1" fillId="25" borderId="53" xfId="0" applyNumberFormat="1" applyFont="1" applyFill="1" applyBorder="1" applyAlignment="1">
      <alignment horizontal="right"/>
    </xf>
    <xf numFmtId="180" fontId="1" fillId="25" borderId="54" xfId="0" applyNumberFormat="1" applyFont="1" applyFill="1" applyBorder="1" applyAlignment="1">
      <alignment horizontal="right"/>
    </xf>
    <xf numFmtId="180" fontId="1" fillId="25" borderId="55" xfId="0" applyNumberFormat="1" applyFont="1" applyFill="1" applyBorder="1" applyAlignment="1">
      <alignment horizontal="right"/>
    </xf>
    <xf numFmtId="180" fontId="1" fillId="25" borderId="56" xfId="0" applyNumberFormat="1" applyFont="1" applyFill="1" applyBorder="1" applyAlignment="1">
      <alignment horizontal="right"/>
    </xf>
    <xf numFmtId="180" fontId="1" fillId="0" borderId="57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58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39" xfId="85" applyNumberFormat="1" applyFont="1" applyFill="1" applyBorder="1" applyAlignment="1" applyProtection="1">
      <alignment horizontal="right" vertical="center"/>
      <protection hidden="1" locked="0"/>
    </xf>
    <xf numFmtId="1" fontId="1" fillId="0" borderId="59" xfId="0" applyNumberFormat="1" applyFont="1" applyFill="1" applyBorder="1" applyAlignment="1" applyProtection="1">
      <alignment horizontal="center"/>
      <protection hidden="1"/>
    </xf>
    <xf numFmtId="3" fontId="24" fillId="0" borderId="38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6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61" xfId="0" applyNumberFormat="1" applyFont="1" applyFill="1" applyBorder="1" applyAlignment="1" applyProtection="1">
      <alignment horizontal="center"/>
      <protection hidden="1"/>
    </xf>
    <xf numFmtId="180" fontId="1" fillId="0" borderId="62" xfId="0" applyNumberFormat="1" applyFont="1" applyFill="1" applyBorder="1" applyAlignment="1" applyProtection="1">
      <alignment horizontal="right"/>
      <protection hidden="1"/>
    </xf>
    <xf numFmtId="180" fontId="1" fillId="0" borderId="35" xfId="0" applyNumberFormat="1" applyFont="1" applyFill="1" applyBorder="1" applyAlignment="1" applyProtection="1">
      <alignment horizontal="right"/>
      <protection hidden="1"/>
    </xf>
    <xf numFmtId="180" fontId="1" fillId="0" borderId="63" xfId="0" applyNumberFormat="1" applyFont="1" applyFill="1" applyBorder="1" applyAlignment="1" applyProtection="1">
      <alignment horizontal="right"/>
      <protection hidden="1"/>
    </xf>
    <xf numFmtId="180" fontId="1" fillId="0" borderId="64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65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63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66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67" xfId="85" applyNumberFormat="1" applyFont="1" applyFill="1" applyBorder="1" applyAlignment="1" applyProtection="1">
      <alignment horizontal="right" vertical="center"/>
      <protection hidden="1" locked="0"/>
    </xf>
    <xf numFmtId="180" fontId="1" fillId="0" borderId="40" xfId="85" applyNumberFormat="1" applyFont="1" applyFill="1" applyBorder="1" applyAlignment="1" applyProtection="1">
      <alignment horizontal="right" vertical="center"/>
      <protection hidden="1" locked="0"/>
    </xf>
    <xf numFmtId="3" fontId="24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1" fillId="25" borderId="26" xfId="0" applyNumberFormat="1" applyFont="1" applyFill="1" applyBorder="1" applyAlignment="1">
      <alignment horizontal="center"/>
    </xf>
    <xf numFmtId="1" fontId="21" fillId="25" borderId="27" xfId="85" applyNumberFormat="1" applyFont="1" applyFill="1" applyBorder="1" applyAlignment="1" applyProtection="1">
      <alignment horizontal="right" vertical="center" wrapText="1"/>
      <protection locked="0"/>
    </xf>
    <xf numFmtId="180" fontId="1" fillId="25" borderId="69" xfId="0" applyNumberFormat="1" applyFont="1" applyFill="1" applyBorder="1" applyAlignment="1">
      <alignment horizontal="right"/>
    </xf>
    <xf numFmtId="14" fontId="1" fillId="0" borderId="27" xfId="0" applyNumberFormat="1" applyFont="1" applyFill="1" applyBorder="1" applyAlignment="1">
      <alignment/>
    </xf>
    <xf numFmtId="14" fontId="1" fillId="0" borderId="70" xfId="0" applyNumberFormat="1" applyFont="1" applyFill="1" applyBorder="1" applyAlignment="1">
      <alignment/>
    </xf>
    <xf numFmtId="14" fontId="1" fillId="0" borderId="37" xfId="0" applyNumberFormat="1" applyFont="1" applyFill="1" applyBorder="1" applyAlignment="1">
      <alignment/>
    </xf>
    <xf numFmtId="1" fontId="1" fillId="0" borderId="70" xfId="0" applyNumberFormat="1" applyFont="1" applyFill="1" applyBorder="1" applyAlignment="1">
      <alignment horizontal="center"/>
    </xf>
    <xf numFmtId="3" fontId="24" fillId="0" borderId="70" xfId="0" applyNumberFormat="1" applyFont="1" applyFill="1" applyBorder="1" applyAlignment="1">
      <alignment horizontal="center" vertical="center" wrapText="1"/>
    </xf>
    <xf numFmtId="1" fontId="1" fillId="0" borderId="70" xfId="0" applyNumberFormat="1" applyFont="1" applyFill="1" applyBorder="1" applyAlignment="1">
      <alignment horizontal="center" vertical="center"/>
    </xf>
    <xf numFmtId="180" fontId="1" fillId="0" borderId="62" xfId="0" applyNumberFormat="1" applyFont="1" applyFill="1" applyBorder="1" applyAlignment="1">
      <alignment horizontal="right"/>
    </xf>
    <xf numFmtId="180" fontId="1" fillId="0" borderId="35" xfId="0" applyNumberFormat="1" applyFont="1" applyFill="1" applyBorder="1" applyAlignment="1">
      <alignment horizontal="right"/>
    </xf>
    <xf numFmtId="180" fontId="1" fillId="0" borderId="36" xfId="0" applyNumberFormat="1" applyFont="1" applyFill="1" applyBorder="1" applyAlignment="1">
      <alignment horizontal="right"/>
    </xf>
    <xf numFmtId="1" fontId="1" fillId="0" borderId="37" xfId="0" applyNumberFormat="1" applyFont="1" applyFill="1" applyBorder="1" applyAlignment="1">
      <alignment horizontal="center"/>
    </xf>
    <xf numFmtId="3" fontId="24" fillId="0" borderId="37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/>
    </xf>
    <xf numFmtId="180" fontId="1" fillId="0" borderId="63" xfId="0" applyNumberFormat="1" applyFont="1" applyFill="1" applyBorder="1" applyAlignment="1">
      <alignment horizontal="right"/>
    </xf>
    <xf numFmtId="180" fontId="1" fillId="0" borderId="42" xfId="0" applyNumberFormat="1" applyFont="1" applyFill="1" applyBorder="1" applyAlignment="1">
      <alignment horizontal="right"/>
    </xf>
    <xf numFmtId="180" fontId="1" fillId="0" borderId="52" xfId="0" applyNumberFormat="1" applyFont="1" applyFill="1" applyBorder="1" applyAlignment="1">
      <alignment horizontal="right"/>
    </xf>
    <xf numFmtId="0" fontId="1" fillId="0" borderId="7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1" fontId="1" fillId="0" borderId="70" xfId="85" applyNumberFormat="1" applyFont="1" applyFill="1" applyBorder="1" applyAlignment="1" applyProtection="1">
      <alignment horizontal="left" vertical="center" wrapText="1"/>
      <protection locked="0"/>
    </xf>
    <xf numFmtId="1" fontId="1" fillId="0" borderId="37" xfId="85" applyNumberFormat="1" applyFont="1" applyFill="1" applyBorder="1" applyAlignment="1" applyProtection="1">
      <alignment horizontal="left" vertical="center" wrapText="1"/>
      <protection locked="0"/>
    </xf>
    <xf numFmtId="1" fontId="1" fillId="0" borderId="70" xfId="85" applyNumberFormat="1" applyFont="1" applyFill="1" applyBorder="1" applyAlignment="1" applyProtection="1">
      <alignment horizontal="center" vertical="center"/>
      <protection locked="0"/>
    </xf>
    <xf numFmtId="1" fontId="1" fillId="0" borderId="59" xfId="85" applyNumberFormat="1" applyFont="1" applyFill="1" applyBorder="1" applyAlignment="1" applyProtection="1">
      <alignment horizontal="center" vertical="center"/>
      <protection locked="0"/>
    </xf>
    <xf numFmtId="1" fontId="1" fillId="0" borderId="61" xfId="85" applyNumberFormat="1" applyFont="1" applyFill="1" applyBorder="1" applyAlignment="1" applyProtection="1">
      <alignment horizontal="left" vertical="center" wrapText="1"/>
      <protection locked="0"/>
    </xf>
    <xf numFmtId="1" fontId="1" fillId="0" borderId="59" xfId="85" applyNumberFormat="1" applyFont="1" applyFill="1" applyBorder="1" applyAlignment="1" applyProtection="1">
      <alignment horizontal="left" vertical="center" wrapText="1"/>
      <protection locked="0"/>
    </xf>
    <xf numFmtId="180" fontId="0" fillId="0" borderId="0" xfId="0" applyNumberFormat="1" applyAlignment="1">
      <alignment/>
    </xf>
    <xf numFmtId="10" fontId="0" fillId="0" borderId="62" xfId="0" applyNumberFormat="1" applyFont="1" applyFill="1" applyBorder="1" applyAlignment="1" applyProtection="1">
      <alignment/>
      <protection hidden="1"/>
    </xf>
    <xf numFmtId="10" fontId="0" fillId="0" borderId="63" xfId="0" applyNumberFormat="1" applyFont="1" applyFill="1" applyBorder="1" applyAlignment="1" applyProtection="1">
      <alignment/>
      <protection hidden="1"/>
    </xf>
    <xf numFmtId="10" fontId="0" fillId="0" borderId="42" xfId="0" applyNumberFormat="1" applyFont="1" applyFill="1" applyBorder="1" applyAlignment="1" applyProtection="1">
      <alignment/>
      <protection hidden="1"/>
    </xf>
    <xf numFmtId="10" fontId="0" fillId="0" borderId="52" xfId="0" applyNumberFormat="1" applyFont="1" applyFill="1" applyBorder="1" applyAlignment="1" applyProtection="1">
      <alignment/>
      <protection hidden="1"/>
    </xf>
    <xf numFmtId="0" fontId="0" fillId="0" borderId="60" xfId="0" applyFont="1" applyFill="1" applyBorder="1" applyAlignment="1" applyProtection="1">
      <alignment/>
      <protection hidden="1"/>
    </xf>
    <xf numFmtId="10" fontId="0" fillId="0" borderId="71" xfId="0" applyNumberFormat="1" applyFont="1" applyFill="1" applyBorder="1" applyAlignment="1" applyProtection="1">
      <alignment/>
      <protection hidden="1"/>
    </xf>
    <xf numFmtId="10" fontId="0" fillId="0" borderId="54" xfId="0" applyNumberFormat="1" applyFont="1" applyFill="1" applyBorder="1" applyAlignment="1" applyProtection="1">
      <alignment/>
      <protection hidden="1"/>
    </xf>
    <xf numFmtId="10" fontId="0" fillId="0" borderId="72" xfId="0" applyNumberFormat="1" applyFont="1" applyFill="1" applyBorder="1" applyAlignment="1" applyProtection="1">
      <alignment/>
      <protection hidden="1"/>
    </xf>
    <xf numFmtId="0" fontId="0" fillId="0" borderId="73" xfId="0" applyFont="1" applyFill="1" applyBorder="1" applyAlignment="1" applyProtection="1">
      <alignment/>
      <protection hidden="1"/>
    </xf>
    <xf numFmtId="181" fontId="0" fillId="0" borderId="0" xfId="0" applyNumberFormat="1" applyAlignment="1">
      <alignment/>
    </xf>
    <xf numFmtId="1" fontId="1" fillId="0" borderId="59" xfId="0" applyNumberFormat="1" applyFont="1" applyFill="1" applyBorder="1" applyAlignment="1">
      <alignment horizontal="center"/>
    </xf>
    <xf numFmtId="3" fontId="24" fillId="0" borderId="59" xfId="0" applyNumberFormat="1" applyFont="1" applyFill="1" applyBorder="1" applyAlignment="1">
      <alignment horizontal="center" vertical="center" wrapText="1"/>
    </xf>
    <xf numFmtId="1" fontId="1" fillId="0" borderId="59" xfId="0" applyNumberFormat="1" applyFont="1" applyFill="1" applyBorder="1" applyAlignment="1">
      <alignment horizontal="center" vertical="center"/>
    </xf>
    <xf numFmtId="180" fontId="1" fillId="0" borderId="40" xfId="0" applyNumberFormat="1" applyFont="1" applyFill="1" applyBorder="1" applyAlignment="1">
      <alignment horizontal="right"/>
    </xf>
    <xf numFmtId="180" fontId="1" fillId="0" borderId="41" xfId="0" applyNumberFormat="1" applyFont="1" applyFill="1" applyBorder="1" applyAlignment="1">
      <alignment horizontal="right"/>
    </xf>
    <xf numFmtId="180" fontId="1" fillId="0" borderId="74" xfId="0" applyNumberFormat="1" applyFont="1" applyFill="1" applyBorder="1" applyAlignment="1">
      <alignment horizontal="right"/>
    </xf>
    <xf numFmtId="14" fontId="1" fillId="0" borderId="59" xfId="0" applyNumberFormat="1" applyFont="1" applyFill="1" applyBorder="1" applyAlignment="1">
      <alignment/>
    </xf>
    <xf numFmtId="0" fontId="1" fillId="0" borderId="59" xfId="0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/>
    </xf>
    <xf numFmtId="1" fontId="1" fillId="0" borderId="25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25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180" fontId="1" fillId="0" borderId="54" xfId="0" applyNumberFormat="1" applyFont="1" applyFill="1" applyBorder="1" applyAlignment="1">
      <alignment horizontal="right"/>
    </xf>
    <xf numFmtId="180" fontId="1" fillId="0" borderId="72" xfId="0" applyNumberFormat="1" applyFont="1" applyFill="1" applyBorder="1" applyAlignment="1">
      <alignment horizontal="right"/>
    </xf>
    <xf numFmtId="180" fontId="1" fillId="0" borderId="71" xfId="0" applyNumberFormat="1" applyFont="1" applyFill="1" applyBorder="1" applyAlignment="1">
      <alignment horizontal="right"/>
    </xf>
    <xf numFmtId="14" fontId="1" fillId="0" borderId="25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1" fontId="1" fillId="0" borderId="75" xfId="0" applyNumberFormat="1" applyFont="1" applyFill="1" applyBorder="1" applyAlignment="1">
      <alignment horizontal="center"/>
    </xf>
    <xf numFmtId="1" fontId="1" fillId="0" borderId="75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75" xfId="0" applyNumberFormat="1" applyFont="1" applyFill="1" applyBorder="1" applyAlignment="1">
      <alignment horizontal="center" vertical="center" wrapText="1"/>
    </xf>
    <xf numFmtId="1" fontId="1" fillId="0" borderId="75" xfId="0" applyNumberFormat="1" applyFont="1" applyFill="1" applyBorder="1" applyAlignment="1">
      <alignment horizontal="center" vertical="center"/>
    </xf>
    <xf numFmtId="180" fontId="1" fillId="0" borderId="76" xfId="0" applyNumberFormat="1" applyFont="1" applyFill="1" applyBorder="1" applyAlignment="1">
      <alignment horizontal="right"/>
    </xf>
    <xf numFmtId="180" fontId="1" fillId="0" borderId="77" xfId="0" applyNumberFormat="1" applyFont="1" applyFill="1" applyBorder="1" applyAlignment="1">
      <alignment horizontal="right"/>
    </xf>
    <xf numFmtId="180" fontId="1" fillId="0" borderId="78" xfId="0" applyNumberFormat="1" applyFont="1" applyFill="1" applyBorder="1" applyAlignment="1">
      <alignment horizontal="right"/>
    </xf>
    <xf numFmtId="14" fontId="1" fillId="0" borderId="75" xfId="0" applyNumberFormat="1" applyFont="1" applyFill="1" applyBorder="1" applyAlignment="1">
      <alignment/>
    </xf>
    <xf numFmtId="0" fontId="1" fillId="0" borderId="75" xfId="0" applyFont="1" applyFill="1" applyBorder="1" applyAlignment="1">
      <alignment/>
    </xf>
    <xf numFmtId="180" fontId="1" fillId="0" borderId="79" xfId="0" applyNumberFormat="1" applyFont="1" applyFill="1" applyBorder="1" applyAlignment="1">
      <alignment horizontal="right"/>
    </xf>
    <xf numFmtId="180" fontId="1" fillId="0" borderId="74" xfId="0" applyNumberFormat="1" applyFont="1" applyFill="1" applyBorder="1" applyAlignment="1" applyProtection="1">
      <alignment horizontal="right"/>
      <protection hidden="1"/>
    </xf>
    <xf numFmtId="180" fontId="1" fillId="0" borderId="40" xfId="0" applyNumberFormat="1" applyFont="1" applyFill="1" applyBorder="1" applyAlignment="1" applyProtection="1">
      <alignment horizontal="right"/>
      <protection hidden="1"/>
    </xf>
    <xf numFmtId="180" fontId="21" fillId="0" borderId="41" xfId="0" applyNumberFormat="1" applyFont="1" applyFill="1" applyBorder="1" applyAlignment="1" applyProtection="1">
      <alignment horizontal="right"/>
      <protection hidden="1"/>
    </xf>
    <xf numFmtId="180" fontId="1" fillId="0" borderId="42" xfId="85" applyNumberFormat="1" applyFont="1" applyFill="1" applyBorder="1" applyAlignment="1" applyProtection="1">
      <alignment horizontal="right" vertical="center"/>
      <protection hidden="1" locked="0"/>
    </xf>
    <xf numFmtId="10" fontId="0" fillId="0" borderId="74" xfId="0" applyNumberFormat="1" applyFont="1" applyFill="1" applyBorder="1" applyAlignment="1" applyProtection="1">
      <alignment/>
      <protection hidden="1"/>
    </xf>
    <xf numFmtId="1" fontId="1" fillId="0" borderId="80" xfId="0" applyNumberFormat="1" applyFont="1" applyFill="1" applyBorder="1" applyAlignment="1">
      <alignment horizontal="center"/>
    </xf>
    <xf numFmtId="1" fontId="1" fillId="0" borderId="80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80" xfId="0" applyNumberFormat="1" applyFont="1" applyFill="1" applyBorder="1" applyAlignment="1">
      <alignment horizontal="center" vertical="center" wrapText="1"/>
    </xf>
    <xf numFmtId="1" fontId="1" fillId="0" borderId="80" xfId="0" applyNumberFormat="1" applyFont="1" applyFill="1" applyBorder="1" applyAlignment="1">
      <alignment horizontal="center" vertical="center"/>
    </xf>
    <xf numFmtId="180" fontId="1" fillId="0" borderId="81" xfId="0" applyNumberFormat="1" applyFont="1" applyFill="1" applyBorder="1" applyAlignment="1">
      <alignment horizontal="right"/>
    </xf>
    <xf numFmtId="180" fontId="1" fillId="0" borderId="82" xfId="0" applyNumberFormat="1" applyFont="1" applyFill="1" applyBorder="1" applyAlignment="1">
      <alignment horizontal="right"/>
    </xf>
    <xf numFmtId="14" fontId="1" fillId="0" borderId="80" xfId="0" applyNumberFormat="1" applyFont="1" applyFill="1" applyBorder="1" applyAlignment="1">
      <alignment/>
    </xf>
    <xf numFmtId="0" fontId="1" fillId="0" borderId="80" xfId="0" applyFont="1" applyFill="1" applyBorder="1" applyAlignment="1">
      <alignment/>
    </xf>
    <xf numFmtId="1" fontId="1" fillId="25" borderId="83" xfId="0" applyNumberFormat="1" applyFont="1" applyFill="1" applyBorder="1" applyAlignment="1">
      <alignment horizontal="center"/>
    </xf>
    <xf numFmtId="1" fontId="1" fillId="0" borderId="84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84" xfId="0" applyNumberFormat="1" applyFont="1" applyFill="1" applyBorder="1" applyAlignment="1">
      <alignment horizontal="center" vertical="center" wrapText="1"/>
    </xf>
    <xf numFmtId="1" fontId="1" fillId="0" borderId="84" xfId="0" applyNumberFormat="1" applyFont="1" applyFill="1" applyBorder="1" applyAlignment="1">
      <alignment horizontal="center" vertical="center"/>
    </xf>
    <xf numFmtId="180" fontId="1" fillId="0" borderId="85" xfId="0" applyNumberFormat="1" applyFont="1" applyFill="1" applyBorder="1" applyAlignment="1">
      <alignment horizontal="right"/>
    </xf>
    <xf numFmtId="180" fontId="1" fillId="0" borderId="86" xfId="0" applyNumberFormat="1" applyFont="1" applyFill="1" applyBorder="1" applyAlignment="1">
      <alignment horizontal="right"/>
    </xf>
    <xf numFmtId="180" fontId="1" fillId="0" borderId="87" xfId="0" applyNumberFormat="1" applyFont="1" applyFill="1" applyBorder="1" applyAlignment="1">
      <alignment horizontal="right"/>
    </xf>
    <xf numFmtId="14" fontId="1" fillId="0" borderId="84" xfId="0" applyNumberFormat="1" applyFont="1" applyFill="1" applyBorder="1" applyAlignment="1">
      <alignment/>
    </xf>
    <xf numFmtId="0" fontId="1" fillId="0" borderId="84" xfId="0" applyFont="1" applyFill="1" applyBorder="1" applyAlignment="1">
      <alignment/>
    </xf>
    <xf numFmtId="49" fontId="21" fillId="0" borderId="88" xfId="85" applyNumberFormat="1" applyFont="1" applyFill="1" applyBorder="1" applyAlignment="1">
      <alignment horizontal="center" vertical="center" wrapText="1"/>
      <protection/>
    </xf>
    <xf numFmtId="0" fontId="20" fillId="20" borderId="89" xfId="0" applyFont="1" applyFill="1" applyBorder="1" applyAlignment="1">
      <alignment horizontal="center" vertical="center" wrapText="1"/>
    </xf>
    <xf numFmtId="4" fontId="1" fillId="0" borderId="90" xfId="0" applyNumberFormat="1" applyFont="1" applyFill="1" applyBorder="1" applyAlignment="1">
      <alignment horizontal="center" vertical="center" wrapText="1"/>
    </xf>
    <xf numFmtId="4" fontId="1" fillId="0" borderId="91" xfId="0" applyNumberFormat="1" applyFont="1" applyFill="1" applyBorder="1" applyAlignment="1">
      <alignment horizontal="center" vertical="center" wrapText="1"/>
    </xf>
    <xf numFmtId="4" fontId="1" fillId="0" borderId="92" xfId="0" applyNumberFormat="1" applyFont="1" applyFill="1" applyBorder="1" applyAlignment="1">
      <alignment horizontal="center" vertical="center" wrapText="1"/>
    </xf>
    <xf numFmtId="4" fontId="1" fillId="0" borderId="93" xfId="0" applyNumberFormat="1" applyFont="1" applyFill="1" applyBorder="1" applyAlignment="1">
      <alignment horizontal="center" vertical="center" wrapText="1"/>
    </xf>
    <xf numFmtId="4" fontId="1" fillId="0" borderId="94" xfId="0" applyNumberFormat="1" applyFont="1" applyFill="1" applyBorder="1" applyAlignment="1">
      <alignment horizontal="center" vertical="center" wrapText="1"/>
    </xf>
    <xf numFmtId="4" fontId="1" fillId="0" borderId="95" xfId="0" applyNumberFormat="1" applyFont="1" applyFill="1" applyBorder="1" applyAlignment="1">
      <alignment horizontal="center" vertical="center" wrapText="1"/>
    </xf>
    <xf numFmtId="14" fontId="1" fillId="0" borderId="9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89" xfId="0" applyNumberFormat="1" applyFont="1" applyFill="1" applyBorder="1" applyAlignment="1">
      <alignment horizontal="center" vertical="center" wrapText="1"/>
    </xf>
    <xf numFmtId="0" fontId="21" fillId="0" borderId="97" xfId="0" applyFont="1" applyFill="1" applyBorder="1" applyAlignment="1">
      <alignment horizontal="center" vertical="center" textRotation="90" wrapText="1"/>
    </xf>
    <xf numFmtId="0" fontId="21" fillId="0" borderId="84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21" fillId="0" borderId="19" xfId="85" applyFont="1" applyFill="1" applyBorder="1" applyAlignment="1">
      <alignment horizontal="center" vertical="center" wrapText="1"/>
      <protection/>
    </xf>
    <xf numFmtId="0" fontId="21" fillId="0" borderId="99" xfId="85" applyFont="1" applyFill="1" applyBorder="1" applyAlignment="1">
      <alignment horizontal="center" vertical="center" wrapText="1"/>
      <protection/>
    </xf>
    <xf numFmtId="0" fontId="21" fillId="0" borderId="100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/>
    </xf>
    <xf numFmtId="0" fontId="21" fillId="0" borderId="96" xfId="0" applyNumberFormat="1" applyFont="1" applyFill="1" applyBorder="1" applyAlignment="1">
      <alignment horizontal="center" vertical="center" wrapText="1"/>
    </xf>
  </cellXfs>
  <cellStyles count="9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ov" xfId="79"/>
    <cellStyle name="Neutral" xfId="80"/>
    <cellStyle name="Neutrálna" xfId="81"/>
    <cellStyle name="Normal 2" xfId="82"/>
    <cellStyle name="Normal 3" xfId="83"/>
    <cellStyle name="Normal 4" xfId="84"/>
    <cellStyle name="normálne_Mesto Vzorové Podklady o spotrebe plynu pre SCO k VO objem mesto - obec Vzorové na vyplnenie (2)" xfId="85"/>
    <cellStyle name="Note" xfId="86"/>
    <cellStyle name="Output" xfId="87"/>
    <cellStyle name="Percent" xfId="88"/>
    <cellStyle name="Followed Hyperlink" xfId="89"/>
    <cellStyle name="Poznámka" xfId="90"/>
    <cellStyle name="Prepojená bunka" xfId="91"/>
    <cellStyle name="Spolu" xfId="92"/>
    <cellStyle name="Text upozornenia" xfId="93"/>
    <cellStyle name="Title" xfId="94"/>
    <cellStyle name="Total" xfId="95"/>
    <cellStyle name="Vstup" xfId="96"/>
    <cellStyle name="Výpočet" xfId="97"/>
    <cellStyle name="Výstup" xfId="98"/>
    <cellStyle name="Vysvetľujúci text" xfId="99"/>
    <cellStyle name="Warning Text" xfId="100"/>
    <cellStyle name="Zlá" xfId="101"/>
    <cellStyle name="Zvýraznenie1" xfId="102"/>
    <cellStyle name="Zvýraznenie2" xfId="103"/>
    <cellStyle name="Zvýraznenie3" xfId="104"/>
    <cellStyle name="Zvýraznenie4" xfId="105"/>
    <cellStyle name="Zvýraznenie5" xfId="106"/>
    <cellStyle name="Zvýraznenie6" xfId="107"/>
  </cellStyles>
  <dxfs count="6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6"/>
  <sheetViews>
    <sheetView showGridLines="0" showZeros="0" tabSelected="1" zoomScale="75" zoomScaleNormal="75" zoomScalePageLayoutView="0" workbookViewId="0" topLeftCell="A1">
      <selection activeCell="A1" sqref="A1:AK1"/>
    </sheetView>
  </sheetViews>
  <sheetFormatPr defaultColWidth="9.00390625" defaultRowHeight="12.75"/>
  <cols>
    <col min="1" max="1" width="12.625" style="0" customWidth="1"/>
    <col min="2" max="2" width="4.125" style="0" bestFit="1" customWidth="1"/>
    <col min="3" max="3" width="30.50390625" style="1" customWidth="1"/>
    <col min="4" max="4" width="20.50390625" style="2" bestFit="1" customWidth="1"/>
    <col min="5" max="5" width="24.50390625" style="0" customWidth="1"/>
    <col min="6" max="14" width="9.50390625" style="3" customWidth="1"/>
    <col min="15" max="15" width="10.625" style="3" customWidth="1"/>
    <col min="16" max="24" width="9.50390625" style="3" customWidth="1"/>
    <col min="25" max="25" width="10.50390625" style="3" customWidth="1"/>
    <col min="26" max="35" width="9.50390625" style="3" customWidth="1"/>
    <col min="36" max="36" width="9.50390625" style="4" customWidth="1"/>
    <col min="37" max="37" width="9.50390625" style="0" customWidth="1"/>
    <col min="38" max="49" width="7.625" style="5" customWidth="1"/>
    <col min="50" max="50" width="7.625" style="0" customWidth="1"/>
  </cols>
  <sheetData>
    <row r="1" spans="1:38" ht="57.75" customHeight="1" thickBot="1">
      <c r="A1" s="198" t="s">
        <v>165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200"/>
      <c r="AL1" s="6"/>
    </row>
    <row r="2" spans="1:50" ht="39.75" customHeight="1" thickBot="1">
      <c r="A2" s="193" t="s">
        <v>0</v>
      </c>
      <c r="B2" s="205" t="s">
        <v>1</v>
      </c>
      <c r="C2" s="206" t="s">
        <v>2</v>
      </c>
      <c r="D2" s="184" t="s">
        <v>3</v>
      </c>
      <c r="E2" s="202" t="s">
        <v>34</v>
      </c>
      <c r="F2" s="186" t="s">
        <v>66</v>
      </c>
      <c r="G2" s="187"/>
      <c r="H2" s="187"/>
      <c r="I2" s="187"/>
      <c r="J2" s="187"/>
      <c r="K2" s="187"/>
      <c r="L2" s="187"/>
      <c r="M2" s="187"/>
      <c r="N2" s="187"/>
      <c r="O2" s="188"/>
      <c r="P2" s="186" t="s">
        <v>33</v>
      </c>
      <c r="Q2" s="187"/>
      <c r="R2" s="187"/>
      <c r="S2" s="187"/>
      <c r="T2" s="187"/>
      <c r="U2" s="187"/>
      <c r="V2" s="187"/>
      <c r="W2" s="187"/>
      <c r="X2" s="187"/>
      <c r="Y2" s="188"/>
      <c r="Z2" s="194" t="s">
        <v>67</v>
      </c>
      <c r="AA2" s="194"/>
      <c r="AB2" s="194"/>
      <c r="AC2" s="194"/>
      <c r="AD2" s="194"/>
      <c r="AE2" s="194"/>
      <c r="AF2" s="194"/>
      <c r="AG2" s="194"/>
      <c r="AH2" s="194"/>
      <c r="AI2" s="194"/>
      <c r="AJ2" s="192" t="s">
        <v>4</v>
      </c>
      <c r="AK2" s="201" t="s">
        <v>5</v>
      </c>
      <c r="AL2" s="185" t="s">
        <v>6</v>
      </c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</row>
    <row r="3" spans="1:50" ht="24" customHeight="1" thickBot="1">
      <c r="A3" s="193"/>
      <c r="B3" s="205"/>
      <c r="C3" s="206"/>
      <c r="D3" s="184"/>
      <c r="E3" s="202"/>
      <c r="F3" s="189"/>
      <c r="G3" s="190"/>
      <c r="H3" s="190"/>
      <c r="I3" s="190"/>
      <c r="J3" s="190"/>
      <c r="K3" s="190"/>
      <c r="L3" s="190"/>
      <c r="M3" s="190"/>
      <c r="N3" s="190"/>
      <c r="O3" s="191"/>
      <c r="P3" s="189"/>
      <c r="Q3" s="190"/>
      <c r="R3" s="190"/>
      <c r="S3" s="190"/>
      <c r="T3" s="190"/>
      <c r="U3" s="190"/>
      <c r="V3" s="190"/>
      <c r="W3" s="190"/>
      <c r="X3" s="190"/>
      <c r="Y3" s="191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2"/>
      <c r="AK3" s="201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</row>
    <row r="4" spans="1:50" ht="51" customHeight="1" thickBot="1">
      <c r="A4" s="193"/>
      <c r="B4" s="205"/>
      <c r="C4" s="206"/>
      <c r="D4" s="184"/>
      <c r="E4" s="203"/>
      <c r="F4" s="7" t="s">
        <v>7</v>
      </c>
      <c r="G4" s="8" t="s">
        <v>8</v>
      </c>
      <c r="H4" s="8" t="s">
        <v>9</v>
      </c>
      <c r="I4" s="8" t="s">
        <v>10</v>
      </c>
      <c r="J4" s="8" t="s">
        <v>29</v>
      </c>
      <c r="K4" s="8" t="s">
        <v>30</v>
      </c>
      <c r="L4" s="8" t="s">
        <v>31</v>
      </c>
      <c r="M4" s="8" t="s">
        <v>32</v>
      </c>
      <c r="N4" s="8" t="s">
        <v>11</v>
      </c>
      <c r="O4" s="9" t="s">
        <v>12</v>
      </c>
      <c r="P4" s="35" t="s">
        <v>7</v>
      </c>
      <c r="Q4" s="8" t="s">
        <v>8</v>
      </c>
      <c r="R4" s="8" t="s">
        <v>9</v>
      </c>
      <c r="S4" s="8" t="s">
        <v>10</v>
      </c>
      <c r="T4" s="8" t="s">
        <v>29</v>
      </c>
      <c r="U4" s="8" t="s">
        <v>30</v>
      </c>
      <c r="V4" s="8" t="s">
        <v>31</v>
      </c>
      <c r="W4" s="8" t="s">
        <v>32</v>
      </c>
      <c r="X4" s="41" t="s">
        <v>11</v>
      </c>
      <c r="Y4" s="9" t="s">
        <v>13</v>
      </c>
      <c r="Z4" s="35" t="s">
        <v>7</v>
      </c>
      <c r="AA4" s="8" t="s">
        <v>8</v>
      </c>
      <c r="AB4" s="8" t="s">
        <v>9</v>
      </c>
      <c r="AC4" s="8" t="s">
        <v>10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11</v>
      </c>
      <c r="AI4" s="9" t="s">
        <v>13</v>
      </c>
      <c r="AJ4" s="192"/>
      <c r="AK4" s="201"/>
      <c r="AL4" s="10" t="s">
        <v>14</v>
      </c>
      <c r="AM4" s="11" t="s">
        <v>15</v>
      </c>
      <c r="AN4" s="11" t="s">
        <v>16</v>
      </c>
      <c r="AO4" s="11" t="s">
        <v>17</v>
      </c>
      <c r="AP4" s="11" t="s">
        <v>18</v>
      </c>
      <c r="AQ4" s="11" t="s">
        <v>19</v>
      </c>
      <c r="AR4" s="11" t="s">
        <v>20</v>
      </c>
      <c r="AS4" s="11" t="s">
        <v>21</v>
      </c>
      <c r="AT4" s="11" t="s">
        <v>22</v>
      </c>
      <c r="AU4" s="11" t="s">
        <v>23</v>
      </c>
      <c r="AV4" s="11" t="s">
        <v>24</v>
      </c>
      <c r="AW4" s="12" t="s">
        <v>25</v>
      </c>
      <c r="AX4" s="13" t="s">
        <v>26</v>
      </c>
    </row>
    <row r="5" spans="1:50" s="57" customFormat="1" ht="18.75" customHeight="1">
      <c r="A5" s="204" t="s">
        <v>65</v>
      </c>
      <c r="B5" s="87">
        <v>1</v>
      </c>
      <c r="C5" s="122" t="s">
        <v>35</v>
      </c>
      <c r="D5" s="97"/>
      <c r="E5" s="120" t="s">
        <v>36</v>
      </c>
      <c r="F5" s="88"/>
      <c r="G5" s="89"/>
      <c r="H5" s="89"/>
      <c r="I5" s="89"/>
      <c r="J5" s="89"/>
      <c r="K5" s="89"/>
      <c r="L5" s="89">
        <v>192</v>
      </c>
      <c r="M5" s="89"/>
      <c r="N5" s="89"/>
      <c r="O5" s="64">
        <f>SUM(F5:N5)</f>
        <v>192</v>
      </c>
      <c r="P5" s="70"/>
      <c r="Q5" s="71"/>
      <c r="R5" s="71"/>
      <c r="S5" s="71"/>
      <c r="T5" s="92"/>
      <c r="U5" s="95"/>
      <c r="V5" s="72">
        <v>192</v>
      </c>
      <c r="W5" s="72"/>
      <c r="X5" s="72"/>
      <c r="Y5" s="64">
        <f>SUM(P5:X5)</f>
        <v>192</v>
      </c>
      <c r="Z5" s="70"/>
      <c r="AA5" s="91"/>
      <c r="AB5" s="91"/>
      <c r="AC5" s="92"/>
      <c r="AD5" s="72"/>
      <c r="AE5" s="72"/>
      <c r="AF5" s="72"/>
      <c r="AG5" s="72"/>
      <c r="AH5" s="72"/>
      <c r="AI5" s="64">
        <f>SUM(Z5:AH5)</f>
        <v>0</v>
      </c>
      <c r="AJ5" s="51">
        <v>43831</v>
      </c>
      <c r="AK5" s="52">
        <v>24</v>
      </c>
      <c r="AL5" s="53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5"/>
      <c r="AX5" s="56"/>
    </row>
    <row r="6" spans="1:50" s="57" customFormat="1" ht="19.5" customHeight="1">
      <c r="A6" s="196"/>
      <c r="B6" s="84">
        <v>2</v>
      </c>
      <c r="C6" s="123" t="s">
        <v>37</v>
      </c>
      <c r="D6" s="85"/>
      <c r="E6" s="121" t="s">
        <v>38</v>
      </c>
      <c r="F6" s="162"/>
      <c r="G6" s="163"/>
      <c r="H6" s="163"/>
      <c r="I6" s="163"/>
      <c r="J6" s="163">
        <v>70</v>
      </c>
      <c r="K6" s="163"/>
      <c r="L6" s="163"/>
      <c r="M6" s="163"/>
      <c r="N6" s="163"/>
      <c r="O6" s="164">
        <f aca="true" t="shared" si="0" ref="O6:O16">SUM(F6:N6)</f>
        <v>70</v>
      </c>
      <c r="P6" s="81"/>
      <c r="Q6" s="82"/>
      <c r="R6" s="82"/>
      <c r="S6" s="82"/>
      <c r="T6" s="94">
        <v>70</v>
      </c>
      <c r="U6" s="96"/>
      <c r="V6" s="83"/>
      <c r="W6" s="83"/>
      <c r="X6" s="83"/>
      <c r="Y6" s="164">
        <f aca="true" t="shared" si="1" ref="Y6:Y16">SUM(P6:X6)</f>
        <v>70</v>
      </c>
      <c r="Z6" s="93"/>
      <c r="AA6" s="165"/>
      <c r="AB6" s="165"/>
      <c r="AC6" s="165"/>
      <c r="AD6" s="83"/>
      <c r="AE6" s="83"/>
      <c r="AF6" s="83"/>
      <c r="AG6" s="83"/>
      <c r="AH6" s="83"/>
      <c r="AI6" s="164">
        <f aca="true" t="shared" si="2" ref="AI6:AI16">SUM(Z6:AH6)</f>
        <v>0</v>
      </c>
      <c r="AJ6" s="51">
        <v>43831</v>
      </c>
      <c r="AK6" s="59">
        <v>24</v>
      </c>
      <c r="AL6" s="60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2"/>
      <c r="AX6" s="63"/>
    </row>
    <row r="7" spans="1:50" s="57" customFormat="1" ht="19.5" customHeight="1">
      <c r="A7" s="196"/>
      <c r="B7" s="84">
        <v>3</v>
      </c>
      <c r="C7" s="123" t="s">
        <v>39</v>
      </c>
      <c r="D7" s="85"/>
      <c r="E7" s="121" t="s">
        <v>40</v>
      </c>
      <c r="F7" s="162"/>
      <c r="G7" s="163"/>
      <c r="H7" s="163"/>
      <c r="I7" s="163"/>
      <c r="J7" s="163">
        <v>85</v>
      </c>
      <c r="K7" s="163"/>
      <c r="L7" s="163"/>
      <c r="M7" s="163"/>
      <c r="N7" s="163"/>
      <c r="O7" s="164">
        <f t="shared" si="0"/>
        <v>85</v>
      </c>
      <c r="P7" s="81"/>
      <c r="Q7" s="82"/>
      <c r="R7" s="82"/>
      <c r="S7" s="82"/>
      <c r="T7" s="94">
        <v>85</v>
      </c>
      <c r="U7" s="96"/>
      <c r="V7" s="83"/>
      <c r="W7" s="83"/>
      <c r="X7" s="83"/>
      <c r="Y7" s="164">
        <f t="shared" si="1"/>
        <v>85</v>
      </c>
      <c r="Z7" s="93"/>
      <c r="AA7" s="165"/>
      <c r="AB7" s="165"/>
      <c r="AC7" s="165"/>
      <c r="AD7" s="83"/>
      <c r="AE7" s="83"/>
      <c r="AF7" s="83"/>
      <c r="AG7" s="83"/>
      <c r="AH7" s="83"/>
      <c r="AI7" s="164">
        <f t="shared" si="2"/>
        <v>0</v>
      </c>
      <c r="AJ7" s="51">
        <v>43831</v>
      </c>
      <c r="AK7" s="59">
        <v>24</v>
      </c>
      <c r="AL7" s="60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2"/>
      <c r="AX7" s="63"/>
    </row>
    <row r="8" spans="1:50" s="57" customFormat="1" ht="19.5" customHeight="1">
      <c r="A8" s="196"/>
      <c r="B8" s="84">
        <v>4</v>
      </c>
      <c r="C8" s="123" t="s">
        <v>41</v>
      </c>
      <c r="D8" s="85"/>
      <c r="E8" s="121" t="s">
        <v>42</v>
      </c>
      <c r="F8" s="162"/>
      <c r="G8" s="163"/>
      <c r="H8" s="163"/>
      <c r="I8" s="163"/>
      <c r="J8" s="163"/>
      <c r="K8" s="163"/>
      <c r="L8" s="163">
        <v>272</v>
      </c>
      <c r="M8" s="163"/>
      <c r="N8" s="163"/>
      <c r="O8" s="164">
        <f t="shared" si="0"/>
        <v>272</v>
      </c>
      <c r="P8" s="81"/>
      <c r="Q8" s="82"/>
      <c r="R8" s="82"/>
      <c r="S8" s="82"/>
      <c r="T8" s="94"/>
      <c r="U8" s="96"/>
      <c r="V8" s="83">
        <v>272</v>
      </c>
      <c r="W8" s="83"/>
      <c r="X8" s="83"/>
      <c r="Y8" s="164">
        <f t="shared" si="1"/>
        <v>272</v>
      </c>
      <c r="Z8" s="93"/>
      <c r="AA8" s="165"/>
      <c r="AB8" s="165"/>
      <c r="AC8" s="165"/>
      <c r="AD8" s="83"/>
      <c r="AE8" s="83"/>
      <c r="AF8" s="83"/>
      <c r="AG8" s="83"/>
      <c r="AH8" s="83"/>
      <c r="AI8" s="164">
        <f t="shared" si="2"/>
        <v>0</v>
      </c>
      <c r="AJ8" s="51">
        <v>43831</v>
      </c>
      <c r="AK8" s="59">
        <v>24</v>
      </c>
      <c r="AL8" s="60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2"/>
      <c r="AX8" s="63"/>
    </row>
    <row r="9" spans="1:50" s="57" customFormat="1" ht="18.75" customHeight="1">
      <c r="A9" s="196"/>
      <c r="B9" s="84">
        <v>5</v>
      </c>
      <c r="C9" s="123" t="s">
        <v>43</v>
      </c>
      <c r="D9" s="85"/>
      <c r="E9" s="121" t="s">
        <v>44</v>
      </c>
      <c r="F9" s="162"/>
      <c r="G9" s="163"/>
      <c r="H9" s="163"/>
      <c r="I9" s="163"/>
      <c r="J9" s="163">
        <v>70</v>
      </c>
      <c r="K9" s="163"/>
      <c r="L9" s="163"/>
      <c r="M9" s="163"/>
      <c r="N9" s="163"/>
      <c r="O9" s="164">
        <f t="shared" si="0"/>
        <v>70</v>
      </c>
      <c r="P9" s="81"/>
      <c r="Q9" s="82"/>
      <c r="R9" s="82"/>
      <c r="S9" s="82"/>
      <c r="T9" s="94">
        <v>70</v>
      </c>
      <c r="U9" s="96"/>
      <c r="V9" s="83"/>
      <c r="W9" s="83"/>
      <c r="X9" s="83"/>
      <c r="Y9" s="164">
        <f t="shared" si="1"/>
        <v>70</v>
      </c>
      <c r="Z9" s="93"/>
      <c r="AA9" s="165"/>
      <c r="AB9" s="165"/>
      <c r="AC9" s="165"/>
      <c r="AD9" s="83"/>
      <c r="AE9" s="83"/>
      <c r="AF9" s="83"/>
      <c r="AG9" s="83"/>
      <c r="AH9" s="83"/>
      <c r="AI9" s="164">
        <f t="shared" si="2"/>
        <v>0</v>
      </c>
      <c r="AJ9" s="51">
        <v>43831</v>
      </c>
      <c r="AK9" s="59">
        <v>24</v>
      </c>
      <c r="AL9" s="60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2"/>
      <c r="AX9" s="63"/>
    </row>
    <row r="10" spans="1:50" s="57" customFormat="1" ht="19.5" customHeight="1">
      <c r="A10" s="196"/>
      <c r="B10" s="84">
        <v>6</v>
      </c>
      <c r="C10" s="123" t="s">
        <v>45</v>
      </c>
      <c r="D10" s="85"/>
      <c r="E10" s="121" t="s">
        <v>46</v>
      </c>
      <c r="F10" s="162"/>
      <c r="G10" s="163"/>
      <c r="H10" s="163"/>
      <c r="I10" s="163"/>
      <c r="J10" s="163">
        <v>84</v>
      </c>
      <c r="K10" s="163"/>
      <c r="L10" s="163"/>
      <c r="M10" s="163"/>
      <c r="N10" s="163"/>
      <c r="O10" s="164">
        <f t="shared" si="0"/>
        <v>84</v>
      </c>
      <c r="P10" s="81"/>
      <c r="Q10" s="82"/>
      <c r="R10" s="82"/>
      <c r="S10" s="82"/>
      <c r="T10" s="94">
        <v>84</v>
      </c>
      <c r="U10" s="96"/>
      <c r="V10" s="83"/>
      <c r="W10" s="83"/>
      <c r="X10" s="83"/>
      <c r="Y10" s="164">
        <f t="shared" si="1"/>
        <v>84</v>
      </c>
      <c r="Z10" s="93"/>
      <c r="AA10" s="165"/>
      <c r="AB10" s="165"/>
      <c r="AC10" s="165"/>
      <c r="AD10" s="83"/>
      <c r="AE10" s="83"/>
      <c r="AF10" s="83"/>
      <c r="AG10" s="83"/>
      <c r="AH10" s="83"/>
      <c r="AI10" s="164">
        <f t="shared" si="2"/>
        <v>0</v>
      </c>
      <c r="AJ10" s="51">
        <v>43831</v>
      </c>
      <c r="AK10" s="59">
        <v>24</v>
      </c>
      <c r="AL10" s="60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/>
      <c r="AX10" s="63"/>
    </row>
    <row r="11" spans="1:50" s="57" customFormat="1" ht="19.5" customHeight="1">
      <c r="A11" s="196"/>
      <c r="B11" s="84">
        <v>7</v>
      </c>
      <c r="C11" s="123" t="s">
        <v>47</v>
      </c>
      <c r="D11" s="85"/>
      <c r="E11" s="121" t="s">
        <v>48</v>
      </c>
      <c r="F11" s="162"/>
      <c r="G11" s="163"/>
      <c r="H11" s="163"/>
      <c r="I11" s="163"/>
      <c r="J11" s="163">
        <v>70</v>
      </c>
      <c r="K11" s="163"/>
      <c r="L11" s="163"/>
      <c r="M11" s="163"/>
      <c r="N11" s="163"/>
      <c r="O11" s="164">
        <f t="shared" si="0"/>
        <v>70</v>
      </c>
      <c r="P11" s="81"/>
      <c r="Q11" s="82"/>
      <c r="R11" s="82"/>
      <c r="S11" s="82"/>
      <c r="T11" s="94">
        <v>70</v>
      </c>
      <c r="U11" s="96"/>
      <c r="V11" s="83"/>
      <c r="W11" s="83"/>
      <c r="X11" s="83"/>
      <c r="Y11" s="164">
        <f t="shared" si="1"/>
        <v>70</v>
      </c>
      <c r="Z11" s="93"/>
      <c r="AA11" s="165"/>
      <c r="AB11" s="165"/>
      <c r="AC11" s="165"/>
      <c r="AD11" s="83"/>
      <c r="AE11" s="83"/>
      <c r="AF11" s="83"/>
      <c r="AG11" s="83"/>
      <c r="AH11" s="83"/>
      <c r="AI11" s="164">
        <f t="shared" si="2"/>
        <v>0</v>
      </c>
      <c r="AJ11" s="51">
        <v>43831</v>
      </c>
      <c r="AK11" s="59">
        <v>24</v>
      </c>
      <c r="AL11" s="60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2"/>
      <c r="AX11" s="63"/>
    </row>
    <row r="12" spans="1:50" s="57" customFormat="1" ht="19.5" customHeight="1">
      <c r="A12" s="196"/>
      <c r="B12" s="84">
        <v>8</v>
      </c>
      <c r="C12" s="123" t="s">
        <v>49</v>
      </c>
      <c r="D12" s="85"/>
      <c r="E12" s="121" t="s">
        <v>50</v>
      </c>
      <c r="F12" s="162"/>
      <c r="G12" s="163">
        <v>9</v>
      </c>
      <c r="H12" s="163"/>
      <c r="I12" s="163"/>
      <c r="J12" s="163"/>
      <c r="K12" s="163"/>
      <c r="L12" s="163"/>
      <c r="M12" s="163"/>
      <c r="N12" s="163"/>
      <c r="O12" s="164">
        <f t="shared" si="0"/>
        <v>9</v>
      </c>
      <c r="P12" s="81"/>
      <c r="Q12" s="82">
        <v>9</v>
      </c>
      <c r="R12" s="82"/>
      <c r="S12" s="82"/>
      <c r="T12" s="94"/>
      <c r="U12" s="96"/>
      <c r="V12" s="83"/>
      <c r="W12" s="83"/>
      <c r="X12" s="83"/>
      <c r="Y12" s="164">
        <f t="shared" si="1"/>
        <v>9</v>
      </c>
      <c r="Z12" s="93"/>
      <c r="AA12" s="165"/>
      <c r="AB12" s="165"/>
      <c r="AC12" s="165"/>
      <c r="AD12" s="83"/>
      <c r="AE12" s="83"/>
      <c r="AF12" s="83"/>
      <c r="AG12" s="83"/>
      <c r="AH12" s="83"/>
      <c r="AI12" s="164">
        <f t="shared" si="2"/>
        <v>0</v>
      </c>
      <c r="AJ12" s="51">
        <v>43831</v>
      </c>
      <c r="AK12" s="59">
        <v>24</v>
      </c>
      <c r="AL12" s="60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2"/>
      <c r="AX12" s="63"/>
    </row>
    <row r="13" spans="1:50" s="57" customFormat="1" ht="19.5" customHeight="1">
      <c r="A13" s="196"/>
      <c r="B13" s="84">
        <v>9</v>
      </c>
      <c r="C13" s="123" t="s">
        <v>51</v>
      </c>
      <c r="D13" s="85"/>
      <c r="E13" s="121" t="s">
        <v>52</v>
      </c>
      <c r="F13" s="162"/>
      <c r="G13" s="163"/>
      <c r="H13" s="163"/>
      <c r="I13" s="163"/>
      <c r="J13" s="163"/>
      <c r="K13" s="163"/>
      <c r="L13" s="163"/>
      <c r="M13" s="163">
        <v>411</v>
      </c>
      <c r="N13" s="163"/>
      <c r="O13" s="164">
        <f t="shared" si="0"/>
        <v>411</v>
      </c>
      <c r="P13" s="81"/>
      <c r="Q13" s="82"/>
      <c r="R13" s="82"/>
      <c r="S13" s="82"/>
      <c r="T13" s="94"/>
      <c r="U13" s="96"/>
      <c r="V13" s="83"/>
      <c r="W13" s="83">
        <v>411</v>
      </c>
      <c r="X13" s="83"/>
      <c r="Y13" s="164">
        <f t="shared" si="1"/>
        <v>411</v>
      </c>
      <c r="Z13" s="93"/>
      <c r="AA13" s="165"/>
      <c r="AB13" s="165"/>
      <c r="AC13" s="165"/>
      <c r="AD13" s="83"/>
      <c r="AE13" s="83"/>
      <c r="AF13" s="83"/>
      <c r="AG13" s="83"/>
      <c r="AH13" s="83"/>
      <c r="AI13" s="164">
        <f t="shared" si="2"/>
        <v>0</v>
      </c>
      <c r="AJ13" s="51">
        <v>43831</v>
      </c>
      <c r="AK13" s="59">
        <v>24</v>
      </c>
      <c r="AL13" s="60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2"/>
      <c r="AX13" s="63"/>
    </row>
    <row r="14" spans="1:50" s="57" customFormat="1" ht="19.5" customHeight="1">
      <c r="A14" s="196"/>
      <c r="B14" s="84">
        <v>10</v>
      </c>
      <c r="C14" s="123" t="s">
        <v>53</v>
      </c>
      <c r="D14" s="85"/>
      <c r="E14" s="121" t="s">
        <v>54</v>
      </c>
      <c r="F14" s="162"/>
      <c r="G14" s="163"/>
      <c r="H14" s="163">
        <v>39</v>
      </c>
      <c r="I14" s="163"/>
      <c r="J14" s="163"/>
      <c r="K14" s="163"/>
      <c r="L14" s="163"/>
      <c r="M14" s="163"/>
      <c r="N14" s="163"/>
      <c r="O14" s="164">
        <f t="shared" si="0"/>
        <v>39</v>
      </c>
      <c r="P14" s="81"/>
      <c r="Q14" s="82"/>
      <c r="R14" s="82">
        <v>39</v>
      </c>
      <c r="S14" s="82"/>
      <c r="T14" s="94"/>
      <c r="U14" s="96"/>
      <c r="V14" s="83"/>
      <c r="W14" s="83"/>
      <c r="X14" s="83"/>
      <c r="Y14" s="164">
        <f t="shared" si="1"/>
        <v>39</v>
      </c>
      <c r="Z14" s="93"/>
      <c r="AA14" s="165"/>
      <c r="AB14" s="165"/>
      <c r="AC14" s="165"/>
      <c r="AD14" s="83"/>
      <c r="AE14" s="83"/>
      <c r="AF14" s="83"/>
      <c r="AG14" s="83"/>
      <c r="AH14" s="83"/>
      <c r="AI14" s="164">
        <f t="shared" si="2"/>
        <v>0</v>
      </c>
      <c r="AJ14" s="51">
        <v>43831</v>
      </c>
      <c r="AK14" s="59">
        <v>24</v>
      </c>
      <c r="AL14" s="60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2"/>
      <c r="AX14" s="63"/>
    </row>
    <row r="15" spans="1:50" s="57" customFormat="1" ht="19.5" customHeight="1">
      <c r="A15" s="196"/>
      <c r="B15" s="84">
        <v>11</v>
      </c>
      <c r="C15" s="123" t="s">
        <v>55</v>
      </c>
      <c r="D15" s="85"/>
      <c r="E15" s="121" t="s">
        <v>56</v>
      </c>
      <c r="F15" s="162"/>
      <c r="G15" s="163"/>
      <c r="H15" s="163"/>
      <c r="I15" s="163"/>
      <c r="J15" s="163"/>
      <c r="K15" s="163"/>
      <c r="L15" s="163">
        <v>189</v>
      </c>
      <c r="M15" s="163"/>
      <c r="N15" s="163"/>
      <c r="O15" s="164">
        <f t="shared" si="0"/>
        <v>189</v>
      </c>
      <c r="P15" s="81"/>
      <c r="Q15" s="82"/>
      <c r="R15" s="82"/>
      <c r="S15" s="82"/>
      <c r="T15" s="94"/>
      <c r="U15" s="96"/>
      <c r="V15" s="83">
        <v>189</v>
      </c>
      <c r="W15" s="83"/>
      <c r="X15" s="83"/>
      <c r="Y15" s="164">
        <f t="shared" si="1"/>
        <v>189</v>
      </c>
      <c r="Z15" s="93"/>
      <c r="AA15" s="165"/>
      <c r="AB15" s="165"/>
      <c r="AC15" s="165"/>
      <c r="AD15" s="83"/>
      <c r="AE15" s="83"/>
      <c r="AF15" s="83"/>
      <c r="AG15" s="83"/>
      <c r="AH15" s="83"/>
      <c r="AI15" s="164">
        <f t="shared" si="2"/>
        <v>0</v>
      </c>
      <c r="AJ15" s="51">
        <v>43831</v>
      </c>
      <c r="AK15" s="59">
        <v>24</v>
      </c>
      <c r="AL15" s="60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2"/>
      <c r="AX15" s="63"/>
    </row>
    <row r="16" spans="1:50" s="57" customFormat="1" ht="18.75" customHeight="1">
      <c r="A16" s="196"/>
      <c r="B16" s="84">
        <v>12</v>
      </c>
      <c r="C16" s="123" t="s">
        <v>57</v>
      </c>
      <c r="D16" s="85"/>
      <c r="E16" s="121" t="s">
        <v>58</v>
      </c>
      <c r="F16" s="162"/>
      <c r="G16" s="163"/>
      <c r="H16" s="163">
        <v>41</v>
      </c>
      <c r="I16" s="163"/>
      <c r="J16" s="163"/>
      <c r="K16" s="163"/>
      <c r="L16" s="163"/>
      <c r="M16" s="163"/>
      <c r="N16" s="163"/>
      <c r="O16" s="164">
        <f t="shared" si="0"/>
        <v>41</v>
      </c>
      <c r="P16" s="81"/>
      <c r="Q16" s="82"/>
      <c r="R16" s="82">
        <v>41</v>
      </c>
      <c r="S16" s="82"/>
      <c r="T16" s="94"/>
      <c r="U16" s="96"/>
      <c r="V16" s="83"/>
      <c r="W16" s="83"/>
      <c r="X16" s="83"/>
      <c r="Y16" s="164">
        <f t="shared" si="1"/>
        <v>41</v>
      </c>
      <c r="Z16" s="93"/>
      <c r="AA16" s="165"/>
      <c r="AB16" s="165"/>
      <c r="AC16" s="165"/>
      <c r="AD16" s="83"/>
      <c r="AE16" s="83"/>
      <c r="AF16" s="83"/>
      <c r="AG16" s="83"/>
      <c r="AH16" s="83"/>
      <c r="AI16" s="164">
        <f t="shared" si="2"/>
        <v>0</v>
      </c>
      <c r="AJ16" s="51">
        <v>43831</v>
      </c>
      <c r="AK16" s="59">
        <v>24</v>
      </c>
      <c r="AL16" s="60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2"/>
      <c r="AX16" s="63"/>
    </row>
    <row r="17" spans="1:50" s="57" customFormat="1" ht="19.5" customHeight="1">
      <c r="A17" s="196"/>
      <c r="B17" s="84">
        <v>13</v>
      </c>
      <c r="C17" s="123" t="s">
        <v>59</v>
      </c>
      <c r="D17" s="85"/>
      <c r="E17" s="121" t="s">
        <v>60</v>
      </c>
      <c r="F17" s="90"/>
      <c r="G17" s="65"/>
      <c r="H17" s="65"/>
      <c r="I17" s="65"/>
      <c r="J17" s="65"/>
      <c r="K17" s="65"/>
      <c r="L17" s="65"/>
      <c r="M17" s="65"/>
      <c r="N17" s="65">
        <v>777</v>
      </c>
      <c r="O17" s="76">
        <f>SUM(F17:N17)</f>
        <v>777</v>
      </c>
      <c r="P17" s="81"/>
      <c r="Q17" s="82"/>
      <c r="R17" s="82"/>
      <c r="S17" s="82"/>
      <c r="T17" s="94"/>
      <c r="U17" s="96"/>
      <c r="V17" s="83"/>
      <c r="W17" s="83"/>
      <c r="X17" s="83">
        <v>777</v>
      </c>
      <c r="Y17" s="76">
        <f>SUM(P17:X17)</f>
        <v>777</v>
      </c>
      <c r="Z17" s="93"/>
      <c r="AA17" s="73"/>
      <c r="AB17" s="73"/>
      <c r="AC17" s="73"/>
      <c r="AD17" s="73"/>
      <c r="AE17" s="73"/>
      <c r="AF17" s="73"/>
      <c r="AG17" s="73"/>
      <c r="AH17" s="73"/>
      <c r="AI17" s="76">
        <f>SUM(Z17:AH17)</f>
        <v>0</v>
      </c>
      <c r="AJ17" s="51">
        <v>43831</v>
      </c>
      <c r="AK17" s="59">
        <v>24</v>
      </c>
      <c r="AL17" s="60">
        <v>0.1987</v>
      </c>
      <c r="AM17" s="61">
        <v>0.1715</v>
      </c>
      <c r="AN17" s="61">
        <v>0.1143</v>
      </c>
      <c r="AO17" s="61">
        <v>0.0715</v>
      </c>
      <c r="AP17" s="61">
        <v>0.0029</v>
      </c>
      <c r="AQ17" s="61">
        <v>0.0017</v>
      </c>
      <c r="AR17" s="61">
        <v>0.0007</v>
      </c>
      <c r="AS17" s="61">
        <v>0.0014</v>
      </c>
      <c r="AT17" s="61">
        <v>0.0014</v>
      </c>
      <c r="AU17" s="61">
        <v>0.0929</v>
      </c>
      <c r="AV17" s="61">
        <v>0.1429</v>
      </c>
      <c r="AW17" s="62">
        <v>0.2001</v>
      </c>
      <c r="AX17" s="63">
        <v>750</v>
      </c>
    </row>
    <row r="18" spans="1:50" s="57" customFormat="1" ht="19.5" customHeight="1">
      <c r="A18" s="196"/>
      <c r="B18" s="58">
        <v>14</v>
      </c>
      <c r="C18" s="119" t="s">
        <v>61</v>
      </c>
      <c r="D18" s="86"/>
      <c r="E18" s="121" t="s">
        <v>62</v>
      </c>
      <c r="F18" s="90"/>
      <c r="G18" s="65"/>
      <c r="H18" s="65"/>
      <c r="I18" s="65"/>
      <c r="J18" s="65"/>
      <c r="K18" s="65"/>
      <c r="L18" s="65"/>
      <c r="M18" s="65">
        <v>357</v>
      </c>
      <c r="N18" s="65"/>
      <c r="O18" s="76">
        <f aca="true" t="shared" si="3" ref="O18:O27">SUM(F18:N18)</f>
        <v>357</v>
      </c>
      <c r="P18" s="81"/>
      <c r="Q18" s="82"/>
      <c r="R18" s="82"/>
      <c r="S18" s="82"/>
      <c r="T18" s="94"/>
      <c r="U18" s="96"/>
      <c r="V18" s="83"/>
      <c r="W18" s="83">
        <v>357</v>
      </c>
      <c r="X18" s="83"/>
      <c r="Y18" s="76">
        <f>SUM(P18:X18)</f>
        <v>357</v>
      </c>
      <c r="Z18" s="93"/>
      <c r="AA18" s="73"/>
      <c r="AB18" s="73"/>
      <c r="AC18" s="73"/>
      <c r="AD18" s="73"/>
      <c r="AE18" s="73"/>
      <c r="AF18" s="73"/>
      <c r="AG18" s="73"/>
      <c r="AH18" s="73"/>
      <c r="AI18" s="76">
        <f>SUM(Z18:AH18)</f>
        <v>0</v>
      </c>
      <c r="AJ18" s="51">
        <v>43831</v>
      </c>
      <c r="AK18" s="59">
        <v>24</v>
      </c>
      <c r="AL18" s="60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2"/>
      <c r="AX18" s="63"/>
    </row>
    <row r="19" spans="1:50" s="57" customFormat="1" ht="19.5" customHeight="1">
      <c r="A19" s="196"/>
      <c r="B19" s="58">
        <v>15</v>
      </c>
      <c r="C19" s="119" t="s">
        <v>63</v>
      </c>
      <c r="D19" s="86"/>
      <c r="E19" s="121" t="s">
        <v>64</v>
      </c>
      <c r="F19" s="90"/>
      <c r="G19" s="65"/>
      <c r="H19" s="65"/>
      <c r="I19" s="65">
        <v>168</v>
      </c>
      <c r="J19" s="65"/>
      <c r="K19" s="65"/>
      <c r="L19" s="65"/>
      <c r="M19" s="65"/>
      <c r="N19" s="65"/>
      <c r="O19" s="76">
        <f>SUM(F19:N19)</f>
        <v>168</v>
      </c>
      <c r="P19" s="81"/>
      <c r="Q19" s="82"/>
      <c r="R19" s="82"/>
      <c r="S19" s="82">
        <v>168</v>
      </c>
      <c r="T19" s="94"/>
      <c r="U19" s="96"/>
      <c r="V19" s="83"/>
      <c r="W19" s="83"/>
      <c r="X19" s="83"/>
      <c r="Y19" s="76">
        <f>SUM(P19:X19)</f>
        <v>168</v>
      </c>
      <c r="Z19" s="93"/>
      <c r="AA19" s="73"/>
      <c r="AB19" s="73"/>
      <c r="AC19" s="73"/>
      <c r="AD19" s="73"/>
      <c r="AE19" s="73"/>
      <c r="AF19" s="73"/>
      <c r="AG19" s="73"/>
      <c r="AH19" s="73"/>
      <c r="AI19" s="76">
        <f>SUM(Z19:AH19)</f>
        <v>0</v>
      </c>
      <c r="AJ19" s="51">
        <v>43831</v>
      </c>
      <c r="AK19" s="59">
        <v>24</v>
      </c>
      <c r="AL19" s="60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2"/>
      <c r="AX19" s="63"/>
    </row>
    <row r="20" spans="1:50" ht="19.5" customHeight="1" thickBot="1">
      <c r="A20" s="197"/>
      <c r="B20" s="40"/>
      <c r="C20" s="42" t="s">
        <v>28</v>
      </c>
      <c r="D20" s="43">
        <f>COUNT(B5:B19)</f>
        <v>15</v>
      </c>
      <c r="E20" s="44"/>
      <c r="F20" s="66">
        <f aca="true" t="shared" si="4" ref="F20:Y20">SUM(F5:F19)</f>
        <v>0</v>
      </c>
      <c r="G20" s="66">
        <f t="shared" si="4"/>
        <v>9</v>
      </c>
      <c r="H20" s="66">
        <f t="shared" si="4"/>
        <v>80</v>
      </c>
      <c r="I20" s="66">
        <f t="shared" si="4"/>
        <v>168</v>
      </c>
      <c r="J20" s="66">
        <f t="shared" si="4"/>
        <v>379</v>
      </c>
      <c r="K20" s="66">
        <f t="shared" si="4"/>
        <v>0</v>
      </c>
      <c r="L20" s="66">
        <f t="shared" si="4"/>
        <v>653</v>
      </c>
      <c r="M20" s="66">
        <f t="shared" si="4"/>
        <v>768</v>
      </c>
      <c r="N20" s="66">
        <f t="shared" si="4"/>
        <v>777</v>
      </c>
      <c r="O20" s="67">
        <f t="shared" si="4"/>
        <v>2834</v>
      </c>
      <c r="P20" s="74">
        <f t="shared" si="4"/>
        <v>0</v>
      </c>
      <c r="Q20" s="66">
        <f t="shared" si="4"/>
        <v>9</v>
      </c>
      <c r="R20" s="66">
        <f t="shared" si="4"/>
        <v>80</v>
      </c>
      <c r="S20" s="66">
        <f t="shared" si="4"/>
        <v>168</v>
      </c>
      <c r="T20" s="66">
        <f t="shared" si="4"/>
        <v>379</v>
      </c>
      <c r="U20" s="66">
        <f t="shared" si="4"/>
        <v>0</v>
      </c>
      <c r="V20" s="66">
        <f t="shared" si="4"/>
        <v>653</v>
      </c>
      <c r="W20" s="66">
        <f t="shared" si="4"/>
        <v>768</v>
      </c>
      <c r="X20" s="66">
        <f t="shared" si="4"/>
        <v>777</v>
      </c>
      <c r="Y20" s="75">
        <f t="shared" si="4"/>
        <v>2834</v>
      </c>
      <c r="Z20" s="77"/>
      <c r="AA20" s="67"/>
      <c r="AB20" s="78"/>
      <c r="AC20" s="78"/>
      <c r="AD20" s="78"/>
      <c r="AE20" s="78"/>
      <c r="AF20" s="78"/>
      <c r="AG20" s="79"/>
      <c r="AH20" s="78"/>
      <c r="AI20" s="80"/>
      <c r="AJ20" s="45"/>
      <c r="AK20" s="46"/>
      <c r="AL20" s="47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50"/>
    </row>
    <row r="21" spans="1:50" ht="19.5" customHeight="1">
      <c r="A21" s="195" t="s">
        <v>82</v>
      </c>
      <c r="B21" s="104">
        <v>1</v>
      </c>
      <c r="C21" s="118" t="s">
        <v>68</v>
      </c>
      <c r="D21" s="105"/>
      <c r="E21" s="106" t="s">
        <v>69</v>
      </c>
      <c r="F21" s="107"/>
      <c r="G21" s="108"/>
      <c r="H21" s="108"/>
      <c r="I21" s="108"/>
      <c r="J21" s="108"/>
      <c r="K21" s="108"/>
      <c r="L21" s="108"/>
      <c r="M21" s="108"/>
      <c r="N21" s="108">
        <v>1438.972</v>
      </c>
      <c r="O21" s="109">
        <f>SUM(F21:N21)</f>
        <v>1438.972</v>
      </c>
      <c r="P21" s="107"/>
      <c r="Q21" s="108"/>
      <c r="R21" s="108"/>
      <c r="S21" s="108"/>
      <c r="T21" s="108"/>
      <c r="U21" s="108"/>
      <c r="V21" s="108"/>
      <c r="W21" s="108"/>
      <c r="X21" s="108">
        <v>1438.972</v>
      </c>
      <c r="Y21" s="109">
        <f aca="true" t="shared" si="5" ref="Y21:Y27">SUM(P21:X21)</f>
        <v>1438.972</v>
      </c>
      <c r="Z21" s="107"/>
      <c r="AA21" s="108"/>
      <c r="AB21" s="108"/>
      <c r="AC21" s="108"/>
      <c r="AD21" s="108"/>
      <c r="AE21" s="108"/>
      <c r="AF21" s="108"/>
      <c r="AG21" s="108"/>
      <c r="AH21" s="108"/>
      <c r="AI21" s="109">
        <f aca="true" t="shared" si="6" ref="AI21:AI27">SUM(Z21:AH21)</f>
        <v>0</v>
      </c>
      <c r="AJ21" s="102">
        <v>43831</v>
      </c>
      <c r="AK21" s="116">
        <v>24</v>
      </c>
      <c r="AL21" s="125">
        <v>0.2246</v>
      </c>
      <c r="AM21" s="54">
        <v>0.1321</v>
      </c>
      <c r="AN21" s="54">
        <v>0.1106</v>
      </c>
      <c r="AO21" s="54">
        <v>0.0549</v>
      </c>
      <c r="AP21" s="54">
        <v>0.0174</v>
      </c>
      <c r="AQ21" s="54">
        <v>0.0056</v>
      </c>
      <c r="AR21" s="54">
        <v>0.0042</v>
      </c>
      <c r="AS21" s="54">
        <v>0.0042</v>
      </c>
      <c r="AT21" s="54">
        <v>0.025</v>
      </c>
      <c r="AU21" s="54">
        <v>0.0807</v>
      </c>
      <c r="AV21" s="54">
        <v>0.146</v>
      </c>
      <c r="AW21" s="55">
        <v>0.1947</v>
      </c>
      <c r="AX21" s="56">
        <v>1500</v>
      </c>
    </row>
    <row r="22" spans="1:50" ht="19.5" customHeight="1">
      <c r="A22" s="196"/>
      <c r="B22" s="110">
        <v>2</v>
      </c>
      <c r="C22" s="119" t="s">
        <v>70</v>
      </c>
      <c r="D22" s="111"/>
      <c r="E22" s="112" t="s">
        <v>71</v>
      </c>
      <c r="F22" s="113"/>
      <c r="G22" s="114"/>
      <c r="H22" s="114"/>
      <c r="I22" s="114"/>
      <c r="J22" s="114"/>
      <c r="K22" s="114"/>
      <c r="L22" s="114">
        <v>164.91675</v>
      </c>
      <c r="M22" s="114"/>
      <c r="N22" s="114"/>
      <c r="O22" s="115">
        <f t="shared" si="3"/>
        <v>164.91675</v>
      </c>
      <c r="P22" s="113"/>
      <c r="Q22" s="114"/>
      <c r="R22" s="114"/>
      <c r="S22" s="114"/>
      <c r="T22" s="114"/>
      <c r="U22" s="114"/>
      <c r="V22" s="114">
        <v>219.889</v>
      </c>
      <c r="W22" s="114"/>
      <c r="X22" s="114"/>
      <c r="Y22" s="115">
        <f t="shared" si="5"/>
        <v>219.889</v>
      </c>
      <c r="Z22" s="113"/>
      <c r="AA22" s="114"/>
      <c r="AB22" s="114"/>
      <c r="AC22" s="114"/>
      <c r="AD22" s="114"/>
      <c r="AE22" s="114"/>
      <c r="AF22" s="114">
        <v>54.972</v>
      </c>
      <c r="AG22" s="114"/>
      <c r="AH22" s="114"/>
      <c r="AI22" s="115">
        <f t="shared" si="6"/>
        <v>54.972</v>
      </c>
      <c r="AJ22" s="103">
        <v>43922</v>
      </c>
      <c r="AK22" s="117">
        <v>24</v>
      </c>
      <c r="AL22" s="126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8"/>
      <c r="AX22" s="129"/>
    </row>
    <row r="23" spans="1:50" ht="19.5" customHeight="1">
      <c r="A23" s="196"/>
      <c r="B23" s="110">
        <v>3</v>
      </c>
      <c r="C23" s="119" t="s">
        <v>72</v>
      </c>
      <c r="D23" s="111"/>
      <c r="E23" s="112" t="s">
        <v>73</v>
      </c>
      <c r="F23" s="113"/>
      <c r="G23" s="114"/>
      <c r="H23" s="114"/>
      <c r="I23" s="114">
        <v>43.1025</v>
      </c>
      <c r="J23" s="114"/>
      <c r="K23" s="114"/>
      <c r="L23" s="114"/>
      <c r="M23" s="114"/>
      <c r="N23" s="114"/>
      <c r="O23" s="115">
        <f t="shared" si="3"/>
        <v>43.1025</v>
      </c>
      <c r="P23" s="113"/>
      <c r="Q23" s="114"/>
      <c r="R23" s="114"/>
      <c r="S23" s="114">
        <v>57.47</v>
      </c>
      <c r="T23" s="114"/>
      <c r="U23" s="114"/>
      <c r="V23" s="114"/>
      <c r="W23" s="114"/>
      <c r="X23" s="114"/>
      <c r="Y23" s="115">
        <f t="shared" si="5"/>
        <v>57.47</v>
      </c>
      <c r="Z23" s="113"/>
      <c r="AA23" s="114"/>
      <c r="AB23" s="114"/>
      <c r="AC23" s="114">
        <v>14.367</v>
      </c>
      <c r="AD23" s="114"/>
      <c r="AE23" s="114"/>
      <c r="AF23" s="114"/>
      <c r="AG23" s="114"/>
      <c r="AH23" s="114"/>
      <c r="AI23" s="115">
        <f t="shared" si="6"/>
        <v>14.367</v>
      </c>
      <c r="AJ23" s="103">
        <v>43922</v>
      </c>
      <c r="AK23" s="117">
        <v>24</v>
      </c>
      <c r="AL23" s="126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8"/>
      <c r="AX23" s="129"/>
    </row>
    <row r="24" spans="1:50" ht="27.75" customHeight="1">
      <c r="A24" s="196"/>
      <c r="B24" s="110">
        <v>4</v>
      </c>
      <c r="C24" s="119" t="s">
        <v>74</v>
      </c>
      <c r="D24" s="111"/>
      <c r="E24" s="112" t="s">
        <v>75</v>
      </c>
      <c r="F24" s="113"/>
      <c r="G24" s="114"/>
      <c r="H24" s="114"/>
      <c r="I24" s="114"/>
      <c r="J24" s="114"/>
      <c r="K24" s="114"/>
      <c r="L24" s="114">
        <v>133.13625</v>
      </c>
      <c r="M24" s="114"/>
      <c r="N24" s="114"/>
      <c r="O24" s="115">
        <f>SUM(F24:N24)</f>
        <v>133.13625</v>
      </c>
      <c r="P24" s="113"/>
      <c r="Q24" s="114"/>
      <c r="R24" s="114"/>
      <c r="S24" s="114"/>
      <c r="T24" s="114"/>
      <c r="U24" s="114"/>
      <c r="V24" s="114">
        <v>177.515</v>
      </c>
      <c r="W24" s="114"/>
      <c r="X24" s="114"/>
      <c r="Y24" s="115">
        <f t="shared" si="5"/>
        <v>177.515</v>
      </c>
      <c r="Z24" s="113"/>
      <c r="AA24" s="114"/>
      <c r="AB24" s="114"/>
      <c r="AC24" s="114"/>
      <c r="AD24" s="114"/>
      <c r="AE24" s="114"/>
      <c r="AF24" s="114">
        <v>44.379</v>
      </c>
      <c r="AG24" s="114"/>
      <c r="AH24" s="114"/>
      <c r="AI24" s="115">
        <f t="shared" si="6"/>
        <v>44.379</v>
      </c>
      <c r="AJ24" s="103">
        <v>43922</v>
      </c>
      <c r="AK24" s="117">
        <v>24</v>
      </c>
      <c r="AL24" s="126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8"/>
      <c r="AX24" s="129"/>
    </row>
    <row r="25" spans="1:50" ht="19.5" customHeight="1">
      <c r="A25" s="196"/>
      <c r="B25" s="110">
        <v>5</v>
      </c>
      <c r="C25" s="119" t="s">
        <v>76</v>
      </c>
      <c r="D25" s="111"/>
      <c r="E25" s="112" t="s">
        <v>77</v>
      </c>
      <c r="F25" s="113"/>
      <c r="G25" s="114"/>
      <c r="H25" s="114">
        <v>21.862</v>
      </c>
      <c r="I25" s="114"/>
      <c r="J25" s="114"/>
      <c r="K25" s="114"/>
      <c r="L25" s="114"/>
      <c r="M25" s="114"/>
      <c r="N25" s="114"/>
      <c r="O25" s="115">
        <f t="shared" si="3"/>
        <v>21.862</v>
      </c>
      <c r="P25" s="113"/>
      <c r="Q25" s="114"/>
      <c r="R25" s="114">
        <v>29.15</v>
      </c>
      <c r="S25" s="114"/>
      <c r="T25" s="114"/>
      <c r="U25" s="114"/>
      <c r="V25" s="114"/>
      <c r="W25" s="114"/>
      <c r="X25" s="114"/>
      <c r="Y25" s="115">
        <f t="shared" si="5"/>
        <v>29.15</v>
      </c>
      <c r="Z25" s="113"/>
      <c r="AA25" s="114"/>
      <c r="AB25" s="114">
        <v>7.288</v>
      </c>
      <c r="AC25" s="114"/>
      <c r="AD25" s="114"/>
      <c r="AE25" s="114"/>
      <c r="AF25" s="114"/>
      <c r="AG25" s="114"/>
      <c r="AH25" s="114"/>
      <c r="AI25" s="115">
        <f t="shared" si="6"/>
        <v>7.288</v>
      </c>
      <c r="AJ25" s="103">
        <v>43922</v>
      </c>
      <c r="AK25" s="117">
        <v>24</v>
      </c>
      <c r="AL25" s="126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8"/>
      <c r="AX25" s="129"/>
    </row>
    <row r="26" spans="1:50" ht="24" customHeight="1">
      <c r="A26" s="196"/>
      <c r="B26" s="110">
        <v>6</v>
      </c>
      <c r="C26" s="119" t="s">
        <v>78</v>
      </c>
      <c r="D26" s="111"/>
      <c r="E26" s="112" t="s">
        <v>79</v>
      </c>
      <c r="F26" s="113"/>
      <c r="G26" s="114"/>
      <c r="H26" s="114"/>
      <c r="I26" s="114"/>
      <c r="J26" s="114"/>
      <c r="K26" s="114">
        <v>74.22525</v>
      </c>
      <c r="L26" s="114"/>
      <c r="M26" s="114"/>
      <c r="N26" s="114"/>
      <c r="O26" s="115">
        <f t="shared" si="3"/>
        <v>74.22525</v>
      </c>
      <c r="P26" s="113"/>
      <c r="Q26" s="114"/>
      <c r="R26" s="114"/>
      <c r="S26" s="114"/>
      <c r="T26" s="114"/>
      <c r="U26" s="114">
        <v>98.967</v>
      </c>
      <c r="V26" s="114"/>
      <c r="W26" s="114"/>
      <c r="X26" s="114"/>
      <c r="Y26" s="115">
        <f t="shared" si="5"/>
        <v>98.967</v>
      </c>
      <c r="Z26" s="113"/>
      <c r="AA26" s="114"/>
      <c r="AB26" s="114"/>
      <c r="AC26" s="114"/>
      <c r="AD26" s="114"/>
      <c r="AE26" s="114">
        <v>24.742</v>
      </c>
      <c r="AF26" s="114"/>
      <c r="AG26" s="114"/>
      <c r="AH26" s="114"/>
      <c r="AI26" s="115">
        <f t="shared" si="6"/>
        <v>24.742</v>
      </c>
      <c r="AJ26" s="103">
        <v>43922</v>
      </c>
      <c r="AK26" s="117">
        <v>24</v>
      </c>
      <c r="AL26" s="126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8"/>
      <c r="AX26" s="129"/>
    </row>
    <row r="27" spans="1:50" ht="19.5" customHeight="1">
      <c r="A27" s="196"/>
      <c r="B27" s="110">
        <v>7</v>
      </c>
      <c r="C27" s="119" t="s">
        <v>80</v>
      </c>
      <c r="D27" s="111"/>
      <c r="E27" s="112" t="s">
        <v>81</v>
      </c>
      <c r="F27" s="113"/>
      <c r="G27" s="114">
        <v>11.58825</v>
      </c>
      <c r="H27" s="114"/>
      <c r="I27" s="114"/>
      <c r="J27" s="114"/>
      <c r="K27" s="114"/>
      <c r="L27" s="114"/>
      <c r="M27" s="114"/>
      <c r="N27" s="114"/>
      <c r="O27" s="115">
        <f t="shared" si="3"/>
        <v>11.58825</v>
      </c>
      <c r="P27" s="113"/>
      <c r="Q27" s="114">
        <v>15.451</v>
      </c>
      <c r="R27" s="114"/>
      <c r="S27" s="114"/>
      <c r="T27" s="114"/>
      <c r="U27" s="114"/>
      <c r="V27" s="114"/>
      <c r="W27" s="114"/>
      <c r="X27" s="114"/>
      <c r="Y27" s="115">
        <f t="shared" si="5"/>
        <v>15.451</v>
      </c>
      <c r="Z27" s="113"/>
      <c r="AA27" s="114">
        <v>3.863</v>
      </c>
      <c r="AB27" s="114"/>
      <c r="AC27" s="114"/>
      <c r="AD27" s="114"/>
      <c r="AE27" s="114"/>
      <c r="AF27" s="114"/>
      <c r="AG27" s="114"/>
      <c r="AH27" s="114"/>
      <c r="AI27" s="115">
        <f t="shared" si="6"/>
        <v>3.863</v>
      </c>
      <c r="AJ27" s="103">
        <v>43922</v>
      </c>
      <c r="AK27" s="117">
        <v>24</v>
      </c>
      <c r="AL27" s="126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8"/>
      <c r="AX27" s="129"/>
    </row>
    <row r="28" spans="1:50" ht="19.5" customHeight="1" thickBot="1">
      <c r="A28" s="197"/>
      <c r="B28" s="98"/>
      <c r="C28" s="99" t="s">
        <v>28</v>
      </c>
      <c r="D28" s="43">
        <f>COUNT(B21:B27)</f>
        <v>7</v>
      </c>
      <c r="E28" s="44"/>
      <c r="F28" s="66">
        <f aca="true" t="shared" si="7" ref="F28:AI28">SUM(F21:F27)</f>
        <v>0</v>
      </c>
      <c r="G28" s="66">
        <f t="shared" si="7"/>
        <v>11.58825</v>
      </c>
      <c r="H28" s="66">
        <f t="shared" si="7"/>
        <v>21.862</v>
      </c>
      <c r="I28" s="66">
        <f t="shared" si="7"/>
        <v>43.1025</v>
      </c>
      <c r="J28" s="66">
        <f t="shared" si="7"/>
        <v>0</v>
      </c>
      <c r="K28" s="66">
        <f t="shared" si="7"/>
        <v>74.22525</v>
      </c>
      <c r="L28" s="66">
        <f t="shared" si="7"/>
        <v>298.053</v>
      </c>
      <c r="M28" s="66">
        <f t="shared" si="7"/>
        <v>0</v>
      </c>
      <c r="N28" s="66">
        <f t="shared" si="7"/>
        <v>1438.972</v>
      </c>
      <c r="O28" s="100">
        <f t="shared" si="7"/>
        <v>1887.803</v>
      </c>
      <c r="P28" s="74">
        <f t="shared" si="7"/>
        <v>0</v>
      </c>
      <c r="Q28" s="66">
        <f t="shared" si="7"/>
        <v>15.451</v>
      </c>
      <c r="R28" s="66">
        <f t="shared" si="7"/>
        <v>29.15</v>
      </c>
      <c r="S28" s="66">
        <f t="shared" si="7"/>
        <v>57.47</v>
      </c>
      <c r="T28" s="66">
        <f t="shared" si="7"/>
        <v>0</v>
      </c>
      <c r="U28" s="66">
        <f t="shared" si="7"/>
        <v>98.967</v>
      </c>
      <c r="V28" s="66">
        <f t="shared" si="7"/>
        <v>397.404</v>
      </c>
      <c r="W28" s="66">
        <f t="shared" si="7"/>
        <v>0</v>
      </c>
      <c r="X28" s="66">
        <f t="shared" si="7"/>
        <v>1438.972</v>
      </c>
      <c r="Y28" s="75">
        <f t="shared" si="7"/>
        <v>2037.4140000000002</v>
      </c>
      <c r="Z28" s="77">
        <f t="shared" si="7"/>
        <v>0</v>
      </c>
      <c r="AA28" s="67">
        <f t="shared" si="7"/>
        <v>3.863</v>
      </c>
      <c r="AB28" s="78">
        <f t="shared" si="7"/>
        <v>7.288</v>
      </c>
      <c r="AC28" s="78">
        <f t="shared" si="7"/>
        <v>14.367</v>
      </c>
      <c r="AD28" s="78">
        <f t="shared" si="7"/>
        <v>0</v>
      </c>
      <c r="AE28" s="78">
        <f t="shared" si="7"/>
        <v>24.742</v>
      </c>
      <c r="AF28" s="78">
        <f t="shared" si="7"/>
        <v>99.351</v>
      </c>
      <c r="AG28" s="79">
        <f t="shared" si="7"/>
        <v>0</v>
      </c>
      <c r="AH28" s="78">
        <f t="shared" si="7"/>
        <v>0</v>
      </c>
      <c r="AI28" s="80">
        <f t="shared" si="7"/>
        <v>149.611</v>
      </c>
      <c r="AJ28" s="101"/>
      <c r="AK28" s="46"/>
      <c r="AL28" s="130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2"/>
      <c r="AX28" s="133"/>
    </row>
    <row r="29" spans="1:50" ht="19.5" customHeight="1">
      <c r="A29" s="195" t="s">
        <v>123</v>
      </c>
      <c r="B29" s="104">
        <v>1</v>
      </c>
      <c r="C29" s="118" t="s">
        <v>83</v>
      </c>
      <c r="D29" s="105">
        <v>4100010340</v>
      </c>
      <c r="E29" s="106" t="s">
        <v>84</v>
      </c>
      <c r="F29" s="107"/>
      <c r="G29" s="108">
        <v>3</v>
      </c>
      <c r="H29" s="108"/>
      <c r="I29" s="108"/>
      <c r="J29" s="108"/>
      <c r="K29" s="108"/>
      <c r="L29" s="108"/>
      <c r="M29" s="108"/>
      <c r="N29" s="108"/>
      <c r="O29" s="109">
        <f aca="true" t="shared" si="8" ref="O29:O71">SUM(F29:N29)</f>
        <v>3</v>
      </c>
      <c r="P29" s="107"/>
      <c r="Q29" s="108">
        <v>3</v>
      </c>
      <c r="R29" s="108"/>
      <c r="S29" s="108"/>
      <c r="T29" s="108"/>
      <c r="U29" s="108"/>
      <c r="V29" s="108"/>
      <c r="W29" s="108"/>
      <c r="X29" s="108"/>
      <c r="Y29" s="109">
        <f>SUM(P29:X29)</f>
        <v>3</v>
      </c>
      <c r="Z29" s="107"/>
      <c r="AA29" s="108"/>
      <c r="AB29" s="108"/>
      <c r="AC29" s="108"/>
      <c r="AD29" s="108"/>
      <c r="AE29" s="108"/>
      <c r="AF29" s="108"/>
      <c r="AG29" s="108"/>
      <c r="AH29" s="108"/>
      <c r="AI29" s="109">
        <f>SUM(Z29:AH29)</f>
        <v>0</v>
      </c>
      <c r="AJ29" s="102">
        <v>43831</v>
      </c>
      <c r="AK29" s="116">
        <v>24</v>
      </c>
      <c r="AL29" s="125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5"/>
      <c r="AX29" s="56"/>
    </row>
    <row r="30" spans="1:50" ht="19.5" customHeight="1">
      <c r="A30" s="196"/>
      <c r="B30" s="110">
        <v>2</v>
      </c>
      <c r="C30" s="123" t="s">
        <v>85</v>
      </c>
      <c r="D30" s="136">
        <v>4100027390</v>
      </c>
      <c r="E30" s="137" t="s">
        <v>86</v>
      </c>
      <c r="F30" s="140"/>
      <c r="G30" s="138"/>
      <c r="H30" s="138"/>
      <c r="I30" s="138"/>
      <c r="J30" s="138"/>
      <c r="K30" s="138"/>
      <c r="L30" s="138">
        <v>120</v>
      </c>
      <c r="M30" s="138"/>
      <c r="N30" s="138"/>
      <c r="O30" s="139">
        <f t="shared" si="8"/>
        <v>120</v>
      </c>
      <c r="P30" s="140"/>
      <c r="Q30" s="138"/>
      <c r="R30" s="138"/>
      <c r="S30" s="138"/>
      <c r="T30" s="138"/>
      <c r="U30" s="138"/>
      <c r="V30" s="138">
        <v>120</v>
      </c>
      <c r="W30" s="138"/>
      <c r="X30" s="138"/>
      <c r="Y30" s="139">
        <f aca="true" t="shared" si="9" ref="Y30:Y46">SUM(P30:X30)</f>
        <v>120</v>
      </c>
      <c r="Z30" s="140"/>
      <c r="AA30" s="138"/>
      <c r="AB30" s="138"/>
      <c r="AC30" s="138"/>
      <c r="AD30" s="138"/>
      <c r="AE30" s="138"/>
      <c r="AF30" s="138"/>
      <c r="AG30" s="138"/>
      <c r="AH30" s="138"/>
      <c r="AI30" s="139"/>
      <c r="AJ30" s="141">
        <v>43831</v>
      </c>
      <c r="AK30" s="142">
        <v>24</v>
      </c>
      <c r="AL30" s="166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2"/>
      <c r="AX30" s="63"/>
    </row>
    <row r="31" spans="1:50" ht="19.5" customHeight="1">
      <c r="A31" s="196"/>
      <c r="B31" s="110">
        <v>3</v>
      </c>
      <c r="C31" s="123" t="s">
        <v>85</v>
      </c>
      <c r="D31" s="136">
        <v>4100027400</v>
      </c>
      <c r="E31" s="137" t="s">
        <v>87</v>
      </c>
      <c r="F31" s="140"/>
      <c r="G31" s="138"/>
      <c r="H31" s="138">
        <v>19</v>
      </c>
      <c r="I31" s="138"/>
      <c r="J31" s="138"/>
      <c r="K31" s="138"/>
      <c r="L31" s="138"/>
      <c r="M31" s="138"/>
      <c r="N31" s="138"/>
      <c r="O31" s="139">
        <f t="shared" si="8"/>
        <v>19</v>
      </c>
      <c r="P31" s="140"/>
      <c r="Q31" s="138"/>
      <c r="R31" s="138">
        <v>19</v>
      </c>
      <c r="S31" s="138"/>
      <c r="T31" s="138"/>
      <c r="U31" s="138"/>
      <c r="V31" s="138"/>
      <c r="W31" s="138"/>
      <c r="X31" s="138"/>
      <c r="Y31" s="139">
        <f t="shared" si="9"/>
        <v>19</v>
      </c>
      <c r="Z31" s="140"/>
      <c r="AA31" s="138"/>
      <c r="AB31" s="138"/>
      <c r="AC31" s="138"/>
      <c r="AD31" s="138"/>
      <c r="AE31" s="138"/>
      <c r="AF31" s="138"/>
      <c r="AG31" s="138"/>
      <c r="AH31" s="138"/>
      <c r="AI31" s="139"/>
      <c r="AJ31" s="141">
        <v>43831</v>
      </c>
      <c r="AK31" s="142">
        <v>24</v>
      </c>
      <c r="AL31" s="166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2"/>
      <c r="AX31" s="63"/>
    </row>
    <row r="32" spans="1:50" ht="19.5" customHeight="1">
      <c r="A32" s="196"/>
      <c r="B32" s="110">
        <v>4</v>
      </c>
      <c r="C32" s="123" t="s">
        <v>88</v>
      </c>
      <c r="D32" s="136">
        <v>4101454653</v>
      </c>
      <c r="E32" s="137" t="s">
        <v>89</v>
      </c>
      <c r="F32" s="140"/>
      <c r="G32" s="138"/>
      <c r="H32" s="138"/>
      <c r="I32" s="138"/>
      <c r="J32" s="138"/>
      <c r="K32" s="138"/>
      <c r="L32" s="138">
        <v>248</v>
      </c>
      <c r="M32" s="138"/>
      <c r="N32" s="138"/>
      <c r="O32" s="139">
        <f t="shared" si="8"/>
        <v>248</v>
      </c>
      <c r="P32" s="140"/>
      <c r="Q32" s="138"/>
      <c r="R32" s="138"/>
      <c r="S32" s="138"/>
      <c r="T32" s="138"/>
      <c r="U32" s="138"/>
      <c r="V32" s="138">
        <v>248</v>
      </c>
      <c r="W32" s="138"/>
      <c r="X32" s="138"/>
      <c r="Y32" s="139">
        <f t="shared" si="9"/>
        <v>248</v>
      </c>
      <c r="Z32" s="140"/>
      <c r="AA32" s="138"/>
      <c r="AB32" s="138"/>
      <c r="AC32" s="138"/>
      <c r="AD32" s="138"/>
      <c r="AE32" s="138"/>
      <c r="AF32" s="138"/>
      <c r="AG32" s="138"/>
      <c r="AH32" s="138"/>
      <c r="AI32" s="139"/>
      <c r="AJ32" s="141">
        <v>43831</v>
      </c>
      <c r="AK32" s="142">
        <v>24</v>
      </c>
      <c r="AL32" s="166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2"/>
      <c r="AX32" s="63"/>
    </row>
    <row r="33" spans="1:50" ht="19.5" customHeight="1">
      <c r="A33" s="196"/>
      <c r="B33" s="110">
        <v>5</v>
      </c>
      <c r="C33" s="123" t="s">
        <v>90</v>
      </c>
      <c r="D33" s="136">
        <v>4100027966</v>
      </c>
      <c r="E33" s="137" t="s">
        <v>91</v>
      </c>
      <c r="F33" s="140"/>
      <c r="G33" s="138"/>
      <c r="H33" s="138">
        <v>32</v>
      </c>
      <c r="I33" s="138"/>
      <c r="J33" s="138"/>
      <c r="K33" s="138"/>
      <c r="L33" s="138"/>
      <c r="M33" s="138"/>
      <c r="N33" s="138"/>
      <c r="O33" s="139">
        <f t="shared" si="8"/>
        <v>32</v>
      </c>
      <c r="P33" s="140"/>
      <c r="Q33" s="138"/>
      <c r="R33" s="138">
        <v>32</v>
      </c>
      <c r="S33" s="138"/>
      <c r="T33" s="138"/>
      <c r="U33" s="138"/>
      <c r="V33" s="138"/>
      <c r="W33" s="138"/>
      <c r="X33" s="138"/>
      <c r="Y33" s="139">
        <f t="shared" si="9"/>
        <v>32</v>
      </c>
      <c r="Z33" s="140"/>
      <c r="AA33" s="138"/>
      <c r="AB33" s="138"/>
      <c r="AC33" s="138"/>
      <c r="AD33" s="138"/>
      <c r="AE33" s="138"/>
      <c r="AF33" s="138"/>
      <c r="AG33" s="138"/>
      <c r="AH33" s="138"/>
      <c r="AI33" s="139"/>
      <c r="AJ33" s="141">
        <v>43831</v>
      </c>
      <c r="AK33" s="142">
        <v>24</v>
      </c>
      <c r="AL33" s="166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2"/>
      <c r="AX33" s="63"/>
    </row>
    <row r="34" spans="1:50" ht="19.5" customHeight="1">
      <c r="A34" s="196"/>
      <c r="B34" s="110">
        <v>6</v>
      </c>
      <c r="C34" s="123" t="s">
        <v>92</v>
      </c>
      <c r="D34" s="136">
        <v>4100027777</v>
      </c>
      <c r="E34" s="137" t="s">
        <v>93</v>
      </c>
      <c r="F34" s="140"/>
      <c r="G34" s="138"/>
      <c r="H34" s="138"/>
      <c r="I34" s="138"/>
      <c r="J34" s="138"/>
      <c r="K34" s="138"/>
      <c r="L34" s="138">
        <v>220</v>
      </c>
      <c r="M34" s="138"/>
      <c r="N34" s="138"/>
      <c r="O34" s="139">
        <f t="shared" si="8"/>
        <v>220</v>
      </c>
      <c r="P34" s="140"/>
      <c r="Q34" s="138"/>
      <c r="R34" s="138"/>
      <c r="S34" s="138"/>
      <c r="T34" s="138"/>
      <c r="U34" s="138"/>
      <c r="V34" s="138">
        <v>220</v>
      </c>
      <c r="W34" s="138"/>
      <c r="X34" s="138"/>
      <c r="Y34" s="139">
        <f t="shared" si="9"/>
        <v>220</v>
      </c>
      <c r="Z34" s="140"/>
      <c r="AA34" s="138"/>
      <c r="AB34" s="138"/>
      <c r="AC34" s="138"/>
      <c r="AD34" s="138"/>
      <c r="AE34" s="138"/>
      <c r="AF34" s="138"/>
      <c r="AG34" s="138"/>
      <c r="AH34" s="138"/>
      <c r="AI34" s="139"/>
      <c r="AJ34" s="141">
        <v>43831</v>
      </c>
      <c r="AK34" s="142">
        <v>24</v>
      </c>
      <c r="AL34" s="166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2"/>
      <c r="AX34" s="63"/>
    </row>
    <row r="35" spans="1:50" ht="19.5" customHeight="1">
      <c r="A35" s="196"/>
      <c r="B35" s="110">
        <v>7</v>
      </c>
      <c r="C35" s="123" t="s">
        <v>92</v>
      </c>
      <c r="D35" s="136" t="s">
        <v>94</v>
      </c>
      <c r="E35" s="137" t="s">
        <v>95</v>
      </c>
      <c r="F35" s="140"/>
      <c r="G35" s="138"/>
      <c r="H35" s="138"/>
      <c r="I35" s="138">
        <v>68</v>
      </c>
      <c r="J35" s="138"/>
      <c r="K35" s="138"/>
      <c r="L35" s="138"/>
      <c r="M35" s="138"/>
      <c r="N35" s="138"/>
      <c r="O35" s="139">
        <f t="shared" si="8"/>
        <v>68</v>
      </c>
      <c r="P35" s="140"/>
      <c r="Q35" s="138"/>
      <c r="R35" s="138"/>
      <c r="S35" s="138">
        <v>68</v>
      </c>
      <c r="T35" s="138"/>
      <c r="U35" s="138"/>
      <c r="V35" s="138"/>
      <c r="W35" s="138"/>
      <c r="X35" s="138"/>
      <c r="Y35" s="139">
        <f t="shared" si="9"/>
        <v>68</v>
      </c>
      <c r="Z35" s="140"/>
      <c r="AA35" s="138"/>
      <c r="AB35" s="138"/>
      <c r="AC35" s="138"/>
      <c r="AD35" s="138"/>
      <c r="AE35" s="138"/>
      <c r="AF35" s="138"/>
      <c r="AG35" s="138"/>
      <c r="AH35" s="138"/>
      <c r="AI35" s="139"/>
      <c r="AJ35" s="141">
        <v>43831</v>
      </c>
      <c r="AK35" s="142">
        <v>24</v>
      </c>
      <c r="AL35" s="166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2"/>
      <c r="AX35" s="63"/>
    </row>
    <row r="36" spans="1:50" ht="19.5" customHeight="1">
      <c r="A36" s="196"/>
      <c r="B36" s="110">
        <v>8</v>
      </c>
      <c r="C36" s="123" t="s">
        <v>96</v>
      </c>
      <c r="D36" s="136">
        <v>30000001336</v>
      </c>
      <c r="E36" s="137" t="s">
        <v>97</v>
      </c>
      <c r="F36" s="140"/>
      <c r="G36" s="138"/>
      <c r="H36" s="138"/>
      <c r="I36" s="138"/>
      <c r="J36" s="138"/>
      <c r="K36" s="138"/>
      <c r="L36" s="138"/>
      <c r="M36" s="138"/>
      <c r="N36" s="138">
        <v>1186</v>
      </c>
      <c r="O36" s="139">
        <f t="shared" si="8"/>
        <v>1186</v>
      </c>
      <c r="P36" s="140"/>
      <c r="Q36" s="138"/>
      <c r="R36" s="138"/>
      <c r="S36" s="138"/>
      <c r="T36" s="138"/>
      <c r="U36" s="138"/>
      <c r="V36" s="138"/>
      <c r="W36" s="138"/>
      <c r="X36" s="138">
        <v>1186</v>
      </c>
      <c r="Y36" s="139">
        <f t="shared" si="9"/>
        <v>1186</v>
      </c>
      <c r="Z36" s="140"/>
      <c r="AA36" s="138"/>
      <c r="AB36" s="138"/>
      <c r="AC36" s="138"/>
      <c r="AD36" s="138"/>
      <c r="AE36" s="138"/>
      <c r="AF36" s="138"/>
      <c r="AG36" s="138"/>
      <c r="AH36" s="138"/>
      <c r="AI36" s="139"/>
      <c r="AJ36" s="141">
        <v>43831</v>
      </c>
      <c r="AK36" s="142">
        <v>24</v>
      </c>
      <c r="AL36" s="166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2"/>
      <c r="AX36" s="63"/>
    </row>
    <row r="37" spans="1:50" ht="19.5" customHeight="1">
      <c r="A37" s="196"/>
      <c r="B37" s="110">
        <v>9</v>
      </c>
      <c r="C37" s="123" t="s">
        <v>98</v>
      </c>
      <c r="D37" s="136">
        <v>4100008474</v>
      </c>
      <c r="E37" s="137" t="s">
        <v>99</v>
      </c>
      <c r="F37" s="140"/>
      <c r="G37" s="138"/>
      <c r="H37" s="138"/>
      <c r="I37" s="138">
        <v>66</v>
      </c>
      <c r="J37" s="138"/>
      <c r="K37" s="138"/>
      <c r="L37" s="138"/>
      <c r="M37" s="138"/>
      <c r="N37" s="138"/>
      <c r="O37" s="139">
        <f t="shared" si="8"/>
        <v>66</v>
      </c>
      <c r="P37" s="140"/>
      <c r="Q37" s="138"/>
      <c r="R37" s="138"/>
      <c r="S37" s="138">
        <v>66</v>
      </c>
      <c r="T37" s="138"/>
      <c r="U37" s="138"/>
      <c r="V37" s="138"/>
      <c r="W37" s="138"/>
      <c r="X37" s="138"/>
      <c r="Y37" s="139">
        <f t="shared" si="9"/>
        <v>66</v>
      </c>
      <c r="Z37" s="140"/>
      <c r="AA37" s="138"/>
      <c r="AB37" s="138"/>
      <c r="AC37" s="138"/>
      <c r="AD37" s="138"/>
      <c r="AE37" s="138"/>
      <c r="AF37" s="138"/>
      <c r="AG37" s="138"/>
      <c r="AH37" s="138"/>
      <c r="AI37" s="139"/>
      <c r="AJ37" s="141">
        <v>43831</v>
      </c>
      <c r="AK37" s="142">
        <v>24</v>
      </c>
      <c r="AL37" s="166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2"/>
      <c r="AX37" s="63"/>
    </row>
    <row r="38" spans="1:50" ht="19.5" customHeight="1">
      <c r="A38" s="196"/>
      <c r="B38" s="110">
        <v>10</v>
      </c>
      <c r="C38" s="123" t="s">
        <v>100</v>
      </c>
      <c r="D38" s="136">
        <v>4100018719</v>
      </c>
      <c r="E38" s="137" t="s">
        <v>101</v>
      </c>
      <c r="F38" s="140"/>
      <c r="G38" s="138"/>
      <c r="H38" s="138">
        <v>41</v>
      </c>
      <c r="I38" s="138"/>
      <c r="J38" s="138"/>
      <c r="K38" s="138"/>
      <c r="L38" s="138"/>
      <c r="M38" s="138"/>
      <c r="N38" s="138"/>
      <c r="O38" s="139">
        <f t="shared" si="8"/>
        <v>41</v>
      </c>
      <c r="P38" s="140"/>
      <c r="Q38" s="138"/>
      <c r="R38" s="138">
        <v>41</v>
      </c>
      <c r="S38" s="138"/>
      <c r="T38" s="138"/>
      <c r="U38" s="138"/>
      <c r="V38" s="138"/>
      <c r="W38" s="138"/>
      <c r="X38" s="138"/>
      <c r="Y38" s="139">
        <f t="shared" si="9"/>
        <v>41</v>
      </c>
      <c r="Z38" s="140"/>
      <c r="AA38" s="138"/>
      <c r="AB38" s="138"/>
      <c r="AC38" s="138"/>
      <c r="AD38" s="138"/>
      <c r="AE38" s="138"/>
      <c r="AF38" s="138"/>
      <c r="AG38" s="138"/>
      <c r="AH38" s="138"/>
      <c r="AI38" s="139"/>
      <c r="AJ38" s="141">
        <v>43831</v>
      </c>
      <c r="AK38" s="142">
        <v>24</v>
      </c>
      <c r="AL38" s="166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2"/>
      <c r="AX38" s="63"/>
    </row>
    <row r="39" spans="1:50" ht="19.5" customHeight="1">
      <c r="A39" s="196"/>
      <c r="B39" s="110">
        <v>11</v>
      </c>
      <c r="C39" s="123" t="s">
        <v>102</v>
      </c>
      <c r="D39" s="136">
        <v>4100027772</v>
      </c>
      <c r="E39" s="137" t="s">
        <v>103</v>
      </c>
      <c r="F39" s="140"/>
      <c r="G39" s="138"/>
      <c r="H39" s="138"/>
      <c r="I39" s="138">
        <v>68</v>
      </c>
      <c r="J39" s="138"/>
      <c r="K39" s="138"/>
      <c r="L39" s="138"/>
      <c r="M39" s="138"/>
      <c r="N39" s="138"/>
      <c r="O39" s="139">
        <f t="shared" si="8"/>
        <v>68</v>
      </c>
      <c r="P39" s="140"/>
      <c r="Q39" s="138"/>
      <c r="R39" s="138"/>
      <c r="S39" s="138">
        <v>68</v>
      </c>
      <c r="T39" s="138"/>
      <c r="U39" s="138"/>
      <c r="V39" s="138"/>
      <c r="W39" s="138"/>
      <c r="X39" s="138"/>
      <c r="Y39" s="139">
        <f t="shared" si="9"/>
        <v>68</v>
      </c>
      <c r="Z39" s="140"/>
      <c r="AA39" s="138"/>
      <c r="AB39" s="138"/>
      <c r="AC39" s="138"/>
      <c r="AD39" s="138"/>
      <c r="AE39" s="138"/>
      <c r="AF39" s="138"/>
      <c r="AG39" s="138"/>
      <c r="AH39" s="138"/>
      <c r="AI39" s="139"/>
      <c r="AJ39" s="141">
        <v>43831</v>
      </c>
      <c r="AK39" s="142">
        <v>24</v>
      </c>
      <c r="AL39" s="166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2"/>
      <c r="AX39" s="63"/>
    </row>
    <row r="40" spans="1:50" ht="19.5" customHeight="1">
      <c r="A40" s="196"/>
      <c r="B40" s="110">
        <v>12</v>
      </c>
      <c r="C40" s="123" t="s">
        <v>104</v>
      </c>
      <c r="D40" s="136">
        <v>4100027805</v>
      </c>
      <c r="E40" s="137" t="s">
        <v>105</v>
      </c>
      <c r="F40" s="140"/>
      <c r="G40" s="138">
        <v>5</v>
      </c>
      <c r="H40" s="138"/>
      <c r="I40" s="138"/>
      <c r="J40" s="138"/>
      <c r="K40" s="138"/>
      <c r="L40" s="138"/>
      <c r="M40" s="138"/>
      <c r="N40" s="138"/>
      <c r="O40" s="139">
        <f t="shared" si="8"/>
        <v>5</v>
      </c>
      <c r="P40" s="140"/>
      <c r="Q40" s="138">
        <v>5</v>
      </c>
      <c r="R40" s="138"/>
      <c r="S40" s="138"/>
      <c r="T40" s="138"/>
      <c r="U40" s="138"/>
      <c r="V40" s="138"/>
      <c r="W40" s="138"/>
      <c r="X40" s="138"/>
      <c r="Y40" s="139">
        <f t="shared" si="9"/>
        <v>5</v>
      </c>
      <c r="Z40" s="140"/>
      <c r="AA40" s="138"/>
      <c r="AB40" s="138"/>
      <c r="AC40" s="138"/>
      <c r="AD40" s="138"/>
      <c r="AE40" s="138"/>
      <c r="AF40" s="138"/>
      <c r="AG40" s="138"/>
      <c r="AH40" s="138"/>
      <c r="AI40" s="139"/>
      <c r="AJ40" s="141">
        <v>43831</v>
      </c>
      <c r="AK40" s="142">
        <v>24</v>
      </c>
      <c r="AL40" s="166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2"/>
      <c r="AX40" s="63"/>
    </row>
    <row r="41" spans="1:50" ht="19.5" customHeight="1">
      <c r="A41" s="196"/>
      <c r="B41" s="110">
        <v>13</v>
      </c>
      <c r="C41" s="123" t="s">
        <v>106</v>
      </c>
      <c r="D41" s="136">
        <v>4100027845</v>
      </c>
      <c r="E41" s="137" t="s">
        <v>107</v>
      </c>
      <c r="F41" s="140"/>
      <c r="G41" s="138"/>
      <c r="H41" s="138"/>
      <c r="I41" s="138"/>
      <c r="J41" s="138"/>
      <c r="K41" s="138"/>
      <c r="L41" s="138">
        <v>180</v>
      </c>
      <c r="M41" s="138"/>
      <c r="N41" s="138"/>
      <c r="O41" s="139">
        <f t="shared" si="8"/>
        <v>180</v>
      </c>
      <c r="P41" s="140"/>
      <c r="Q41" s="138"/>
      <c r="R41" s="138"/>
      <c r="S41" s="138"/>
      <c r="T41" s="138"/>
      <c r="U41" s="138"/>
      <c r="V41" s="138">
        <v>180</v>
      </c>
      <c r="W41" s="138"/>
      <c r="X41" s="138"/>
      <c r="Y41" s="139">
        <f t="shared" si="9"/>
        <v>180</v>
      </c>
      <c r="Z41" s="140"/>
      <c r="AA41" s="138"/>
      <c r="AB41" s="138"/>
      <c r="AC41" s="138"/>
      <c r="AD41" s="138"/>
      <c r="AE41" s="138"/>
      <c r="AF41" s="138"/>
      <c r="AG41" s="138"/>
      <c r="AH41" s="138"/>
      <c r="AI41" s="139"/>
      <c r="AJ41" s="141">
        <v>43831</v>
      </c>
      <c r="AK41" s="142">
        <v>24</v>
      </c>
      <c r="AL41" s="166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2"/>
      <c r="AX41" s="63"/>
    </row>
    <row r="42" spans="1:50" ht="19.5" customHeight="1">
      <c r="A42" s="196"/>
      <c r="B42" s="110">
        <v>14</v>
      </c>
      <c r="C42" s="123" t="s">
        <v>108</v>
      </c>
      <c r="D42" s="136">
        <v>4100027822</v>
      </c>
      <c r="E42" s="137" t="s">
        <v>109</v>
      </c>
      <c r="F42" s="140"/>
      <c r="G42" s="138"/>
      <c r="H42" s="138"/>
      <c r="I42" s="138"/>
      <c r="J42" s="138"/>
      <c r="K42" s="138"/>
      <c r="L42" s="138">
        <v>180</v>
      </c>
      <c r="M42" s="138"/>
      <c r="N42" s="138"/>
      <c r="O42" s="139">
        <f t="shared" si="8"/>
        <v>180</v>
      </c>
      <c r="P42" s="140"/>
      <c r="Q42" s="138"/>
      <c r="R42" s="138"/>
      <c r="S42" s="138"/>
      <c r="T42" s="138"/>
      <c r="U42" s="138"/>
      <c r="V42" s="138">
        <v>180</v>
      </c>
      <c r="W42" s="138"/>
      <c r="X42" s="138"/>
      <c r="Y42" s="139">
        <f t="shared" si="9"/>
        <v>180</v>
      </c>
      <c r="Z42" s="140"/>
      <c r="AA42" s="138"/>
      <c r="AB42" s="138"/>
      <c r="AC42" s="138"/>
      <c r="AD42" s="138"/>
      <c r="AE42" s="138"/>
      <c r="AF42" s="138"/>
      <c r="AG42" s="138"/>
      <c r="AH42" s="138"/>
      <c r="AI42" s="139"/>
      <c r="AJ42" s="141">
        <v>43831</v>
      </c>
      <c r="AK42" s="142">
        <v>24</v>
      </c>
      <c r="AL42" s="166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2"/>
      <c r="AX42" s="63"/>
    </row>
    <row r="43" spans="1:50" ht="19.5" customHeight="1">
      <c r="A43" s="196"/>
      <c r="B43" s="110">
        <v>15</v>
      </c>
      <c r="C43" s="123" t="s">
        <v>110</v>
      </c>
      <c r="D43" s="136">
        <v>4100027829</v>
      </c>
      <c r="E43" s="137" t="s">
        <v>111</v>
      </c>
      <c r="F43" s="140"/>
      <c r="G43" s="138">
        <v>14</v>
      </c>
      <c r="H43" s="138"/>
      <c r="I43" s="138"/>
      <c r="J43" s="138"/>
      <c r="K43" s="138"/>
      <c r="L43" s="138"/>
      <c r="M43" s="138"/>
      <c r="N43" s="138"/>
      <c r="O43" s="139">
        <f t="shared" si="8"/>
        <v>14</v>
      </c>
      <c r="P43" s="140"/>
      <c r="Q43" s="138">
        <v>14</v>
      </c>
      <c r="R43" s="138"/>
      <c r="S43" s="138"/>
      <c r="T43" s="138"/>
      <c r="U43" s="138"/>
      <c r="V43" s="138"/>
      <c r="W43" s="138"/>
      <c r="X43" s="138"/>
      <c r="Y43" s="139">
        <f t="shared" si="9"/>
        <v>14</v>
      </c>
      <c r="Z43" s="140"/>
      <c r="AA43" s="138"/>
      <c r="AB43" s="138"/>
      <c r="AC43" s="138"/>
      <c r="AD43" s="138"/>
      <c r="AE43" s="138"/>
      <c r="AF43" s="138"/>
      <c r="AG43" s="138"/>
      <c r="AH43" s="138"/>
      <c r="AI43" s="139"/>
      <c r="AJ43" s="141">
        <v>43831</v>
      </c>
      <c r="AK43" s="142">
        <v>24</v>
      </c>
      <c r="AL43" s="166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2"/>
      <c r="AX43" s="63"/>
    </row>
    <row r="44" spans="1:50" ht="19.5" customHeight="1">
      <c r="A44" s="196"/>
      <c r="B44" s="110">
        <v>16</v>
      </c>
      <c r="C44" s="123" t="s">
        <v>112</v>
      </c>
      <c r="D44" s="136">
        <v>4101471321</v>
      </c>
      <c r="E44" s="137" t="s">
        <v>113</v>
      </c>
      <c r="F44" s="140"/>
      <c r="G44" s="138"/>
      <c r="H44" s="138"/>
      <c r="I44" s="138"/>
      <c r="J44" s="138"/>
      <c r="K44" s="138"/>
      <c r="L44" s="138">
        <v>136</v>
      </c>
      <c r="M44" s="138"/>
      <c r="N44" s="138"/>
      <c r="O44" s="139">
        <f t="shared" si="8"/>
        <v>136</v>
      </c>
      <c r="P44" s="140"/>
      <c r="Q44" s="138"/>
      <c r="R44" s="138"/>
      <c r="S44" s="138"/>
      <c r="T44" s="138"/>
      <c r="U44" s="138"/>
      <c r="V44" s="138">
        <v>136</v>
      </c>
      <c r="W44" s="138"/>
      <c r="X44" s="138"/>
      <c r="Y44" s="139">
        <f t="shared" si="9"/>
        <v>136</v>
      </c>
      <c r="Z44" s="140"/>
      <c r="AA44" s="138"/>
      <c r="AB44" s="138"/>
      <c r="AC44" s="138"/>
      <c r="AD44" s="138"/>
      <c r="AE44" s="138"/>
      <c r="AF44" s="138"/>
      <c r="AG44" s="138"/>
      <c r="AH44" s="138"/>
      <c r="AI44" s="139"/>
      <c r="AJ44" s="141">
        <v>43831</v>
      </c>
      <c r="AK44" s="142">
        <v>24</v>
      </c>
      <c r="AL44" s="166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2"/>
      <c r="AX44" s="63"/>
    </row>
    <row r="45" spans="1:50" ht="19.5" customHeight="1">
      <c r="A45" s="196"/>
      <c r="B45" s="110">
        <v>17</v>
      </c>
      <c r="C45" s="123" t="s">
        <v>114</v>
      </c>
      <c r="D45" s="136">
        <v>4101450359</v>
      </c>
      <c r="E45" s="137" t="s">
        <v>115</v>
      </c>
      <c r="F45" s="140">
        <v>1</v>
      </c>
      <c r="G45" s="138"/>
      <c r="H45" s="138"/>
      <c r="I45" s="138"/>
      <c r="J45" s="138"/>
      <c r="K45" s="138"/>
      <c r="L45" s="138"/>
      <c r="M45" s="138"/>
      <c r="N45" s="138"/>
      <c r="O45" s="139">
        <f t="shared" si="8"/>
        <v>1</v>
      </c>
      <c r="P45" s="140">
        <v>1</v>
      </c>
      <c r="Q45" s="138"/>
      <c r="R45" s="138"/>
      <c r="S45" s="138"/>
      <c r="T45" s="138"/>
      <c r="U45" s="138"/>
      <c r="V45" s="138"/>
      <c r="W45" s="138"/>
      <c r="X45" s="138"/>
      <c r="Y45" s="139">
        <f t="shared" si="9"/>
        <v>1</v>
      </c>
      <c r="Z45" s="140"/>
      <c r="AA45" s="138"/>
      <c r="AB45" s="138"/>
      <c r="AC45" s="138"/>
      <c r="AD45" s="138"/>
      <c r="AE45" s="138"/>
      <c r="AF45" s="138"/>
      <c r="AG45" s="138"/>
      <c r="AH45" s="138"/>
      <c r="AI45" s="139"/>
      <c r="AJ45" s="141">
        <v>43831</v>
      </c>
      <c r="AK45" s="142">
        <v>24</v>
      </c>
      <c r="AL45" s="166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2"/>
      <c r="AX45" s="63"/>
    </row>
    <row r="46" spans="1:50" ht="19.5" customHeight="1">
      <c r="A46" s="196"/>
      <c r="B46" s="110">
        <v>18</v>
      </c>
      <c r="C46" s="123" t="s">
        <v>116</v>
      </c>
      <c r="D46" s="136">
        <v>4100008461</v>
      </c>
      <c r="E46" s="137" t="s">
        <v>117</v>
      </c>
      <c r="F46" s="140"/>
      <c r="G46" s="138"/>
      <c r="H46" s="138"/>
      <c r="I46" s="138"/>
      <c r="J46" s="138"/>
      <c r="K46" s="138"/>
      <c r="L46" s="138">
        <v>150</v>
      </c>
      <c r="M46" s="138"/>
      <c r="N46" s="138"/>
      <c r="O46" s="139">
        <f t="shared" si="8"/>
        <v>150</v>
      </c>
      <c r="P46" s="140"/>
      <c r="Q46" s="138"/>
      <c r="R46" s="138"/>
      <c r="S46" s="138"/>
      <c r="T46" s="138"/>
      <c r="U46" s="138"/>
      <c r="V46" s="138">
        <v>150</v>
      </c>
      <c r="W46" s="138"/>
      <c r="X46" s="138"/>
      <c r="Y46" s="139">
        <f t="shared" si="9"/>
        <v>150</v>
      </c>
      <c r="Z46" s="140"/>
      <c r="AA46" s="138"/>
      <c r="AB46" s="138"/>
      <c r="AC46" s="138"/>
      <c r="AD46" s="138"/>
      <c r="AE46" s="138"/>
      <c r="AF46" s="138"/>
      <c r="AG46" s="138"/>
      <c r="AH46" s="138"/>
      <c r="AI46" s="139"/>
      <c r="AJ46" s="141">
        <v>43831</v>
      </c>
      <c r="AK46" s="142">
        <v>24</v>
      </c>
      <c r="AL46" s="166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2"/>
      <c r="AX46" s="63"/>
    </row>
    <row r="47" spans="1:50" ht="19.5" customHeight="1">
      <c r="A47" s="196"/>
      <c r="B47" s="110">
        <v>19</v>
      </c>
      <c r="C47" s="119" t="s">
        <v>118</v>
      </c>
      <c r="D47" s="111">
        <v>4100027838</v>
      </c>
      <c r="E47" s="112" t="s">
        <v>119</v>
      </c>
      <c r="F47" s="113"/>
      <c r="G47" s="114"/>
      <c r="H47" s="114"/>
      <c r="I47" s="114"/>
      <c r="J47" s="114"/>
      <c r="K47" s="114">
        <v>87</v>
      </c>
      <c r="L47" s="114"/>
      <c r="M47" s="114"/>
      <c r="N47" s="114"/>
      <c r="O47" s="115">
        <f t="shared" si="8"/>
        <v>87</v>
      </c>
      <c r="P47" s="113"/>
      <c r="Q47" s="114"/>
      <c r="R47" s="114"/>
      <c r="S47" s="114"/>
      <c r="T47" s="114"/>
      <c r="U47" s="114">
        <v>87</v>
      </c>
      <c r="V47" s="114"/>
      <c r="W47" s="114"/>
      <c r="X47" s="114"/>
      <c r="Y47" s="115">
        <f>SUM(P47:X47)</f>
        <v>87</v>
      </c>
      <c r="Z47" s="113"/>
      <c r="AA47" s="114"/>
      <c r="AB47" s="114"/>
      <c r="AC47" s="114"/>
      <c r="AD47" s="114"/>
      <c r="AE47" s="114"/>
      <c r="AF47" s="114"/>
      <c r="AG47" s="114"/>
      <c r="AH47" s="114"/>
      <c r="AI47" s="115">
        <f>SUM(Z47:AH47)</f>
        <v>0</v>
      </c>
      <c r="AJ47" s="103">
        <v>43831</v>
      </c>
      <c r="AK47" s="117">
        <v>24</v>
      </c>
      <c r="AL47" s="126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8"/>
      <c r="AX47" s="129"/>
    </row>
    <row r="48" spans="1:50" ht="19.5" customHeight="1">
      <c r="A48" s="196"/>
      <c r="B48" s="110">
        <v>20</v>
      </c>
      <c r="C48" s="119" t="s">
        <v>120</v>
      </c>
      <c r="D48" s="111">
        <v>4100008470</v>
      </c>
      <c r="E48" s="112" t="s">
        <v>121</v>
      </c>
      <c r="F48" s="113"/>
      <c r="G48" s="114"/>
      <c r="H48" s="114"/>
      <c r="I48" s="114"/>
      <c r="J48" s="114"/>
      <c r="K48" s="114"/>
      <c r="L48" s="114">
        <v>102</v>
      </c>
      <c r="M48" s="114"/>
      <c r="N48" s="114"/>
      <c r="O48" s="115">
        <f t="shared" si="8"/>
        <v>102</v>
      </c>
      <c r="P48" s="113"/>
      <c r="Q48" s="114"/>
      <c r="R48" s="114"/>
      <c r="S48" s="114"/>
      <c r="T48" s="114"/>
      <c r="U48" s="114"/>
      <c r="V48" s="114">
        <v>102</v>
      </c>
      <c r="W48" s="114"/>
      <c r="X48" s="114"/>
      <c r="Y48" s="115">
        <f>SUM(P48:X48)</f>
        <v>102</v>
      </c>
      <c r="Z48" s="113"/>
      <c r="AA48" s="114"/>
      <c r="AB48" s="114"/>
      <c r="AC48" s="114"/>
      <c r="AD48" s="114"/>
      <c r="AE48" s="114"/>
      <c r="AF48" s="114"/>
      <c r="AG48" s="114"/>
      <c r="AH48" s="114"/>
      <c r="AI48" s="115">
        <f>SUM(Z48:AH48)</f>
        <v>0</v>
      </c>
      <c r="AJ48" s="103">
        <v>43831</v>
      </c>
      <c r="AK48" s="117">
        <v>24</v>
      </c>
      <c r="AL48" s="126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8"/>
      <c r="AX48" s="129"/>
    </row>
    <row r="49" spans="1:50" ht="19.5" customHeight="1">
      <c r="A49" s="196"/>
      <c r="B49" s="135">
        <v>21</v>
      </c>
      <c r="C49" s="119" t="s">
        <v>106</v>
      </c>
      <c r="D49" s="111">
        <v>4100027797</v>
      </c>
      <c r="E49" s="112" t="s">
        <v>122</v>
      </c>
      <c r="F49" s="113"/>
      <c r="G49" s="114">
        <v>10</v>
      </c>
      <c r="H49" s="114"/>
      <c r="I49" s="114"/>
      <c r="J49" s="114"/>
      <c r="K49" s="114"/>
      <c r="L49" s="114"/>
      <c r="M49" s="114"/>
      <c r="N49" s="114"/>
      <c r="O49" s="115">
        <f t="shared" si="8"/>
        <v>10</v>
      </c>
      <c r="P49" s="113"/>
      <c r="Q49" s="114">
        <v>10</v>
      </c>
      <c r="R49" s="114"/>
      <c r="S49" s="114"/>
      <c r="T49" s="114"/>
      <c r="U49" s="114"/>
      <c r="V49" s="114"/>
      <c r="W49" s="114"/>
      <c r="X49" s="114"/>
      <c r="Y49" s="115">
        <f>SUM(P49:X49)</f>
        <v>10</v>
      </c>
      <c r="Z49" s="113"/>
      <c r="AA49" s="114"/>
      <c r="AB49" s="114"/>
      <c r="AC49" s="114"/>
      <c r="AD49" s="114"/>
      <c r="AE49" s="114"/>
      <c r="AF49" s="114"/>
      <c r="AG49" s="114"/>
      <c r="AH49" s="114"/>
      <c r="AI49" s="115">
        <f>SUM(Z49:AH49)</f>
        <v>0</v>
      </c>
      <c r="AJ49" s="103">
        <v>43831</v>
      </c>
      <c r="AK49" s="117">
        <v>24</v>
      </c>
      <c r="AL49" s="126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8"/>
      <c r="AX49" s="129"/>
    </row>
    <row r="50" spans="1:50" ht="19.5" customHeight="1" thickBot="1">
      <c r="A50" s="197"/>
      <c r="B50" s="175"/>
      <c r="C50" s="99" t="s">
        <v>28</v>
      </c>
      <c r="D50" s="43">
        <f>COUNT(B29:B49)</f>
        <v>21</v>
      </c>
      <c r="E50" s="44"/>
      <c r="F50" s="66">
        <f>SUM(F29:F49)</f>
        <v>1</v>
      </c>
      <c r="G50" s="66">
        <f aca="true" t="shared" si="10" ref="G50:AI50">SUM(G29:G49)</f>
        <v>32</v>
      </c>
      <c r="H50" s="66">
        <f t="shared" si="10"/>
        <v>92</v>
      </c>
      <c r="I50" s="66">
        <f t="shared" si="10"/>
        <v>202</v>
      </c>
      <c r="J50" s="66">
        <f t="shared" si="10"/>
        <v>0</v>
      </c>
      <c r="K50" s="66">
        <f t="shared" si="10"/>
        <v>87</v>
      </c>
      <c r="L50" s="66">
        <f t="shared" si="10"/>
        <v>1336</v>
      </c>
      <c r="M50" s="66">
        <f t="shared" si="10"/>
        <v>0</v>
      </c>
      <c r="N50" s="66">
        <f t="shared" si="10"/>
        <v>1186</v>
      </c>
      <c r="O50" s="100">
        <f t="shared" si="10"/>
        <v>2936</v>
      </c>
      <c r="P50" s="74">
        <f t="shared" si="10"/>
        <v>1</v>
      </c>
      <c r="Q50" s="66">
        <f t="shared" si="10"/>
        <v>32</v>
      </c>
      <c r="R50" s="66">
        <f t="shared" si="10"/>
        <v>92</v>
      </c>
      <c r="S50" s="66">
        <f t="shared" si="10"/>
        <v>202</v>
      </c>
      <c r="T50" s="66">
        <f t="shared" si="10"/>
        <v>0</v>
      </c>
      <c r="U50" s="66">
        <f t="shared" si="10"/>
        <v>87</v>
      </c>
      <c r="V50" s="66">
        <f t="shared" si="10"/>
        <v>1336</v>
      </c>
      <c r="W50" s="66">
        <f t="shared" si="10"/>
        <v>0</v>
      </c>
      <c r="X50" s="66">
        <f t="shared" si="10"/>
        <v>1186</v>
      </c>
      <c r="Y50" s="75">
        <f t="shared" si="10"/>
        <v>2936</v>
      </c>
      <c r="Z50" s="77">
        <f t="shared" si="10"/>
        <v>0</v>
      </c>
      <c r="AA50" s="67">
        <f t="shared" si="10"/>
        <v>0</v>
      </c>
      <c r="AB50" s="78">
        <f t="shared" si="10"/>
        <v>0</v>
      </c>
      <c r="AC50" s="78">
        <f t="shared" si="10"/>
        <v>0</v>
      </c>
      <c r="AD50" s="78">
        <f t="shared" si="10"/>
        <v>0</v>
      </c>
      <c r="AE50" s="78">
        <f t="shared" si="10"/>
        <v>0</v>
      </c>
      <c r="AF50" s="78">
        <f t="shared" si="10"/>
        <v>0</v>
      </c>
      <c r="AG50" s="79">
        <f t="shared" si="10"/>
        <v>0</v>
      </c>
      <c r="AH50" s="78">
        <f t="shared" si="10"/>
        <v>0</v>
      </c>
      <c r="AI50" s="80">
        <f t="shared" si="10"/>
        <v>0</v>
      </c>
      <c r="AJ50" s="101"/>
      <c r="AK50" s="46"/>
      <c r="AL50" s="130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2"/>
      <c r="AX50" s="133"/>
    </row>
    <row r="51" spans="1:50" ht="19.5" customHeight="1">
      <c r="A51" s="195" t="s">
        <v>124</v>
      </c>
      <c r="B51" s="110">
        <v>1</v>
      </c>
      <c r="C51" s="118" t="s">
        <v>125</v>
      </c>
      <c r="D51" s="105">
        <v>4101456953</v>
      </c>
      <c r="E51" s="106" t="s">
        <v>126</v>
      </c>
      <c r="F51" s="107"/>
      <c r="G51" s="108"/>
      <c r="H51" s="108"/>
      <c r="I51" s="108"/>
      <c r="J51" s="108"/>
      <c r="K51" s="108"/>
      <c r="L51" s="108"/>
      <c r="M51" s="108"/>
      <c r="N51" s="108">
        <v>450</v>
      </c>
      <c r="O51" s="109">
        <f t="shared" si="8"/>
        <v>450</v>
      </c>
      <c r="P51" s="107"/>
      <c r="Q51" s="108"/>
      <c r="R51" s="108"/>
      <c r="S51" s="108"/>
      <c r="T51" s="108"/>
      <c r="U51" s="108"/>
      <c r="V51" s="108"/>
      <c r="W51" s="108"/>
      <c r="X51" s="108">
        <v>450</v>
      </c>
      <c r="Y51" s="109">
        <f aca="true" t="shared" si="11" ref="Y51:Y71">SUM(P51:X51)</f>
        <v>450</v>
      </c>
      <c r="Z51" s="107"/>
      <c r="AA51" s="108"/>
      <c r="AB51" s="108"/>
      <c r="AC51" s="108"/>
      <c r="AD51" s="108"/>
      <c r="AE51" s="108"/>
      <c r="AF51" s="108"/>
      <c r="AG51" s="108"/>
      <c r="AH51" s="108"/>
      <c r="AI51" s="109"/>
      <c r="AJ51" s="102">
        <v>43831</v>
      </c>
      <c r="AK51" s="116">
        <v>24</v>
      </c>
      <c r="AL51" s="125">
        <v>0.17</v>
      </c>
      <c r="AM51" s="54">
        <v>0.11</v>
      </c>
      <c r="AN51" s="54">
        <v>0.08</v>
      </c>
      <c r="AO51" s="54">
        <v>0.02</v>
      </c>
      <c r="AP51" s="54">
        <v>0.01</v>
      </c>
      <c r="AQ51" s="54">
        <v>0.01</v>
      </c>
      <c r="AR51" s="54">
        <v>0.04</v>
      </c>
      <c r="AS51" s="54">
        <v>0.03</v>
      </c>
      <c r="AT51" s="54">
        <v>0.07</v>
      </c>
      <c r="AU51" s="54">
        <v>0.13</v>
      </c>
      <c r="AV51" s="54">
        <v>0.13</v>
      </c>
      <c r="AW51" s="55">
        <v>0.2</v>
      </c>
      <c r="AX51" s="56">
        <v>750</v>
      </c>
    </row>
    <row r="52" spans="1:50" ht="19.5" customHeight="1">
      <c r="A52" s="196"/>
      <c r="B52" s="110">
        <v>2</v>
      </c>
      <c r="C52" s="119" t="s">
        <v>127</v>
      </c>
      <c r="D52" s="111">
        <v>4100038183</v>
      </c>
      <c r="E52" s="112" t="s">
        <v>128</v>
      </c>
      <c r="F52" s="113"/>
      <c r="G52" s="114">
        <v>10.269</v>
      </c>
      <c r="H52" s="114"/>
      <c r="I52" s="114"/>
      <c r="J52" s="114"/>
      <c r="K52" s="114"/>
      <c r="L52" s="114"/>
      <c r="M52" s="114"/>
      <c r="N52" s="114"/>
      <c r="O52" s="115">
        <f t="shared" si="8"/>
        <v>10.269</v>
      </c>
      <c r="P52" s="113"/>
      <c r="Q52" s="114">
        <v>10.269</v>
      </c>
      <c r="R52" s="114"/>
      <c r="S52" s="114"/>
      <c r="T52" s="114"/>
      <c r="U52" s="114"/>
      <c r="V52" s="114"/>
      <c r="W52" s="114"/>
      <c r="X52" s="114"/>
      <c r="Y52" s="115">
        <f t="shared" si="11"/>
        <v>10.269</v>
      </c>
      <c r="Z52" s="113"/>
      <c r="AA52" s="114"/>
      <c r="AB52" s="114"/>
      <c r="AC52" s="114"/>
      <c r="AD52" s="114"/>
      <c r="AE52" s="114"/>
      <c r="AF52" s="114"/>
      <c r="AG52" s="114"/>
      <c r="AH52" s="114"/>
      <c r="AI52" s="115"/>
      <c r="AJ52" s="103">
        <v>43831</v>
      </c>
      <c r="AK52" s="117">
        <v>24</v>
      </c>
      <c r="AL52" s="126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8"/>
      <c r="AX52" s="129"/>
    </row>
    <row r="53" spans="1:50" ht="19.5" customHeight="1">
      <c r="A53" s="196"/>
      <c r="B53" s="110">
        <v>3</v>
      </c>
      <c r="C53" s="119" t="s">
        <v>127</v>
      </c>
      <c r="D53" s="111">
        <v>4100038221</v>
      </c>
      <c r="E53" s="112" t="s">
        <v>129</v>
      </c>
      <c r="F53" s="113"/>
      <c r="G53" s="114"/>
      <c r="H53" s="114"/>
      <c r="I53" s="114">
        <v>45.722</v>
      </c>
      <c r="J53" s="114"/>
      <c r="K53" s="114"/>
      <c r="L53" s="114"/>
      <c r="M53" s="114"/>
      <c r="N53" s="114"/>
      <c r="O53" s="115">
        <f t="shared" si="8"/>
        <v>45.722</v>
      </c>
      <c r="P53" s="113"/>
      <c r="Q53" s="114"/>
      <c r="R53" s="114"/>
      <c r="S53" s="114">
        <v>45.722</v>
      </c>
      <c r="T53" s="114"/>
      <c r="U53" s="114"/>
      <c r="V53" s="114"/>
      <c r="W53" s="114"/>
      <c r="X53" s="114"/>
      <c r="Y53" s="115">
        <f t="shared" si="11"/>
        <v>45.722</v>
      </c>
      <c r="Z53" s="113"/>
      <c r="AA53" s="114"/>
      <c r="AB53" s="114"/>
      <c r="AC53" s="114"/>
      <c r="AD53" s="114"/>
      <c r="AE53" s="114"/>
      <c r="AF53" s="114"/>
      <c r="AG53" s="114"/>
      <c r="AH53" s="114"/>
      <c r="AI53" s="115"/>
      <c r="AJ53" s="103">
        <v>43831</v>
      </c>
      <c r="AK53" s="117">
        <v>24</v>
      </c>
      <c r="AL53" s="126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8"/>
      <c r="AX53" s="129"/>
    </row>
    <row r="54" spans="1:50" ht="19.5" customHeight="1">
      <c r="A54" s="196"/>
      <c r="B54" s="110">
        <v>4</v>
      </c>
      <c r="C54" s="119" t="s">
        <v>130</v>
      </c>
      <c r="D54" s="111">
        <v>4100033994</v>
      </c>
      <c r="E54" s="112" t="s">
        <v>131</v>
      </c>
      <c r="F54" s="113"/>
      <c r="G54" s="114"/>
      <c r="H54" s="114"/>
      <c r="I54" s="114"/>
      <c r="J54" s="114"/>
      <c r="K54" s="114"/>
      <c r="L54" s="114">
        <v>157.774</v>
      </c>
      <c r="M54" s="114"/>
      <c r="N54" s="114"/>
      <c r="O54" s="115">
        <f t="shared" si="8"/>
        <v>157.774</v>
      </c>
      <c r="P54" s="113"/>
      <c r="Q54" s="114"/>
      <c r="R54" s="114"/>
      <c r="S54" s="114"/>
      <c r="T54" s="114"/>
      <c r="U54" s="114"/>
      <c r="V54" s="114">
        <v>157.774</v>
      </c>
      <c r="W54" s="114"/>
      <c r="X54" s="114"/>
      <c r="Y54" s="115">
        <f t="shared" si="11"/>
        <v>157.774</v>
      </c>
      <c r="Z54" s="113"/>
      <c r="AA54" s="114"/>
      <c r="AB54" s="114"/>
      <c r="AC54" s="114"/>
      <c r="AD54" s="114"/>
      <c r="AE54" s="114"/>
      <c r="AF54" s="114"/>
      <c r="AG54" s="114"/>
      <c r="AH54" s="114"/>
      <c r="AI54" s="115"/>
      <c r="AJ54" s="103">
        <v>43831</v>
      </c>
      <c r="AK54" s="117">
        <v>24</v>
      </c>
      <c r="AL54" s="126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8"/>
      <c r="AX54" s="129"/>
    </row>
    <row r="55" spans="1:50" ht="12.75">
      <c r="A55" s="196"/>
      <c r="B55" s="110">
        <v>5</v>
      </c>
      <c r="C55" s="123" t="s">
        <v>132</v>
      </c>
      <c r="D55" s="136">
        <v>4101596865</v>
      </c>
      <c r="E55" s="137" t="s">
        <v>133</v>
      </c>
      <c r="F55" s="140"/>
      <c r="G55" s="138"/>
      <c r="H55" s="138">
        <v>72.898</v>
      </c>
      <c r="I55" s="138"/>
      <c r="J55" s="138"/>
      <c r="K55" s="138"/>
      <c r="L55" s="138"/>
      <c r="M55" s="138"/>
      <c r="N55" s="138"/>
      <c r="O55" s="139">
        <f t="shared" si="8"/>
        <v>72.898</v>
      </c>
      <c r="P55" s="140"/>
      <c r="Q55" s="138"/>
      <c r="R55" s="138">
        <v>72.898</v>
      </c>
      <c r="S55" s="138"/>
      <c r="T55" s="138"/>
      <c r="U55" s="138"/>
      <c r="V55" s="138"/>
      <c r="W55" s="138"/>
      <c r="X55" s="138"/>
      <c r="Y55" s="139">
        <f t="shared" si="11"/>
        <v>72.898</v>
      </c>
      <c r="Z55" s="140"/>
      <c r="AA55" s="138"/>
      <c r="AB55" s="138"/>
      <c r="AC55" s="138"/>
      <c r="AD55" s="138"/>
      <c r="AE55" s="138"/>
      <c r="AF55" s="138"/>
      <c r="AG55" s="138"/>
      <c r="AH55" s="138"/>
      <c r="AI55" s="139"/>
      <c r="AJ55" s="141">
        <v>43831</v>
      </c>
      <c r="AK55" s="142">
        <v>24</v>
      </c>
      <c r="AL55" s="126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8"/>
      <c r="AX55" s="129"/>
    </row>
    <row r="56" spans="1:50" ht="12.75">
      <c r="A56" s="196"/>
      <c r="B56" s="110">
        <v>6</v>
      </c>
      <c r="C56" s="119" t="s">
        <v>134</v>
      </c>
      <c r="D56" s="111">
        <v>4100042070</v>
      </c>
      <c r="E56" s="112" t="s">
        <v>135</v>
      </c>
      <c r="F56" s="113"/>
      <c r="G56" s="114"/>
      <c r="H56" s="114">
        <v>21</v>
      </c>
      <c r="I56" s="114"/>
      <c r="J56" s="114"/>
      <c r="K56" s="114"/>
      <c r="L56" s="114"/>
      <c r="M56" s="114"/>
      <c r="N56" s="114"/>
      <c r="O56" s="115">
        <f t="shared" si="8"/>
        <v>21</v>
      </c>
      <c r="P56" s="113"/>
      <c r="Q56" s="114"/>
      <c r="R56" s="114">
        <v>21</v>
      </c>
      <c r="S56" s="114"/>
      <c r="T56" s="114"/>
      <c r="U56" s="114"/>
      <c r="V56" s="114"/>
      <c r="W56" s="114"/>
      <c r="X56" s="114"/>
      <c r="Y56" s="115">
        <f t="shared" si="11"/>
        <v>21</v>
      </c>
      <c r="Z56" s="113"/>
      <c r="AA56" s="114"/>
      <c r="AB56" s="114"/>
      <c r="AC56" s="114"/>
      <c r="AD56" s="114"/>
      <c r="AE56" s="114"/>
      <c r="AF56" s="114"/>
      <c r="AG56" s="114"/>
      <c r="AH56" s="114"/>
      <c r="AI56" s="115"/>
      <c r="AJ56" s="103">
        <v>43831</v>
      </c>
      <c r="AK56" s="117">
        <v>24</v>
      </c>
      <c r="AL56" s="126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8"/>
      <c r="AX56" s="129"/>
    </row>
    <row r="57" spans="1:50" ht="13.5" thickBot="1">
      <c r="A57" s="196"/>
      <c r="B57" s="167">
        <v>7</v>
      </c>
      <c r="C57" s="168" t="s">
        <v>136</v>
      </c>
      <c r="D57" s="169">
        <v>4100033743</v>
      </c>
      <c r="E57" s="170" t="s">
        <v>137</v>
      </c>
      <c r="F57" s="171">
        <v>5</v>
      </c>
      <c r="G57" s="161"/>
      <c r="H57" s="161"/>
      <c r="I57" s="161"/>
      <c r="J57" s="161"/>
      <c r="K57" s="161"/>
      <c r="L57" s="161"/>
      <c r="M57" s="161"/>
      <c r="N57" s="161"/>
      <c r="O57" s="172">
        <f t="shared" si="8"/>
        <v>5</v>
      </c>
      <c r="P57" s="171">
        <v>5</v>
      </c>
      <c r="Q57" s="161"/>
      <c r="R57" s="161"/>
      <c r="S57" s="161"/>
      <c r="T57" s="161"/>
      <c r="U57" s="161"/>
      <c r="V57" s="161"/>
      <c r="W57" s="161"/>
      <c r="X57" s="161"/>
      <c r="Y57" s="172">
        <f t="shared" si="11"/>
        <v>5</v>
      </c>
      <c r="Z57" s="171"/>
      <c r="AA57" s="161"/>
      <c r="AB57" s="161"/>
      <c r="AC57" s="161"/>
      <c r="AD57" s="161"/>
      <c r="AE57" s="161"/>
      <c r="AF57" s="161"/>
      <c r="AG57" s="161"/>
      <c r="AH57" s="161"/>
      <c r="AI57" s="172"/>
      <c r="AJ57" s="173">
        <v>43831</v>
      </c>
      <c r="AK57" s="174">
        <v>24</v>
      </c>
      <c r="AL57" s="126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8"/>
      <c r="AX57" s="129"/>
    </row>
    <row r="58" spans="1:50" ht="19.5" customHeight="1" thickBot="1">
      <c r="A58" s="196"/>
      <c r="B58" s="152">
        <v>8</v>
      </c>
      <c r="C58" s="153" t="s">
        <v>138</v>
      </c>
      <c r="D58" s="154">
        <v>4100040726</v>
      </c>
      <c r="E58" s="155" t="s">
        <v>139</v>
      </c>
      <c r="F58" s="158"/>
      <c r="G58" s="156"/>
      <c r="H58" s="156"/>
      <c r="I58" s="156"/>
      <c r="J58" s="156"/>
      <c r="K58" s="156"/>
      <c r="L58" s="156"/>
      <c r="M58" s="156">
        <v>415</v>
      </c>
      <c r="N58" s="156"/>
      <c r="O58" s="157">
        <f t="shared" si="8"/>
        <v>415</v>
      </c>
      <c r="P58" s="158"/>
      <c r="Q58" s="156"/>
      <c r="R58" s="156"/>
      <c r="S58" s="156"/>
      <c r="T58" s="156"/>
      <c r="U58" s="156"/>
      <c r="V58" s="156"/>
      <c r="W58" s="156">
        <v>415</v>
      </c>
      <c r="X58" s="156"/>
      <c r="Y58" s="157">
        <f t="shared" si="11"/>
        <v>415</v>
      </c>
      <c r="Z58" s="158"/>
      <c r="AA58" s="156"/>
      <c r="AB58" s="156"/>
      <c r="AC58" s="156"/>
      <c r="AD58" s="156"/>
      <c r="AE58" s="156"/>
      <c r="AF58" s="156"/>
      <c r="AG58" s="156"/>
      <c r="AH58" s="156"/>
      <c r="AI58" s="157"/>
      <c r="AJ58" s="159">
        <v>43831</v>
      </c>
      <c r="AK58" s="160">
        <v>24</v>
      </c>
      <c r="AL58" s="126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8"/>
      <c r="AX58" s="129"/>
    </row>
    <row r="59" spans="1:50" ht="19.5" customHeight="1" thickBot="1">
      <c r="A59" s="196"/>
      <c r="B59" s="152">
        <v>9</v>
      </c>
      <c r="C59" s="153" t="s">
        <v>140</v>
      </c>
      <c r="D59" s="154">
        <v>4100043824</v>
      </c>
      <c r="E59" s="155" t="s">
        <v>141</v>
      </c>
      <c r="F59" s="158"/>
      <c r="G59" s="156"/>
      <c r="H59" s="156"/>
      <c r="I59" s="156"/>
      <c r="J59" s="156"/>
      <c r="K59" s="156"/>
      <c r="L59" s="156">
        <v>221.1</v>
      </c>
      <c r="M59" s="156"/>
      <c r="N59" s="156"/>
      <c r="O59" s="157">
        <f t="shared" si="8"/>
        <v>221.1</v>
      </c>
      <c r="P59" s="158"/>
      <c r="Q59" s="156"/>
      <c r="R59" s="156"/>
      <c r="S59" s="156"/>
      <c r="T59" s="156"/>
      <c r="U59" s="156"/>
      <c r="V59" s="156">
        <v>221.1</v>
      </c>
      <c r="W59" s="156"/>
      <c r="X59" s="156"/>
      <c r="Y59" s="157">
        <f t="shared" si="11"/>
        <v>221.1</v>
      </c>
      <c r="Z59" s="158"/>
      <c r="AA59" s="156"/>
      <c r="AB59" s="156"/>
      <c r="AC59" s="156"/>
      <c r="AD59" s="156"/>
      <c r="AE59" s="156"/>
      <c r="AF59" s="156"/>
      <c r="AG59" s="156"/>
      <c r="AH59" s="156"/>
      <c r="AI59" s="157"/>
      <c r="AJ59" s="159">
        <v>43831</v>
      </c>
      <c r="AK59" s="160">
        <v>24</v>
      </c>
      <c r="AL59" s="126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8"/>
      <c r="AX59" s="129"/>
    </row>
    <row r="60" spans="1:50" ht="27" thickBot="1">
      <c r="A60" s="196"/>
      <c r="B60" s="152">
        <v>10</v>
      </c>
      <c r="C60" s="153" t="s">
        <v>142</v>
      </c>
      <c r="D60" s="154">
        <v>4100041980</v>
      </c>
      <c r="E60" s="155" t="s">
        <v>143</v>
      </c>
      <c r="F60" s="158"/>
      <c r="G60" s="156">
        <v>18.82</v>
      </c>
      <c r="H60" s="156"/>
      <c r="I60" s="156"/>
      <c r="J60" s="156"/>
      <c r="K60" s="156"/>
      <c r="L60" s="156"/>
      <c r="M60" s="156"/>
      <c r="N60" s="156"/>
      <c r="O60" s="157">
        <f t="shared" si="8"/>
        <v>18.82</v>
      </c>
      <c r="P60" s="158"/>
      <c r="Q60" s="156">
        <v>18.82</v>
      </c>
      <c r="R60" s="156"/>
      <c r="S60" s="156"/>
      <c r="T60" s="156"/>
      <c r="U60" s="156"/>
      <c r="V60" s="156"/>
      <c r="W60" s="156"/>
      <c r="X60" s="156"/>
      <c r="Y60" s="157">
        <f t="shared" si="11"/>
        <v>18.82</v>
      </c>
      <c r="Z60" s="158"/>
      <c r="AA60" s="156"/>
      <c r="AB60" s="156"/>
      <c r="AC60" s="156"/>
      <c r="AD60" s="156"/>
      <c r="AE60" s="156"/>
      <c r="AF60" s="156"/>
      <c r="AG60" s="156"/>
      <c r="AH60" s="156"/>
      <c r="AI60" s="157"/>
      <c r="AJ60" s="159">
        <v>43831</v>
      </c>
      <c r="AK60" s="160">
        <v>24</v>
      </c>
      <c r="AL60" s="126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8"/>
      <c r="AX60" s="129"/>
    </row>
    <row r="61" spans="1:50" ht="13.5" thickBot="1">
      <c r="A61" s="196"/>
      <c r="B61" s="152">
        <v>11</v>
      </c>
      <c r="C61" s="153" t="s">
        <v>144</v>
      </c>
      <c r="D61" s="154">
        <v>4101502867</v>
      </c>
      <c r="E61" s="155" t="s">
        <v>145</v>
      </c>
      <c r="F61" s="158"/>
      <c r="G61" s="156"/>
      <c r="H61" s="156"/>
      <c r="I61" s="156"/>
      <c r="J61" s="156"/>
      <c r="K61" s="156"/>
      <c r="L61" s="156"/>
      <c r="M61" s="156">
        <v>412</v>
      </c>
      <c r="N61" s="156"/>
      <c r="O61" s="157">
        <f t="shared" si="8"/>
        <v>412</v>
      </c>
      <c r="P61" s="158"/>
      <c r="Q61" s="156"/>
      <c r="R61" s="156"/>
      <c r="S61" s="156"/>
      <c r="T61" s="156"/>
      <c r="U61" s="156"/>
      <c r="V61" s="156"/>
      <c r="W61" s="156">
        <v>412</v>
      </c>
      <c r="X61" s="156"/>
      <c r="Y61" s="157">
        <f t="shared" si="11"/>
        <v>412</v>
      </c>
      <c r="Z61" s="158"/>
      <c r="AA61" s="156"/>
      <c r="AB61" s="156"/>
      <c r="AC61" s="156"/>
      <c r="AD61" s="156"/>
      <c r="AE61" s="156"/>
      <c r="AF61" s="156"/>
      <c r="AG61" s="156"/>
      <c r="AH61" s="156"/>
      <c r="AI61" s="157"/>
      <c r="AJ61" s="159">
        <v>43831</v>
      </c>
      <c r="AK61" s="160">
        <v>24</v>
      </c>
      <c r="AL61" s="126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8"/>
      <c r="AX61" s="129"/>
    </row>
    <row r="62" spans="1:50" ht="19.5" customHeight="1" thickBot="1">
      <c r="A62" s="196"/>
      <c r="B62" s="152">
        <v>12</v>
      </c>
      <c r="C62" s="153" t="s">
        <v>146</v>
      </c>
      <c r="D62" s="154">
        <v>4100042939</v>
      </c>
      <c r="E62" s="155" t="s">
        <v>147</v>
      </c>
      <c r="F62" s="158"/>
      <c r="G62" s="156"/>
      <c r="H62" s="156">
        <v>34.044</v>
      </c>
      <c r="I62" s="156"/>
      <c r="J62" s="156"/>
      <c r="K62" s="156"/>
      <c r="L62" s="156"/>
      <c r="M62" s="156"/>
      <c r="N62" s="156"/>
      <c r="O62" s="157">
        <f t="shared" si="8"/>
        <v>34.044</v>
      </c>
      <c r="P62" s="158"/>
      <c r="Q62" s="156"/>
      <c r="R62" s="156">
        <v>34.044</v>
      </c>
      <c r="S62" s="156"/>
      <c r="T62" s="156"/>
      <c r="U62" s="156"/>
      <c r="V62" s="156"/>
      <c r="W62" s="156"/>
      <c r="X62" s="156"/>
      <c r="Y62" s="157">
        <f t="shared" si="11"/>
        <v>34.044</v>
      </c>
      <c r="Z62" s="158"/>
      <c r="AA62" s="156"/>
      <c r="AB62" s="156"/>
      <c r="AC62" s="156"/>
      <c r="AD62" s="156"/>
      <c r="AE62" s="156"/>
      <c r="AF62" s="156"/>
      <c r="AG62" s="156"/>
      <c r="AH62" s="156"/>
      <c r="AI62" s="157"/>
      <c r="AJ62" s="159">
        <v>43831</v>
      </c>
      <c r="AK62" s="160">
        <v>24</v>
      </c>
      <c r="AL62" s="126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8"/>
      <c r="AX62" s="129"/>
    </row>
    <row r="63" spans="1:50" ht="13.5" thickBot="1">
      <c r="A63" s="196"/>
      <c r="B63" s="152">
        <v>13</v>
      </c>
      <c r="C63" s="153" t="s">
        <v>148</v>
      </c>
      <c r="D63" s="154">
        <v>4101500572</v>
      </c>
      <c r="E63" s="155" t="s">
        <v>149</v>
      </c>
      <c r="F63" s="158"/>
      <c r="G63" s="156"/>
      <c r="H63" s="156"/>
      <c r="I63" s="156">
        <v>57.443</v>
      </c>
      <c r="J63" s="156"/>
      <c r="K63" s="156"/>
      <c r="L63" s="156"/>
      <c r="M63" s="156"/>
      <c r="N63" s="156"/>
      <c r="O63" s="157">
        <f t="shared" si="8"/>
        <v>57.443</v>
      </c>
      <c r="P63" s="158"/>
      <c r="Q63" s="156"/>
      <c r="R63" s="156"/>
      <c r="S63" s="156">
        <v>57.443</v>
      </c>
      <c r="T63" s="156"/>
      <c r="U63" s="156"/>
      <c r="V63" s="156"/>
      <c r="W63" s="156"/>
      <c r="X63" s="156"/>
      <c r="Y63" s="157">
        <f t="shared" si="11"/>
        <v>57.443</v>
      </c>
      <c r="Z63" s="158"/>
      <c r="AA63" s="156"/>
      <c r="AB63" s="156"/>
      <c r="AC63" s="156"/>
      <c r="AD63" s="156"/>
      <c r="AE63" s="156"/>
      <c r="AF63" s="156"/>
      <c r="AG63" s="156"/>
      <c r="AH63" s="156"/>
      <c r="AI63" s="157"/>
      <c r="AJ63" s="159">
        <v>43831</v>
      </c>
      <c r="AK63" s="160">
        <v>24</v>
      </c>
      <c r="AL63" s="126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8"/>
      <c r="AX63" s="129"/>
    </row>
    <row r="64" spans="1:50" ht="13.5" thickBot="1">
      <c r="A64" s="196"/>
      <c r="B64" s="152">
        <v>14</v>
      </c>
      <c r="C64" s="153" t="s">
        <v>150</v>
      </c>
      <c r="D64" s="154">
        <v>4100042929</v>
      </c>
      <c r="E64" s="155" t="s">
        <v>151</v>
      </c>
      <c r="F64" s="158"/>
      <c r="G64" s="156"/>
      <c r="H64" s="156"/>
      <c r="I64" s="156"/>
      <c r="J64" s="156"/>
      <c r="K64" s="156"/>
      <c r="L64" s="156">
        <v>154</v>
      </c>
      <c r="M64" s="156"/>
      <c r="N64" s="156"/>
      <c r="O64" s="157">
        <f t="shared" si="8"/>
        <v>154</v>
      </c>
      <c r="P64" s="158"/>
      <c r="Q64" s="156"/>
      <c r="R64" s="156"/>
      <c r="S64" s="156"/>
      <c r="T64" s="156"/>
      <c r="U64" s="156"/>
      <c r="V64" s="156">
        <v>154</v>
      </c>
      <c r="W64" s="156"/>
      <c r="X64" s="156"/>
      <c r="Y64" s="157">
        <f t="shared" si="11"/>
        <v>154</v>
      </c>
      <c r="Z64" s="158"/>
      <c r="AA64" s="156"/>
      <c r="AB64" s="156"/>
      <c r="AC64" s="156"/>
      <c r="AD64" s="156"/>
      <c r="AE64" s="156"/>
      <c r="AF64" s="156"/>
      <c r="AG64" s="156"/>
      <c r="AH64" s="156"/>
      <c r="AI64" s="157"/>
      <c r="AJ64" s="159">
        <v>43831</v>
      </c>
      <c r="AK64" s="160">
        <v>24</v>
      </c>
      <c r="AL64" s="126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8"/>
      <c r="AX64" s="129"/>
    </row>
    <row r="65" spans="1:50" ht="13.5" thickBot="1">
      <c r="A65" s="196"/>
      <c r="B65" s="152">
        <v>15</v>
      </c>
      <c r="C65" s="153" t="s">
        <v>152</v>
      </c>
      <c r="D65" s="154">
        <v>4101456197</v>
      </c>
      <c r="E65" s="155" t="s">
        <v>153</v>
      </c>
      <c r="F65" s="158"/>
      <c r="G65" s="156"/>
      <c r="H65" s="156"/>
      <c r="I65" s="156"/>
      <c r="J65" s="156"/>
      <c r="K65" s="156"/>
      <c r="L65" s="156"/>
      <c r="M65" s="156">
        <v>501.558</v>
      </c>
      <c r="N65" s="156"/>
      <c r="O65" s="157">
        <f t="shared" si="8"/>
        <v>501.558</v>
      </c>
      <c r="P65" s="158"/>
      <c r="Q65" s="156"/>
      <c r="R65" s="156"/>
      <c r="S65" s="156"/>
      <c r="T65" s="156"/>
      <c r="U65" s="156"/>
      <c r="V65" s="156"/>
      <c r="W65" s="156">
        <v>501.558</v>
      </c>
      <c r="X65" s="156"/>
      <c r="Y65" s="157">
        <f t="shared" si="11"/>
        <v>501.558</v>
      </c>
      <c r="Z65" s="158"/>
      <c r="AA65" s="156"/>
      <c r="AB65" s="156"/>
      <c r="AC65" s="156"/>
      <c r="AD65" s="156"/>
      <c r="AE65" s="156"/>
      <c r="AF65" s="156"/>
      <c r="AG65" s="156"/>
      <c r="AH65" s="156"/>
      <c r="AI65" s="157"/>
      <c r="AJ65" s="159">
        <v>43831</v>
      </c>
      <c r="AK65" s="160">
        <v>24</v>
      </c>
      <c r="AL65" s="126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8"/>
      <c r="AX65" s="129"/>
    </row>
    <row r="66" spans="1:50" ht="12.75">
      <c r="A66" s="196"/>
      <c r="B66" s="135">
        <v>16</v>
      </c>
      <c r="C66" s="176" t="s">
        <v>154</v>
      </c>
      <c r="D66" s="177">
        <v>4101457109</v>
      </c>
      <c r="E66" s="178" t="s">
        <v>155</v>
      </c>
      <c r="F66" s="179"/>
      <c r="G66" s="180"/>
      <c r="H66" s="180"/>
      <c r="I66" s="180"/>
      <c r="J66" s="180"/>
      <c r="K66" s="180"/>
      <c r="L66" s="180"/>
      <c r="M66" s="180">
        <v>355.48</v>
      </c>
      <c r="N66" s="180"/>
      <c r="O66" s="181"/>
      <c r="P66" s="179"/>
      <c r="Q66" s="180"/>
      <c r="R66" s="180"/>
      <c r="S66" s="180"/>
      <c r="T66" s="180"/>
      <c r="U66" s="180"/>
      <c r="V66" s="180"/>
      <c r="W66" s="180">
        <v>355.48</v>
      </c>
      <c r="X66" s="180"/>
      <c r="Y66" s="181"/>
      <c r="Z66" s="179"/>
      <c r="AA66" s="180"/>
      <c r="AB66" s="180"/>
      <c r="AC66" s="180"/>
      <c r="AD66" s="180"/>
      <c r="AE66" s="180"/>
      <c r="AF66" s="180"/>
      <c r="AG66" s="180"/>
      <c r="AH66" s="180"/>
      <c r="AI66" s="181"/>
      <c r="AJ66" s="182">
        <v>43831</v>
      </c>
      <c r="AK66" s="183">
        <v>24</v>
      </c>
      <c r="AL66" s="126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8"/>
      <c r="AX66" s="129"/>
    </row>
    <row r="67" spans="1:50" ht="13.5" thickBot="1">
      <c r="A67" s="196"/>
      <c r="B67" s="143">
        <v>17</v>
      </c>
      <c r="C67" s="144" t="s">
        <v>156</v>
      </c>
      <c r="D67" s="145">
        <v>4101549436</v>
      </c>
      <c r="E67" s="146" t="s">
        <v>157</v>
      </c>
      <c r="F67" s="149"/>
      <c r="G67" s="147"/>
      <c r="H67" s="147"/>
      <c r="I67" s="147"/>
      <c r="J67" s="147"/>
      <c r="K67" s="147"/>
      <c r="L67" s="147">
        <v>131.08</v>
      </c>
      <c r="M67" s="147"/>
      <c r="N67" s="147"/>
      <c r="O67" s="148"/>
      <c r="P67" s="149"/>
      <c r="Q67" s="147"/>
      <c r="R67" s="147"/>
      <c r="S67" s="147"/>
      <c r="T67" s="147"/>
      <c r="U67" s="147"/>
      <c r="V67" s="147">
        <v>131.08</v>
      </c>
      <c r="W67" s="147"/>
      <c r="X67" s="147"/>
      <c r="Y67" s="148"/>
      <c r="Z67" s="149"/>
      <c r="AA67" s="147"/>
      <c r="AB67" s="147"/>
      <c r="AC67" s="147"/>
      <c r="AD67" s="147"/>
      <c r="AE67" s="147"/>
      <c r="AF67" s="147"/>
      <c r="AG67" s="147"/>
      <c r="AH67" s="147"/>
      <c r="AI67" s="148"/>
      <c r="AJ67" s="150">
        <v>43831</v>
      </c>
      <c r="AK67" s="151">
        <v>24</v>
      </c>
      <c r="AL67" s="126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8"/>
      <c r="AX67" s="129"/>
    </row>
    <row r="68" spans="1:50" ht="12.75">
      <c r="A68" s="196"/>
      <c r="B68" s="135">
        <v>18</v>
      </c>
      <c r="C68" s="176" t="s">
        <v>158</v>
      </c>
      <c r="D68" s="177">
        <v>4100041960</v>
      </c>
      <c r="E68" s="178" t="s">
        <v>159</v>
      </c>
      <c r="F68" s="179">
        <v>0.087</v>
      </c>
      <c r="G68" s="180"/>
      <c r="H68" s="180"/>
      <c r="I68" s="180"/>
      <c r="J68" s="180"/>
      <c r="K68" s="180"/>
      <c r="L68" s="180"/>
      <c r="M68" s="180"/>
      <c r="N68" s="180"/>
      <c r="O68" s="181"/>
      <c r="P68" s="179">
        <v>0.087</v>
      </c>
      <c r="Q68" s="180"/>
      <c r="R68" s="180"/>
      <c r="S68" s="180"/>
      <c r="T68" s="180"/>
      <c r="U68" s="180"/>
      <c r="V68" s="180"/>
      <c r="W68" s="180"/>
      <c r="X68" s="180"/>
      <c r="Y68" s="181"/>
      <c r="Z68" s="179"/>
      <c r="AA68" s="180"/>
      <c r="AB68" s="180"/>
      <c r="AC68" s="180"/>
      <c r="AD68" s="180"/>
      <c r="AE68" s="180"/>
      <c r="AF68" s="180"/>
      <c r="AG68" s="180"/>
      <c r="AH68" s="180"/>
      <c r="AI68" s="181"/>
      <c r="AJ68" s="182">
        <v>43831</v>
      </c>
      <c r="AK68" s="183">
        <v>24</v>
      </c>
      <c r="AL68" s="126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8"/>
      <c r="AX68" s="129"/>
    </row>
    <row r="69" spans="1:50" ht="13.5" thickBot="1">
      <c r="A69" s="196"/>
      <c r="B69" s="143">
        <v>19</v>
      </c>
      <c r="C69" s="144" t="s">
        <v>158</v>
      </c>
      <c r="D69" s="145">
        <v>4100041969</v>
      </c>
      <c r="E69" s="146" t="s">
        <v>160</v>
      </c>
      <c r="F69" s="149"/>
      <c r="G69" s="147"/>
      <c r="H69" s="147"/>
      <c r="I69" s="147"/>
      <c r="J69" s="147">
        <v>65.131</v>
      </c>
      <c r="K69" s="147"/>
      <c r="L69" s="147"/>
      <c r="M69" s="147"/>
      <c r="N69" s="147"/>
      <c r="O69" s="148">
        <f t="shared" si="8"/>
        <v>65.131</v>
      </c>
      <c r="P69" s="149"/>
      <c r="Q69" s="147"/>
      <c r="R69" s="147"/>
      <c r="S69" s="147"/>
      <c r="T69" s="147">
        <v>65.131</v>
      </c>
      <c r="U69" s="147"/>
      <c r="V69" s="147"/>
      <c r="W69" s="147"/>
      <c r="X69" s="147"/>
      <c r="Y69" s="148">
        <f t="shared" si="11"/>
        <v>65.131</v>
      </c>
      <c r="Z69" s="149"/>
      <c r="AA69" s="147"/>
      <c r="AB69" s="147"/>
      <c r="AC69" s="147"/>
      <c r="AD69" s="147"/>
      <c r="AE69" s="147"/>
      <c r="AF69" s="147"/>
      <c r="AG69" s="147"/>
      <c r="AH69" s="147"/>
      <c r="AI69" s="148"/>
      <c r="AJ69" s="150">
        <v>43831</v>
      </c>
      <c r="AK69" s="151">
        <v>24</v>
      </c>
      <c r="AL69" s="126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8"/>
      <c r="AX69" s="129"/>
    </row>
    <row r="70" spans="1:50" ht="27" thickBot="1">
      <c r="A70" s="196"/>
      <c r="B70" s="152">
        <v>20</v>
      </c>
      <c r="C70" s="153" t="s">
        <v>161</v>
      </c>
      <c r="D70" s="154">
        <v>4100041990</v>
      </c>
      <c r="E70" s="155" t="s">
        <v>162</v>
      </c>
      <c r="F70" s="158"/>
      <c r="G70" s="156">
        <v>6.467</v>
      </c>
      <c r="H70" s="156"/>
      <c r="I70" s="156"/>
      <c r="J70" s="156"/>
      <c r="K70" s="156"/>
      <c r="L70" s="156"/>
      <c r="M70" s="156"/>
      <c r="N70" s="156"/>
      <c r="O70" s="157">
        <f t="shared" si="8"/>
        <v>6.467</v>
      </c>
      <c r="P70" s="158"/>
      <c r="Q70" s="156">
        <v>6.467</v>
      </c>
      <c r="R70" s="156"/>
      <c r="S70" s="156"/>
      <c r="T70" s="156"/>
      <c r="U70" s="156"/>
      <c r="V70" s="156"/>
      <c r="W70" s="156"/>
      <c r="X70" s="156"/>
      <c r="Y70" s="157">
        <f t="shared" si="11"/>
        <v>6.467</v>
      </c>
      <c r="Z70" s="158"/>
      <c r="AA70" s="156"/>
      <c r="AB70" s="156"/>
      <c r="AC70" s="156"/>
      <c r="AD70" s="156"/>
      <c r="AE70" s="156"/>
      <c r="AF70" s="156"/>
      <c r="AG70" s="156"/>
      <c r="AH70" s="156"/>
      <c r="AI70" s="157"/>
      <c r="AJ70" s="159">
        <v>43831</v>
      </c>
      <c r="AK70" s="160">
        <v>24</v>
      </c>
      <c r="AL70" s="126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8"/>
      <c r="AX70" s="129"/>
    </row>
    <row r="71" spans="1:50" ht="19.5" customHeight="1">
      <c r="A71" s="196"/>
      <c r="B71" s="135">
        <v>21</v>
      </c>
      <c r="C71" s="123" t="s">
        <v>163</v>
      </c>
      <c r="D71" s="136">
        <v>4101456511</v>
      </c>
      <c r="E71" s="137" t="s">
        <v>164</v>
      </c>
      <c r="F71" s="140"/>
      <c r="G71" s="138"/>
      <c r="H71" s="138"/>
      <c r="I71" s="138"/>
      <c r="J71" s="138"/>
      <c r="K71" s="138"/>
      <c r="L71" s="138"/>
      <c r="M71" s="138"/>
      <c r="N71" s="138">
        <v>911.826</v>
      </c>
      <c r="O71" s="139">
        <f t="shared" si="8"/>
        <v>911.826</v>
      </c>
      <c r="P71" s="140"/>
      <c r="Q71" s="138"/>
      <c r="R71" s="138"/>
      <c r="S71" s="138"/>
      <c r="T71" s="138"/>
      <c r="U71" s="138"/>
      <c r="V71" s="138"/>
      <c r="W71" s="138"/>
      <c r="X71" s="138">
        <v>911.826</v>
      </c>
      <c r="Y71" s="139">
        <f t="shared" si="11"/>
        <v>911.826</v>
      </c>
      <c r="Z71" s="140"/>
      <c r="AA71" s="138"/>
      <c r="AB71" s="138"/>
      <c r="AC71" s="138"/>
      <c r="AD71" s="138"/>
      <c r="AE71" s="138"/>
      <c r="AF71" s="138"/>
      <c r="AG71" s="138"/>
      <c r="AH71" s="138"/>
      <c r="AI71" s="139"/>
      <c r="AJ71" s="141">
        <v>43831</v>
      </c>
      <c r="AK71" s="142">
        <v>24</v>
      </c>
      <c r="AL71" s="126">
        <v>0.1996</v>
      </c>
      <c r="AM71" s="127">
        <v>0.2041</v>
      </c>
      <c r="AN71" s="127">
        <v>0.181</v>
      </c>
      <c r="AO71" s="127">
        <v>0.0482</v>
      </c>
      <c r="AP71" s="127">
        <v>0.0091</v>
      </c>
      <c r="AQ71" s="127">
        <v>0.0075</v>
      </c>
      <c r="AR71" s="127">
        <v>0.0038</v>
      </c>
      <c r="AS71" s="127">
        <v>0</v>
      </c>
      <c r="AT71" s="127">
        <v>0.0132</v>
      </c>
      <c r="AU71" s="127">
        <v>0.0513</v>
      </c>
      <c r="AV71" s="127">
        <v>0.116</v>
      </c>
      <c r="AW71" s="128">
        <v>0.1663</v>
      </c>
      <c r="AX71" s="129">
        <v>890</v>
      </c>
    </row>
    <row r="72" spans="1:50" ht="19.5" customHeight="1" thickBot="1">
      <c r="A72" s="197"/>
      <c r="B72" s="98"/>
      <c r="C72" s="99" t="s">
        <v>28</v>
      </c>
      <c r="D72" s="43">
        <f>COUNT(B51:B71)</f>
        <v>21</v>
      </c>
      <c r="E72" s="44"/>
      <c r="F72" s="66">
        <f>SUM(F51:F71)</f>
        <v>5.087</v>
      </c>
      <c r="G72" s="66">
        <f aca="true" t="shared" si="12" ref="G72:Y72">SUM(G51:G71)</f>
        <v>35.556</v>
      </c>
      <c r="H72" s="66">
        <f t="shared" si="12"/>
        <v>127.942</v>
      </c>
      <c r="I72" s="66">
        <f t="shared" si="12"/>
        <v>103.16499999999999</v>
      </c>
      <c r="J72" s="66">
        <f t="shared" si="12"/>
        <v>65.131</v>
      </c>
      <c r="K72" s="66">
        <f t="shared" si="12"/>
        <v>0</v>
      </c>
      <c r="L72" s="66">
        <f t="shared" si="12"/>
        <v>663.9540000000001</v>
      </c>
      <c r="M72" s="66">
        <f t="shared" si="12"/>
        <v>1684.038</v>
      </c>
      <c r="N72" s="66">
        <f t="shared" si="12"/>
        <v>1361.826</v>
      </c>
      <c r="O72" s="100">
        <f t="shared" si="12"/>
        <v>3560.0519999999997</v>
      </c>
      <c r="P72" s="74">
        <f t="shared" si="12"/>
        <v>5.087</v>
      </c>
      <c r="Q72" s="66">
        <f t="shared" si="12"/>
        <v>35.556</v>
      </c>
      <c r="R72" s="66">
        <f t="shared" si="12"/>
        <v>127.942</v>
      </c>
      <c r="S72" s="66">
        <f t="shared" si="12"/>
        <v>103.16499999999999</v>
      </c>
      <c r="T72" s="66">
        <f t="shared" si="12"/>
        <v>65.131</v>
      </c>
      <c r="U72" s="66">
        <f t="shared" si="12"/>
        <v>0</v>
      </c>
      <c r="V72" s="66">
        <f t="shared" si="12"/>
        <v>663.9540000000001</v>
      </c>
      <c r="W72" s="66">
        <f t="shared" si="12"/>
        <v>1684.038</v>
      </c>
      <c r="X72" s="66">
        <f t="shared" si="12"/>
        <v>1361.826</v>
      </c>
      <c r="Y72" s="75">
        <f t="shared" si="12"/>
        <v>3560.0519999999997</v>
      </c>
      <c r="Z72" s="77"/>
      <c r="AA72" s="67"/>
      <c r="AB72" s="78"/>
      <c r="AC72" s="78"/>
      <c r="AD72" s="78"/>
      <c r="AE72" s="78"/>
      <c r="AF72" s="78"/>
      <c r="AG72" s="79"/>
      <c r="AH72" s="78"/>
      <c r="AI72" s="80"/>
      <c r="AJ72" s="101"/>
      <c r="AK72" s="46"/>
      <c r="AL72" s="130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2"/>
      <c r="AX72" s="133"/>
    </row>
    <row r="73" spans="1:49" s="21" customFormat="1" ht="17.25" customHeight="1" thickBot="1">
      <c r="A73" s="14"/>
      <c r="B73" s="15"/>
      <c r="C73" s="38"/>
      <c r="D73" s="16"/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9"/>
      <c r="AK73" s="14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</row>
    <row r="74" spans="1:37" ht="18.75" customHeight="1" thickBot="1">
      <c r="A74" s="22"/>
      <c r="B74" s="23"/>
      <c r="C74" s="33" t="s">
        <v>27</v>
      </c>
      <c r="D74" s="34">
        <f>COUNT(B5:B72)</f>
        <v>64</v>
      </c>
      <c r="E74" s="32"/>
      <c r="F74" s="68">
        <f aca="true" t="shared" si="13" ref="F74:AI74">SUM(F5:F72)/2</f>
        <v>6.087</v>
      </c>
      <c r="G74" s="68">
        <f t="shared" si="13"/>
        <v>88.14425</v>
      </c>
      <c r="H74" s="68">
        <f t="shared" si="13"/>
        <v>321.804</v>
      </c>
      <c r="I74" s="68">
        <f t="shared" si="13"/>
        <v>516.2675</v>
      </c>
      <c r="J74" s="68">
        <f t="shared" si="13"/>
        <v>444.131</v>
      </c>
      <c r="K74" s="68">
        <f t="shared" si="13"/>
        <v>161.22525000000002</v>
      </c>
      <c r="L74" s="68">
        <f t="shared" si="13"/>
        <v>2951.007</v>
      </c>
      <c r="M74" s="68">
        <f t="shared" si="13"/>
        <v>2452.038</v>
      </c>
      <c r="N74" s="68">
        <f t="shared" si="13"/>
        <v>4763.798</v>
      </c>
      <c r="O74" s="69">
        <f t="shared" si="13"/>
        <v>11217.855000000001</v>
      </c>
      <c r="P74" s="68">
        <f t="shared" si="13"/>
        <v>6.087</v>
      </c>
      <c r="Q74" s="68">
        <f t="shared" si="13"/>
        <v>92.007</v>
      </c>
      <c r="R74" s="68">
        <f t="shared" si="13"/>
        <v>329.092</v>
      </c>
      <c r="S74" s="68">
        <f t="shared" si="13"/>
        <v>530.635</v>
      </c>
      <c r="T74" s="68">
        <f t="shared" si="13"/>
        <v>444.131</v>
      </c>
      <c r="U74" s="68">
        <f t="shared" si="13"/>
        <v>185.96699999999998</v>
      </c>
      <c r="V74" s="68">
        <f t="shared" si="13"/>
        <v>3050.358</v>
      </c>
      <c r="W74" s="68">
        <f t="shared" si="13"/>
        <v>2452.038</v>
      </c>
      <c r="X74" s="68">
        <f t="shared" si="13"/>
        <v>4763.798</v>
      </c>
      <c r="Y74" s="68">
        <f t="shared" si="13"/>
        <v>11367.466</v>
      </c>
      <c r="Z74" s="68">
        <f t="shared" si="13"/>
        <v>0</v>
      </c>
      <c r="AA74" s="68">
        <f t="shared" si="13"/>
        <v>3.863</v>
      </c>
      <c r="AB74" s="68">
        <f t="shared" si="13"/>
        <v>7.288</v>
      </c>
      <c r="AC74" s="68">
        <f t="shared" si="13"/>
        <v>14.367</v>
      </c>
      <c r="AD74" s="68">
        <f t="shared" si="13"/>
        <v>0</v>
      </c>
      <c r="AE74" s="68">
        <f t="shared" si="13"/>
        <v>24.742</v>
      </c>
      <c r="AF74" s="68">
        <f t="shared" si="13"/>
        <v>99.351</v>
      </c>
      <c r="AG74" s="68">
        <f t="shared" si="13"/>
        <v>0</v>
      </c>
      <c r="AH74" s="68">
        <f t="shared" si="13"/>
        <v>0</v>
      </c>
      <c r="AI74" s="68">
        <f t="shared" si="13"/>
        <v>149.611</v>
      </c>
      <c r="AJ74" s="39"/>
      <c r="AK74" s="31"/>
    </row>
    <row r="75" spans="1:37" ht="12.75">
      <c r="A75" s="24"/>
      <c r="B75" s="25"/>
      <c r="C75" s="26"/>
      <c r="D75" s="27"/>
      <c r="E75" s="28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30"/>
      <c r="AK75" s="24"/>
    </row>
    <row r="77" spans="5:32" ht="12.75">
      <c r="E77" s="36"/>
      <c r="F77" s="37"/>
      <c r="G77" s="37"/>
      <c r="P77" s="134"/>
      <c r="Q77" s="134"/>
      <c r="R77" s="134"/>
      <c r="S77" s="134"/>
      <c r="T77" s="134"/>
      <c r="U77" s="134"/>
      <c r="V77" s="134"/>
      <c r="W77" s="134"/>
      <c r="Z77" s="134"/>
      <c r="AA77" s="134"/>
      <c r="AB77" s="134"/>
      <c r="AC77" s="134"/>
      <c r="AD77" s="134"/>
      <c r="AE77" s="134"/>
      <c r="AF77" s="134"/>
    </row>
    <row r="78" spans="6:34" ht="12.75">
      <c r="F78" s="134"/>
      <c r="G78" s="134"/>
      <c r="H78" s="134"/>
      <c r="I78" s="134"/>
      <c r="J78" s="134"/>
      <c r="K78" s="134"/>
      <c r="L78" s="134"/>
      <c r="M78" s="134"/>
      <c r="P78" s="134"/>
      <c r="Q78" s="134"/>
      <c r="R78" s="134"/>
      <c r="S78" s="134"/>
      <c r="T78" s="134"/>
      <c r="U78" s="134"/>
      <c r="V78" s="134"/>
      <c r="W78" s="134"/>
      <c r="Z78" s="134"/>
      <c r="AA78" s="134"/>
      <c r="AB78" s="134"/>
      <c r="AC78" s="134"/>
      <c r="AD78" s="134"/>
      <c r="AE78" s="134"/>
      <c r="AF78" s="134"/>
      <c r="AG78" s="3">
        <f aca="true" t="shared" si="14" ref="AG78:AH80">W78-M78</f>
        <v>0</v>
      </c>
      <c r="AH78" s="3">
        <f t="shared" si="14"/>
        <v>0</v>
      </c>
    </row>
    <row r="79" spans="6:34" ht="12.75">
      <c r="F79" s="134"/>
      <c r="G79" s="134"/>
      <c r="H79" s="134"/>
      <c r="I79" s="134"/>
      <c r="J79" s="134"/>
      <c r="K79" s="134"/>
      <c r="L79" s="134"/>
      <c r="M79" s="134"/>
      <c r="P79" s="134"/>
      <c r="Q79" s="134"/>
      <c r="R79" s="134"/>
      <c r="S79" s="134"/>
      <c r="T79" s="134"/>
      <c r="U79" s="134"/>
      <c r="V79" s="134"/>
      <c r="W79" s="134"/>
      <c r="Z79" s="134"/>
      <c r="AA79" s="134"/>
      <c r="AB79" s="134"/>
      <c r="AC79" s="134"/>
      <c r="AD79" s="134"/>
      <c r="AE79" s="134"/>
      <c r="AF79" s="134"/>
      <c r="AG79" s="3">
        <f t="shared" si="14"/>
        <v>0</v>
      </c>
      <c r="AH79" s="3">
        <f t="shared" si="14"/>
        <v>0</v>
      </c>
    </row>
    <row r="80" spans="6:34" ht="12.75">
      <c r="F80" s="134"/>
      <c r="G80" s="134"/>
      <c r="H80" s="134"/>
      <c r="I80" s="134"/>
      <c r="J80" s="134"/>
      <c r="K80" s="134"/>
      <c r="L80" s="134"/>
      <c r="M80" s="134"/>
      <c r="P80" s="134"/>
      <c r="Q80" s="134"/>
      <c r="R80" s="134"/>
      <c r="S80" s="134"/>
      <c r="T80" s="134"/>
      <c r="U80" s="134"/>
      <c r="V80" s="134"/>
      <c r="W80" s="134"/>
      <c r="Z80" s="134"/>
      <c r="AA80" s="134"/>
      <c r="AB80" s="134"/>
      <c r="AC80" s="134"/>
      <c r="AD80" s="134"/>
      <c r="AE80" s="134"/>
      <c r="AF80" s="134"/>
      <c r="AG80" s="3">
        <f t="shared" si="14"/>
        <v>0</v>
      </c>
      <c r="AH80" s="3">
        <f t="shared" si="14"/>
        <v>0</v>
      </c>
    </row>
    <row r="81" spans="6:31" ht="12.75">
      <c r="F81" s="124"/>
      <c r="G81" s="124"/>
      <c r="H81" s="124"/>
      <c r="I81" s="124"/>
      <c r="J81" s="124"/>
      <c r="K81" s="124"/>
      <c r="P81" s="124"/>
      <c r="Q81" s="124"/>
      <c r="R81" s="124"/>
      <c r="S81" s="124"/>
      <c r="T81" s="124"/>
      <c r="U81" s="124"/>
      <c r="V81" s="124"/>
      <c r="Z81" s="124"/>
      <c r="AA81" s="124"/>
      <c r="AB81" s="124"/>
      <c r="AC81" s="124"/>
      <c r="AD81" s="124"/>
      <c r="AE81" s="124"/>
    </row>
    <row r="82" spans="6:31" ht="12.75">
      <c r="F82" s="124"/>
      <c r="G82" s="124"/>
      <c r="H82" s="124"/>
      <c r="I82" s="124"/>
      <c r="J82" s="124"/>
      <c r="K82" s="124"/>
      <c r="P82" s="124"/>
      <c r="Q82" s="124"/>
      <c r="R82" s="124"/>
      <c r="S82" s="124"/>
      <c r="T82" s="124"/>
      <c r="U82" s="124"/>
      <c r="V82" s="124"/>
      <c r="Z82" s="124"/>
      <c r="AA82" s="124"/>
      <c r="AB82" s="124"/>
      <c r="AC82" s="124"/>
      <c r="AD82" s="124"/>
      <c r="AE82" s="124"/>
    </row>
    <row r="83" spans="6:31" ht="12.75">
      <c r="F83" s="124"/>
      <c r="G83" s="124"/>
      <c r="H83" s="124"/>
      <c r="I83" s="124"/>
      <c r="J83" s="124"/>
      <c r="K83" s="124"/>
      <c r="P83" s="124"/>
      <c r="Q83" s="124"/>
      <c r="R83" s="124"/>
      <c r="S83" s="124"/>
      <c r="T83" s="124"/>
      <c r="U83" s="124"/>
      <c r="V83" s="124"/>
      <c r="Z83" s="124"/>
      <c r="AA83" s="124"/>
      <c r="AB83" s="124"/>
      <c r="AC83" s="124"/>
      <c r="AD83" s="124"/>
      <c r="AE83" s="124"/>
    </row>
    <row r="84" spans="6:31" ht="12.75">
      <c r="F84" s="124"/>
      <c r="G84" s="124"/>
      <c r="H84" s="124"/>
      <c r="I84" s="124"/>
      <c r="J84" s="124"/>
      <c r="K84" s="124"/>
      <c r="P84" s="124"/>
      <c r="Q84" s="124"/>
      <c r="R84" s="124"/>
      <c r="S84" s="124"/>
      <c r="T84" s="124"/>
      <c r="U84" s="124"/>
      <c r="V84" s="124"/>
      <c r="Z84" s="124"/>
      <c r="AA84" s="124"/>
      <c r="AB84" s="124"/>
      <c r="AC84" s="124"/>
      <c r="AD84" s="124"/>
      <c r="AE84" s="124"/>
    </row>
    <row r="85" spans="6:31" ht="12.75">
      <c r="F85" s="124"/>
      <c r="G85" s="124"/>
      <c r="H85" s="124"/>
      <c r="I85" s="124"/>
      <c r="J85" s="124"/>
      <c r="K85" s="124"/>
      <c r="P85" s="124"/>
      <c r="Q85" s="124"/>
      <c r="R85" s="124"/>
      <c r="S85" s="124"/>
      <c r="T85" s="124"/>
      <c r="U85" s="124"/>
      <c r="V85" s="124"/>
      <c r="Z85" s="124"/>
      <c r="AA85" s="124"/>
      <c r="AB85" s="124"/>
      <c r="AC85" s="124"/>
      <c r="AD85" s="124"/>
      <c r="AE85" s="124"/>
    </row>
    <row r="86" spans="6:31" ht="12.75">
      <c r="F86" s="124"/>
      <c r="G86" s="124"/>
      <c r="H86" s="124"/>
      <c r="I86" s="124"/>
      <c r="J86" s="124"/>
      <c r="K86" s="124"/>
      <c r="P86" s="124"/>
      <c r="Q86" s="124"/>
      <c r="R86" s="124"/>
      <c r="S86" s="124"/>
      <c r="T86" s="124"/>
      <c r="U86" s="124"/>
      <c r="V86" s="124"/>
      <c r="Z86" s="124"/>
      <c r="AA86" s="124"/>
      <c r="AB86" s="124"/>
      <c r="AC86" s="124"/>
      <c r="AD86" s="124"/>
      <c r="AE86" s="124"/>
    </row>
  </sheetData>
  <sheetProtection selectLockedCells="1" selectUnlockedCells="1"/>
  <mergeCells count="16">
    <mergeCell ref="A21:A28"/>
    <mergeCell ref="A29:A50"/>
    <mergeCell ref="A51:A72"/>
    <mergeCell ref="A1:AK1"/>
    <mergeCell ref="AK2:AK4"/>
    <mergeCell ref="E2:E4"/>
    <mergeCell ref="A5:A20"/>
    <mergeCell ref="B2:B4"/>
    <mergeCell ref="C2:C4"/>
    <mergeCell ref="D2:D4"/>
    <mergeCell ref="AL2:AX3"/>
    <mergeCell ref="P2:Y3"/>
    <mergeCell ref="AJ2:AJ4"/>
    <mergeCell ref="A2:A4"/>
    <mergeCell ref="F2:O3"/>
    <mergeCell ref="Z2:AI3"/>
  </mergeCells>
  <conditionalFormatting sqref="AJ5:AJ27 AJ51:AJ71">
    <cfRule type="expression" priority="6" dxfId="0" stopIfTrue="1">
      <formula>AJ5&lt;&gt;42005</formula>
    </cfRule>
  </conditionalFormatting>
  <conditionalFormatting sqref="AJ28:AJ49">
    <cfRule type="expression" priority="5" dxfId="0" stopIfTrue="1">
      <formula>AJ28&lt;&gt;42005</formula>
    </cfRule>
  </conditionalFormatting>
  <conditionalFormatting sqref="AJ50">
    <cfRule type="expression" priority="4" dxfId="0" stopIfTrue="1">
      <formula>AJ50&lt;&gt;42005</formula>
    </cfRule>
  </conditionalFormatting>
  <conditionalFormatting sqref="AJ72">
    <cfRule type="expression" priority="1" dxfId="0" stopIfTrue="1">
      <formula>AJ72&lt;&gt;42005</formula>
    </cfRule>
  </conditionalFormatting>
  <printOptions horizontalCentered="1"/>
  <pageMargins left="0.39375" right="0.39375" top="0.31527777777777777" bottom="0.19652777777777777" header="0.5118055555555555" footer="0.5118055555555555"/>
  <pageSetup fitToHeight="2" fitToWidth="1" horizontalDpi="300" verticalDpi="3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Petra Hudecová</cp:lastModifiedBy>
  <cp:lastPrinted>2016-05-23T07:16:50Z</cp:lastPrinted>
  <dcterms:created xsi:type="dcterms:W3CDTF">2015-10-21T09:11:56Z</dcterms:created>
  <dcterms:modified xsi:type="dcterms:W3CDTF">2019-09-25T12:23:18Z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040c030b-ed54-4be0-ac9f-9208e58ea7d4</vt:lpwstr>
  </property>
</Properties>
</file>