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ASES/2022 DNS na standardne SLA sluzby/2023 DNS SLA HW/Zákazky v rámci DNS SLA HW/M094:2023 - Zakúpenie hardvérovej servisnej podpory pre zariadenia ORACLE/PHZ/"/>
    </mc:Choice>
  </mc:AlternateContent>
  <xr:revisionPtr revIDLastSave="0" documentId="13_ncr:1_{E57221AB-D085-984E-81F6-05ADD95F1C01}" xr6:coauthVersionLast="47" xr6:coauthVersionMax="47" xr10:uidLastSave="{00000000-0000-0000-0000-000000000000}"/>
  <bookViews>
    <workbookView xWindow="-20" yWindow="760" windowWidth="34560" windowHeight="21580" xr2:uid="{ED3513C2-0730-7244-BC10-E24166AC5334}"/>
  </bookViews>
  <sheets>
    <sheet name="Cenník" sheetId="1" r:id="rId1"/>
  </sheets>
  <definedNames>
    <definedName name="DPH_sadzba">Cenník!$N$13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2" i="1" l="1"/>
  <c r="O152" i="1"/>
  <c r="Q152" i="1" s="1"/>
  <c r="P151" i="1"/>
  <c r="O151" i="1"/>
  <c r="Q151" i="1" s="1"/>
  <c r="P150" i="1"/>
  <c r="O150" i="1"/>
  <c r="Q150" i="1" s="1"/>
  <c r="Q153" i="1" s="1"/>
  <c r="P142" i="1"/>
  <c r="O142" i="1"/>
  <c r="Q142" i="1" s="1"/>
  <c r="P140" i="1"/>
  <c r="O140" i="1"/>
  <c r="Q140" i="1" s="1"/>
  <c r="P134" i="1"/>
  <c r="O134" i="1"/>
  <c r="Q134" i="1" s="1"/>
  <c r="P133" i="1"/>
  <c r="O133" i="1"/>
  <c r="Q133" i="1" s="1"/>
  <c r="P132" i="1"/>
  <c r="O132" i="1"/>
  <c r="Q132" i="1" s="1"/>
  <c r="P131" i="1"/>
  <c r="O131" i="1"/>
  <c r="Q131" i="1" s="1"/>
  <c r="P130" i="1"/>
  <c r="O130" i="1"/>
  <c r="Q130" i="1" s="1"/>
  <c r="P129" i="1"/>
  <c r="O129" i="1"/>
  <c r="Q129" i="1" s="1"/>
  <c r="P128" i="1"/>
  <c r="O128" i="1"/>
  <c r="Q128" i="1" s="1"/>
  <c r="P127" i="1"/>
  <c r="O127" i="1"/>
  <c r="Q127" i="1" s="1"/>
  <c r="P126" i="1"/>
  <c r="O126" i="1"/>
  <c r="Q126" i="1" s="1"/>
  <c r="P125" i="1"/>
  <c r="O125" i="1"/>
  <c r="Q125" i="1" s="1"/>
  <c r="P124" i="1"/>
  <c r="O124" i="1"/>
  <c r="Q124" i="1" s="1"/>
  <c r="P123" i="1"/>
  <c r="O123" i="1"/>
  <c r="Q123" i="1" s="1"/>
  <c r="P115" i="1"/>
  <c r="O115" i="1"/>
  <c r="Q115" i="1" s="1"/>
  <c r="P114" i="1"/>
  <c r="O114" i="1"/>
  <c r="Q114" i="1" s="1"/>
  <c r="P113" i="1"/>
  <c r="O113" i="1"/>
  <c r="Q113" i="1" s="1"/>
  <c r="P111" i="1"/>
  <c r="O111" i="1"/>
  <c r="Q111" i="1" s="1"/>
  <c r="P105" i="1"/>
  <c r="O105" i="1"/>
  <c r="Q105" i="1" s="1"/>
  <c r="P104" i="1"/>
  <c r="O104" i="1"/>
  <c r="Q104" i="1" s="1"/>
  <c r="P103" i="1"/>
  <c r="O103" i="1"/>
  <c r="Q103" i="1" s="1"/>
  <c r="P102" i="1"/>
  <c r="O102" i="1"/>
  <c r="Q102" i="1" s="1"/>
  <c r="P101" i="1"/>
  <c r="O101" i="1"/>
  <c r="Q101" i="1" s="1"/>
  <c r="P100" i="1"/>
  <c r="O100" i="1"/>
  <c r="Q100" i="1" s="1"/>
  <c r="P99" i="1"/>
  <c r="O99" i="1"/>
  <c r="Q99" i="1" s="1"/>
  <c r="P98" i="1"/>
  <c r="O98" i="1"/>
  <c r="Q98" i="1" s="1"/>
  <c r="P97" i="1"/>
  <c r="O97" i="1"/>
  <c r="Q97" i="1" s="1"/>
  <c r="P96" i="1"/>
  <c r="O96" i="1"/>
  <c r="Q96" i="1" s="1"/>
  <c r="P95" i="1"/>
  <c r="O95" i="1"/>
  <c r="Q95" i="1" s="1"/>
  <c r="P94" i="1"/>
  <c r="O94" i="1"/>
  <c r="Q94" i="1" s="1"/>
  <c r="P89" i="1"/>
  <c r="O89" i="1"/>
  <c r="Q89" i="1" s="1"/>
  <c r="P88" i="1"/>
  <c r="O88" i="1"/>
  <c r="Q88" i="1" s="1"/>
  <c r="P87" i="1"/>
  <c r="O87" i="1"/>
  <c r="Q87" i="1" s="1"/>
  <c r="P86" i="1"/>
  <c r="O86" i="1"/>
  <c r="Q86" i="1" s="1"/>
  <c r="P85" i="1"/>
  <c r="O85" i="1"/>
  <c r="Q85" i="1" s="1"/>
  <c r="P84" i="1"/>
  <c r="O84" i="1"/>
  <c r="Q84" i="1" s="1"/>
  <c r="P83" i="1"/>
  <c r="O83" i="1"/>
  <c r="Q83" i="1" s="1"/>
  <c r="P82" i="1"/>
  <c r="O82" i="1"/>
  <c r="Q82" i="1" s="1"/>
  <c r="P81" i="1"/>
  <c r="O81" i="1"/>
  <c r="Q81" i="1" s="1"/>
  <c r="P80" i="1"/>
  <c r="O80" i="1"/>
  <c r="Q80" i="1" s="1"/>
  <c r="P79" i="1"/>
  <c r="O79" i="1"/>
  <c r="Q79" i="1" s="1"/>
  <c r="P78" i="1"/>
  <c r="O78" i="1"/>
  <c r="Q78" i="1" s="1"/>
  <c r="P77" i="1"/>
  <c r="O77" i="1"/>
  <c r="Q77" i="1" s="1"/>
  <c r="P74" i="1"/>
  <c r="O74" i="1"/>
  <c r="Q74" i="1" s="1"/>
  <c r="P73" i="1"/>
  <c r="O73" i="1"/>
  <c r="Q73" i="1" s="1"/>
  <c r="P72" i="1"/>
  <c r="O72" i="1"/>
  <c r="Q72" i="1" s="1"/>
  <c r="P71" i="1"/>
  <c r="O71" i="1"/>
  <c r="Q71" i="1" s="1"/>
  <c r="P60" i="1"/>
  <c r="O60" i="1"/>
  <c r="Q60" i="1" s="1"/>
  <c r="P59" i="1"/>
  <c r="O59" i="1"/>
  <c r="Q59" i="1" s="1"/>
  <c r="P58" i="1"/>
  <c r="O58" i="1"/>
  <c r="Q58" i="1" s="1"/>
  <c r="P57" i="1"/>
  <c r="O57" i="1"/>
  <c r="Q57" i="1" s="1"/>
  <c r="P56" i="1"/>
  <c r="O56" i="1"/>
  <c r="Q56" i="1" s="1"/>
  <c r="P55" i="1"/>
  <c r="O55" i="1"/>
  <c r="Q55" i="1" s="1"/>
  <c r="P53" i="1"/>
  <c r="O53" i="1"/>
  <c r="Q53" i="1" s="1"/>
  <c r="P47" i="1"/>
  <c r="O47" i="1"/>
  <c r="Q47" i="1" s="1"/>
  <c r="P46" i="1"/>
  <c r="O46" i="1"/>
  <c r="Q46" i="1" s="1"/>
  <c r="P45" i="1"/>
  <c r="O45" i="1"/>
  <c r="Q45" i="1" s="1"/>
  <c r="P44" i="1"/>
  <c r="O44" i="1"/>
  <c r="Q44" i="1" s="1"/>
  <c r="P43" i="1"/>
  <c r="O43" i="1"/>
  <c r="Q43" i="1" s="1"/>
  <c r="P42" i="1"/>
  <c r="O42" i="1"/>
  <c r="Q42" i="1" s="1"/>
  <c r="P41" i="1"/>
  <c r="O41" i="1"/>
  <c r="Q41" i="1" s="1"/>
  <c r="P40" i="1"/>
  <c r="O40" i="1"/>
  <c r="Q40" i="1" s="1"/>
  <c r="P39" i="1"/>
  <c r="O39" i="1"/>
  <c r="Q39" i="1" s="1"/>
  <c r="P38" i="1"/>
  <c r="O38" i="1"/>
  <c r="Q38" i="1" s="1"/>
  <c r="P37" i="1"/>
  <c r="O37" i="1"/>
  <c r="Q37" i="1" s="1"/>
  <c r="P36" i="1"/>
  <c r="O36" i="1"/>
  <c r="Q36" i="1" s="1"/>
  <c r="P35" i="1"/>
  <c r="O35" i="1"/>
  <c r="Q35" i="1" s="1"/>
  <c r="P34" i="1"/>
  <c r="O34" i="1"/>
  <c r="Q34" i="1" s="1"/>
  <c r="P33" i="1"/>
  <c r="O33" i="1"/>
  <c r="Q33" i="1" s="1"/>
  <c r="P32" i="1"/>
  <c r="O32" i="1"/>
  <c r="Q32" i="1" s="1"/>
  <c r="P31" i="1"/>
  <c r="O31" i="1"/>
  <c r="Q31" i="1" s="1"/>
  <c r="P30" i="1"/>
  <c r="O30" i="1"/>
  <c r="Q30" i="1" s="1"/>
  <c r="P29" i="1"/>
  <c r="O29" i="1"/>
  <c r="Q29" i="1" s="1"/>
  <c r="P28" i="1"/>
  <c r="O28" i="1"/>
  <c r="Q28" i="1" s="1"/>
  <c r="P23" i="1"/>
  <c r="O23" i="1"/>
  <c r="Q23" i="1" s="1"/>
  <c r="P22" i="1"/>
  <c r="O22" i="1"/>
  <c r="Q22" i="1" s="1"/>
  <c r="P21" i="1"/>
  <c r="O21" i="1"/>
  <c r="Q21" i="1" s="1"/>
  <c r="P20" i="1"/>
  <c r="O20" i="1"/>
  <c r="Q20" i="1" s="1"/>
  <c r="P19" i="1"/>
  <c r="O19" i="1"/>
  <c r="Q19" i="1" s="1"/>
  <c r="P18" i="1"/>
  <c r="O18" i="1"/>
  <c r="Q18" i="1" s="1"/>
  <c r="P17" i="1"/>
  <c r="O17" i="1"/>
  <c r="Q17" i="1" s="1"/>
  <c r="P15" i="1"/>
  <c r="O15" i="1"/>
  <c r="Q15" i="1" s="1"/>
  <c r="P13" i="1"/>
  <c r="O13" i="1"/>
  <c r="Q13" i="1" s="1"/>
  <c r="N152" i="1"/>
  <c r="N151" i="1"/>
  <c r="N150" i="1"/>
  <c r="N142" i="1"/>
  <c r="N140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15" i="1"/>
  <c r="N114" i="1"/>
  <c r="N113" i="1"/>
  <c r="N111" i="1"/>
  <c r="N105" i="1"/>
  <c r="N104" i="1"/>
  <c r="N103" i="1"/>
  <c r="N102" i="1"/>
  <c r="N101" i="1"/>
  <c r="N100" i="1"/>
  <c r="N99" i="1"/>
  <c r="N98" i="1"/>
  <c r="N97" i="1"/>
  <c r="N96" i="1"/>
  <c r="N95" i="1"/>
  <c r="N94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4" i="1"/>
  <c r="N73" i="1"/>
  <c r="N72" i="1"/>
  <c r="N71" i="1"/>
  <c r="N60" i="1"/>
  <c r="N59" i="1"/>
  <c r="N58" i="1"/>
  <c r="N57" i="1"/>
  <c r="N56" i="1"/>
  <c r="N55" i="1"/>
  <c r="N53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3" i="1"/>
  <c r="N22" i="1"/>
  <c r="N21" i="1"/>
  <c r="N20" i="1"/>
  <c r="N19" i="1"/>
  <c r="N18" i="1"/>
  <c r="N17" i="1"/>
  <c r="N15" i="1"/>
  <c r="P153" i="1" l="1"/>
  <c r="P143" i="1"/>
  <c r="P119" i="1"/>
  <c r="Q67" i="1"/>
  <c r="P67" i="1"/>
  <c r="Q143" i="1"/>
  <c r="Q119" i="1"/>
  <c r="P155" i="1" l="1"/>
  <c r="Q155" i="1"/>
</calcChain>
</file>

<file path=xl/sharedStrings.xml><?xml version="1.0" encoding="utf-8"?>
<sst xmlns="http://schemas.openxmlformats.org/spreadsheetml/2006/main" count="579" uniqueCount="163">
  <si>
    <t>Line Number</t>
  </si>
  <si>
    <t>Start Date</t>
  </si>
  <si>
    <t>Item Name</t>
  </si>
  <si>
    <t>End Date</t>
  </si>
  <si>
    <t>CSI Number</t>
  </si>
  <si>
    <t>Quantity</t>
  </si>
  <si>
    <t>Reference Number</t>
  </si>
  <si>
    <t>Configuration (Top Instance (&lt;hierarchy&gt;))</t>
  </si>
  <si>
    <t>Serial Number</t>
  </si>
  <si>
    <t>Order Date</t>
  </si>
  <si>
    <t>Cable: 1 meter, mini SAS HD to mini SAS HD (for factory installation)</t>
  </si>
  <si>
    <t>119966365 (119966365&gt;119966341&gt;119966366)</t>
  </si>
  <si>
    <t>Oracle Storage Drive Enclosure DE3-24P, for field installation: model family</t>
  </si>
  <si>
    <t>119966365 (119966365&gt;119966341)</t>
  </si>
  <si>
    <t>2249NMS802</t>
  </si>
  <si>
    <t>Oracle Private Cloud Appliance X9-2 performance storage shelf (for field installation)</t>
  </si>
  <si>
    <t>Power cord: Sun Rack jumper, straight, 2 meters, C14 plug, C13 connector, 10A (for factory installation)</t>
  </si>
  <si>
    <t>119966365 (119966365&gt;119966341&gt;119966357)</t>
  </si>
  <si>
    <t>One 7.68 TB 2.5-inch SAS SSD with marlin bracket (for factory installation)</t>
  </si>
  <si>
    <t>119966365 (119966365&gt;119966341&gt;119966355)</t>
  </si>
  <si>
    <t>Oracle Storage Drive Enclosure DE3-24P: base chassis (for factory installation)</t>
  </si>
  <si>
    <t>119966365 (119966365&gt;119966341&gt;119966340)</t>
  </si>
  <si>
    <t>One 3.5-inch SSD write flash accelerator with coral bracket and dory adapter (for factory installation)</t>
  </si>
  <si>
    <t>119975406 (119975406&gt;119975422&gt;119975427)</t>
  </si>
  <si>
    <t>119975403 (119975403&gt;119975404&gt;119975439)</t>
  </si>
  <si>
    <t>119975447 (119975447&gt;119975429&gt;119975448)</t>
  </si>
  <si>
    <t>119975426 (119975426&gt;119975425&gt;119975423)</t>
  </si>
  <si>
    <t>Oracle Storage Drive Enclosure DE3-24C, for field installation: model family</t>
  </si>
  <si>
    <t>Cable: 3 meters, mini SAS HD to mini SAS HD (for factory installation)</t>
  </si>
  <si>
    <t>119975406 (119975406&gt;119975422&gt;119975459)</t>
  </si>
  <si>
    <t>119975403 (119975403&gt;119975404&gt;119975464)</t>
  </si>
  <si>
    <t>119975426 (119975426&gt;119975425&gt;119975465)</t>
  </si>
  <si>
    <t>119975447 (119975447&gt;119975429&gt;119975472)</t>
  </si>
  <si>
    <t>119975447 (119975447&gt;119975429&gt;119975450)</t>
  </si>
  <si>
    <t>119975406 (119975406&gt;119975422&gt;119975460)</t>
  </si>
  <si>
    <t>119975403 (119975403&gt;119975404&gt;119975463)</t>
  </si>
  <si>
    <t>119975426 (119975426&gt;119975425&gt;119975415)</t>
  </si>
  <si>
    <t>One 7.68 TB 3.5-inch SAS SSD with coral bracket and dory adapter (for factory installation)</t>
  </si>
  <si>
    <t>119975447 (119975447&gt;119975429&gt;119975428)</t>
  </si>
  <si>
    <t>119975426 (119975426&gt;119975425&gt;119975431)</t>
  </si>
  <si>
    <t>119975406 (119975406&gt;119975422&gt;119975458)</t>
  </si>
  <si>
    <t>119975403 (119975403&gt;119975404&gt;119975405)</t>
  </si>
  <si>
    <t>One 18 TB 7200 rpm 3.5 inch SAS-3 HDD with coral bracket (for factory installation)</t>
  </si>
  <si>
    <t>119975426 (119975426&gt;119975425&gt;119975430)</t>
  </si>
  <si>
    <t>119975403 (119975403&gt;119975404&gt;119975440)</t>
  </si>
  <si>
    <t>119975447 (119975447&gt;119975429&gt;119975473)</t>
  </si>
  <si>
    <t>119975406 (119975406&gt;119975422&gt;119975407)</t>
  </si>
  <si>
    <t>Oracle Storage Drive Enclosure DE3-24C: base chassis (for factory installation)</t>
  </si>
  <si>
    <t>119975403 (119975403&gt;119975404&gt;119975424)</t>
  </si>
  <si>
    <t>119975406 (119975406&gt;119975422&gt;119975446)</t>
  </si>
  <si>
    <t>119975426 (119975426&gt;119975425&gt;119975449)</t>
  </si>
  <si>
    <t>119975447 (119975447&gt;119975429&gt;119975471)</t>
  </si>
  <si>
    <t>119975426 (119975426&gt;119975425)</t>
  </si>
  <si>
    <t>2249NMQ81T</t>
  </si>
  <si>
    <t>119975447 (119975447&gt;119975429)</t>
  </si>
  <si>
    <t>2249NMQ81U</t>
  </si>
  <si>
    <t>119975403 (119975403&gt;119975404)</t>
  </si>
  <si>
    <t>2249NMQ81J</t>
  </si>
  <si>
    <t>119975406 (119975406&gt;119975422)</t>
  </si>
  <si>
    <t>2249NMQ81H</t>
  </si>
  <si>
    <t>Cable: 3 meters, mini-SAS HD to mini-SAS HD, active optical</t>
  </si>
  <si>
    <t>Oracle Private Cloud Appliance X9-2 Server (for field installation)</t>
  </si>
  <si>
    <t>UPGRD X9-2 1U PCA COMPUTE SERVER SLA 1TB (XOPTION)</t>
  </si>
  <si>
    <t>120053323 (120053323&gt;120053326)</t>
  </si>
  <si>
    <t>2249XLD03J</t>
  </si>
  <si>
    <t>120053324 (120053324&gt;120053317)</t>
  </si>
  <si>
    <t>2249XLD03B</t>
  </si>
  <si>
    <t>120053331 (120053331&gt;120053316)</t>
  </si>
  <si>
    <t>2249XLD03F</t>
  </si>
  <si>
    <t>120053332 (120053332&gt;120053315)</t>
  </si>
  <si>
    <t>2249XLD038</t>
  </si>
  <si>
    <t>120053338 (120053338&gt;120053314)</t>
  </si>
  <si>
    <t>2249XLD039</t>
  </si>
  <si>
    <t>120053342 (120053342&gt;120053339)</t>
  </si>
  <si>
    <t>2249XLD03E</t>
  </si>
  <si>
    <t>119966359 (119966359&gt;119966333&gt;119966344)</t>
  </si>
  <si>
    <t>119966359 (119966359&gt;119966333&gt;119966351)</t>
  </si>
  <si>
    <t>119966359 (119966359&gt;119966333&gt;119966329)</t>
  </si>
  <si>
    <t>119966359 (119966359&gt;119966333&gt;119966332)</t>
  </si>
  <si>
    <t>119966359 (119966359&gt;119966333)</t>
  </si>
  <si>
    <t>2249NMS801</t>
  </si>
  <si>
    <t>119975445 (119975445&gt;119975436&gt;119975456)</t>
  </si>
  <si>
    <t>119975432 (119975432&gt;119975434&gt;119975462)</t>
  </si>
  <si>
    <t>119975442 (119975442&gt;119975453&gt;119975469)</t>
  </si>
  <si>
    <t>119975435 (119975435&gt;119975479&gt;119975410)</t>
  </si>
  <si>
    <t>119975435 (119975435&gt;119975479&gt;119975437)</t>
  </si>
  <si>
    <t>119975442 (119975442&gt;119975453&gt;119975444)</t>
  </si>
  <si>
    <t>119975432 (119975432&gt;119975434&gt;119975455)</t>
  </si>
  <si>
    <t>119975445 (119975445&gt;119975436&gt;119975419)</t>
  </si>
  <si>
    <t>119975445 (119975445&gt;119975436&gt;119975441)</t>
  </si>
  <si>
    <t>119975442 (119975442&gt;119975453&gt;119975443)</t>
  </si>
  <si>
    <t>119975432 (119975432&gt;119975434&gt;119975457)</t>
  </si>
  <si>
    <t>119975435 (119975435&gt;119975479&gt;119975411)</t>
  </si>
  <si>
    <t>119975435 (119975435&gt;119975479&gt;119975452)</t>
  </si>
  <si>
    <t>119975432 (119975432&gt;119975434&gt;119975454)</t>
  </si>
  <si>
    <t>119975442 (119975442&gt;119975453&gt;119975477)</t>
  </si>
  <si>
    <t>119975445 (119975445&gt;119975436&gt;119975420)</t>
  </si>
  <si>
    <t>119975442 (119975442&gt;119975453&gt;119975433)</t>
  </si>
  <si>
    <t>119975445 (119975445&gt;119975436&gt;119975467)</t>
  </si>
  <si>
    <t>119975435 (119975435&gt;119975479&gt;119975412)</t>
  </si>
  <si>
    <t>119975432 (119975432&gt;119975434&gt;119975418)</t>
  </si>
  <si>
    <t>119975435 (119975435&gt;119975479&gt;119975468)</t>
  </si>
  <si>
    <t>119975432 (119975432&gt;119975434&gt;119975478)</t>
  </si>
  <si>
    <t>119975442 (119975442&gt;119975453&gt;119975480)</t>
  </si>
  <si>
    <t>119975445 (119975445&gt;119975436&gt;119975413)</t>
  </si>
  <si>
    <t>119975432 (119975432&gt;119975434)</t>
  </si>
  <si>
    <t>2249NMQ81R</t>
  </si>
  <si>
    <t>119975445 (119975445&gt;119975436)</t>
  </si>
  <si>
    <t>2249NMQ81P</t>
  </si>
  <si>
    <t>119975442 (119975442&gt;119975453)</t>
  </si>
  <si>
    <t>2249NMQ81K</t>
  </si>
  <si>
    <t>119975435 (119975435&gt;119975479)</t>
  </si>
  <si>
    <t>2249NMQ81L</t>
  </si>
  <si>
    <t>120053313 (120053313&gt;120053328)</t>
  </si>
  <si>
    <t>2249XLD03A</t>
  </si>
  <si>
    <t>120053318 (120053318&gt;120053327)</t>
  </si>
  <si>
    <t>2249XLD03D</t>
  </si>
  <si>
    <t>120053343 (120053343&gt;120053325)</t>
  </si>
  <si>
    <t>2249XLD03G</t>
  </si>
  <si>
    <t>QSFP28 short-range transceiver</t>
  </si>
  <si>
    <t>120323204 (120323204&gt;120323195&gt;120323188)</t>
  </si>
  <si>
    <t>120323213 (120323213&gt;120323205&gt;120323198)</t>
  </si>
  <si>
    <t>120323204 (120323204&gt;120323195&gt;120323203)</t>
  </si>
  <si>
    <t>120323213 (120323213&gt;120323205&gt;120323206)</t>
  </si>
  <si>
    <t>120323204 (120323204&gt;120323195&gt;120323197)</t>
  </si>
  <si>
    <t>120323213 (120323213&gt;120323205&gt;120323214)</t>
  </si>
  <si>
    <t>120323213 (120323213&gt;120323205&gt;120323196)</t>
  </si>
  <si>
    <t>120323204 (120323204&gt;120323195&gt;120323202)</t>
  </si>
  <si>
    <t>120323204 (120323204&gt;120323195&gt;120323173)</t>
  </si>
  <si>
    <t>120323213 (120323213&gt;120323205&gt;120323201)</t>
  </si>
  <si>
    <t>120323213 (120323213&gt;120323205&gt;120323174)</t>
  </si>
  <si>
    <t>120323204 (120323204&gt;120323195&gt;120323187)</t>
  </si>
  <si>
    <t>120323204 (120323204&gt;120323195)</t>
  </si>
  <si>
    <t>2304NMQ806</t>
  </si>
  <si>
    <t>120323213 (120323213&gt;120323205)</t>
  </si>
  <si>
    <t>2304NMQ805</t>
  </si>
  <si>
    <t>120813179 (120813179&gt;120813177)</t>
  </si>
  <si>
    <t>2305XLD001</t>
  </si>
  <si>
    <t>120813175 (120813175&gt;120813178)</t>
  </si>
  <si>
    <t>2305XLD002</t>
  </si>
  <si>
    <t>120813176 (120813176&gt;120813180)</t>
  </si>
  <si>
    <t>2305XLD003</t>
  </si>
  <si>
    <t>Názov spoločnosti:</t>
  </si>
  <si>
    <t>Sídlo spoločnosti:</t>
  </si>
  <si>
    <t>IČO spoločnosti:</t>
  </si>
  <si>
    <t>Platca DPH? ÁNO/NIE</t>
  </si>
  <si>
    <t>Kontaktná osoba</t>
  </si>
  <si>
    <t>Jednotková cena 
v EUR bez DPH</t>
  </si>
  <si>
    <t>Jednotková cena 
v EUR s DPH</t>
  </si>
  <si>
    <t>Celková cena 
v EUR bez DPH</t>
  </si>
  <si>
    <t>Celková cena 
v EUR s DPH</t>
  </si>
  <si>
    <t>Contract Number</t>
  </si>
  <si>
    <t>N/A</t>
  </si>
  <si>
    <t>2243NMS801, 2243NMS802</t>
  </si>
  <si>
    <t>2243NMS804, 2243NMS808</t>
  </si>
  <si>
    <t>Príloha č. 2 Položkovitý rozpočet</t>
  </si>
  <si>
    <t>DPH v %</t>
  </si>
  <si>
    <t xml:space="preserve"> N/A </t>
  </si>
  <si>
    <t>Podpis (a pečiatka) 
štatutárneho zástupcu spoločnosti</t>
  </si>
  <si>
    <t>Pozn.: Hospodársky subjekt vyplní takto zvýraznené položky</t>
  </si>
  <si>
    <t>Uchádzač uviedie jednotkové ceny na maximálne 2 desatinné miesta</t>
  </si>
  <si>
    <t>Cena celkom za contract number</t>
  </si>
  <si>
    <t>Cena celkom za celý 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</si>
</sst>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[$€-2]\ * #,##0.00_-;\-[$€-2]\ * #,##0.00_-;_-[$€-2]\ * &quot;-&quot;??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8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4" xfId="0" applyBorder="1"/>
    <xf numFmtId="15" fontId="0" fillId="0" borderId="4" xfId="0" applyNumberFormat="1" applyBorder="1"/>
    <xf numFmtId="164" fontId="0" fillId="0" borderId="4" xfId="0" applyNumberFormat="1" applyBorder="1"/>
    <xf numFmtId="0" fontId="0" fillId="0" borderId="9" xfId="0" applyBorder="1"/>
    <xf numFmtId="15" fontId="0" fillId="0" borderId="9" xfId="0" applyNumberFormat="1" applyBorder="1"/>
    <xf numFmtId="164" fontId="0" fillId="0" borderId="9" xfId="0" applyNumberFormat="1" applyBorder="1"/>
    <xf numFmtId="0" fontId="1" fillId="3" borderId="6" xfId="0" applyFont="1" applyFill="1" applyBorder="1"/>
    <xf numFmtId="0" fontId="1" fillId="3" borderId="4" xfId="0" applyFont="1" applyFill="1" applyBorder="1"/>
    <xf numFmtId="164" fontId="0" fillId="0" borderId="8" xfId="0" applyNumberFormat="1" applyBorder="1"/>
    <xf numFmtId="164" fontId="0" fillId="0" borderId="10" xfId="0" applyNumberFormat="1" applyBorder="1"/>
    <xf numFmtId="0" fontId="1" fillId="3" borderId="1" xfId="0" applyFont="1" applyFill="1" applyBorder="1" applyAlignment="1">
      <alignment vertical="center"/>
    </xf>
    <xf numFmtId="164" fontId="1" fillId="3" borderId="6" xfId="0" applyNumberFormat="1" applyFont="1" applyFill="1" applyBorder="1" applyAlignment="1">
      <alignment wrapText="1"/>
    </xf>
    <xf numFmtId="164" fontId="1" fillId="3" borderId="7" xfId="0" applyNumberFormat="1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164" fontId="1" fillId="3" borderId="4" xfId="0" applyNumberFormat="1" applyFont="1" applyFill="1" applyBorder="1" applyAlignment="1">
      <alignment wrapText="1"/>
    </xf>
    <xf numFmtId="164" fontId="1" fillId="3" borderId="8" xfId="0" applyNumberFormat="1" applyFont="1" applyFill="1" applyBorder="1" applyAlignment="1">
      <alignment wrapText="1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wrapText="1"/>
      <protection locked="0"/>
    </xf>
    <xf numFmtId="0" fontId="3" fillId="2" borderId="13" xfId="0" applyFont="1" applyFill="1" applyBorder="1" applyAlignment="1" applyProtection="1">
      <alignment horizontal="left" wrapText="1"/>
      <protection locked="0"/>
    </xf>
    <xf numFmtId="0" fontId="3" fillId="2" borderId="14" xfId="0" applyFont="1" applyFill="1" applyBorder="1" applyAlignment="1" applyProtection="1">
      <alignment horizontal="left" wrapText="1"/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horizontal="left" wrapText="1"/>
      <protection locked="0"/>
    </xf>
    <xf numFmtId="0" fontId="3" fillId="2" borderId="17" xfId="0" applyFont="1" applyFill="1" applyBorder="1" applyAlignment="1" applyProtection="1">
      <alignment horizontal="left" wrapText="1"/>
      <protection locked="0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/>
    <xf numFmtId="44" fontId="0" fillId="4" borderId="4" xfId="1" applyFont="1" applyFill="1" applyBorder="1"/>
    <xf numFmtId="44" fontId="0" fillId="4" borderId="4" xfId="0" applyNumberFormat="1" applyFill="1" applyBorder="1"/>
    <xf numFmtId="44" fontId="0" fillId="4" borderId="8" xfId="0" applyNumberFormat="1" applyFill="1" applyBorder="1"/>
    <xf numFmtId="44" fontId="0" fillId="4" borderId="8" xfId="1" applyFont="1" applyFill="1" applyBorder="1"/>
    <xf numFmtId="44" fontId="0" fillId="4" borderId="5" xfId="0" applyNumberFormat="1" applyFill="1" applyBorder="1"/>
    <xf numFmtId="44" fontId="0" fillId="4" borderId="23" xfId="1" applyFont="1" applyFill="1" applyBorder="1"/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left"/>
    </xf>
    <xf numFmtId="0" fontId="8" fillId="2" borderId="0" xfId="0" applyFont="1" applyFill="1" applyAlignment="1">
      <alignment vertical="center"/>
    </xf>
    <xf numFmtId="44" fontId="0" fillId="5" borderId="4" xfId="1" applyFont="1" applyFill="1" applyBorder="1"/>
    <xf numFmtId="9" fontId="0" fillId="5" borderId="4" xfId="2" applyFont="1" applyFill="1" applyBorder="1"/>
    <xf numFmtId="44" fontId="0" fillId="5" borderId="9" xfId="1" applyFont="1" applyFill="1" applyBorder="1"/>
    <xf numFmtId="0" fontId="10" fillId="4" borderId="21" xfId="0" applyFont="1" applyFill="1" applyBorder="1" applyAlignment="1"/>
    <xf numFmtId="0" fontId="10" fillId="4" borderId="22" xfId="0" applyFont="1" applyFill="1" applyBorder="1" applyAlignment="1"/>
    <xf numFmtId="0" fontId="10" fillId="4" borderId="23" xfId="0" applyFont="1" applyFill="1" applyBorder="1" applyAlignment="1"/>
    <xf numFmtId="44" fontId="7" fillId="4" borderId="5" xfId="1" applyFont="1" applyFill="1" applyBorder="1"/>
    <xf numFmtId="44" fontId="7" fillId="4" borderId="23" xfId="1" applyFont="1" applyFill="1" applyBorder="1"/>
    <xf numFmtId="0" fontId="11" fillId="0" borderId="0" xfId="0" applyFont="1"/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DD21-9EEB-1244-8B05-DFEB5B271B7F}">
  <sheetPr>
    <pageSetUpPr fitToPage="1"/>
  </sheetPr>
  <dimension ref="B2:R160"/>
  <sheetViews>
    <sheetView showGridLines="0" tabSelected="1" zoomScaleNormal="100" workbookViewId="0">
      <selection activeCell="G170" sqref="G170"/>
    </sheetView>
  </sheetViews>
  <sheetFormatPr baseColWidth="10" defaultColWidth="11" defaultRowHeight="16" x14ac:dyDescent="0.2"/>
  <cols>
    <col min="1" max="1" width="6.6640625" customWidth="1"/>
    <col min="2" max="2" width="28.1640625" bestFit="1" customWidth="1"/>
    <col min="3" max="3" width="12.33203125" bestFit="1" customWidth="1"/>
    <col min="4" max="4" width="89.1640625" customWidth="1"/>
    <col min="5" max="5" width="9.83203125" bestFit="1" customWidth="1"/>
    <col min="6" max="6" width="8.6640625" bestFit="1" customWidth="1"/>
    <col min="7" max="7" width="11.1640625" bestFit="1" customWidth="1"/>
    <col min="8" max="8" width="8.6640625" bestFit="1" customWidth="1"/>
    <col min="9" max="9" width="17.6640625" bestFit="1" customWidth="1"/>
    <col min="10" max="10" width="45.1640625" bestFit="1" customWidth="1"/>
    <col min="11" max="11" width="25.1640625" bestFit="1" customWidth="1"/>
    <col min="12" max="12" width="11.83203125" bestFit="1" customWidth="1"/>
    <col min="13" max="13" width="15.5" bestFit="1" customWidth="1"/>
    <col min="14" max="14" width="15.5" customWidth="1"/>
    <col min="15" max="15" width="15.83203125" customWidth="1"/>
    <col min="16" max="16" width="19.6640625" customWidth="1"/>
    <col min="17" max="17" width="18.83203125" customWidth="1"/>
    <col min="18" max="18" width="12.5" style="2" bestFit="1" customWidth="1"/>
    <col min="19" max="19" width="13.5" customWidth="1"/>
    <col min="20" max="20" width="12.83203125" customWidth="1"/>
    <col min="21" max="21" width="24.33203125" bestFit="1" customWidth="1"/>
    <col min="22" max="22" width="12" bestFit="1" customWidth="1"/>
  </cols>
  <sheetData>
    <row r="2" spans="2:18" ht="18" x14ac:dyDescent="0.2">
      <c r="B2" s="67" t="s">
        <v>155</v>
      </c>
      <c r="G2" s="5"/>
      <c r="H2" s="5"/>
      <c r="Q2" s="2"/>
      <c r="R2"/>
    </row>
    <row r="3" spans="2:18" ht="17" thickBot="1" x14ac:dyDescent="0.25">
      <c r="B3" s="4"/>
      <c r="G3" s="5"/>
      <c r="H3" s="5"/>
      <c r="Q3" s="2"/>
      <c r="R3"/>
    </row>
    <row r="4" spans="2:18" ht="19.5" customHeight="1" x14ac:dyDescent="0.25">
      <c r="B4" s="6" t="s">
        <v>142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/>
    </row>
    <row r="5" spans="2:18" ht="19.5" customHeight="1" x14ac:dyDescent="0.25">
      <c r="B5" s="7" t="s">
        <v>143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/>
    </row>
    <row r="6" spans="2:18" ht="19.5" customHeight="1" x14ac:dyDescent="0.25">
      <c r="B6" s="7" t="s">
        <v>144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/>
    </row>
    <row r="7" spans="2:18" ht="19.5" customHeight="1" x14ac:dyDescent="0.25">
      <c r="B7" s="7" t="s">
        <v>145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  <c r="R7"/>
    </row>
    <row r="8" spans="2:18" ht="19.5" customHeight="1" thickBot="1" x14ac:dyDescent="0.3">
      <c r="B8" s="8" t="s">
        <v>146</v>
      </c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/>
    </row>
    <row r="9" spans="2:18" x14ac:dyDescent="0.2">
      <c r="Q9" s="2"/>
      <c r="R9"/>
    </row>
    <row r="10" spans="2:18" x14ac:dyDescent="0.2">
      <c r="Q10" s="2"/>
      <c r="R10"/>
    </row>
    <row r="11" spans="2:18" ht="17" thickBot="1" x14ac:dyDescent="0.25">
      <c r="H11" s="1"/>
      <c r="Q11" s="2"/>
      <c r="R11"/>
    </row>
    <row r="12" spans="2:18" s="3" customFormat="1" ht="51" x14ac:dyDescent="0.2">
      <c r="B12" s="19" t="s">
        <v>151</v>
      </c>
      <c r="C12" s="15" t="s">
        <v>0</v>
      </c>
      <c r="D12" s="15" t="s">
        <v>2</v>
      </c>
      <c r="E12" s="15" t="s">
        <v>1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  <c r="L12" s="15" t="s">
        <v>9</v>
      </c>
      <c r="M12" s="41" t="s">
        <v>147</v>
      </c>
      <c r="N12" s="41" t="s">
        <v>156</v>
      </c>
      <c r="O12" s="41" t="s">
        <v>148</v>
      </c>
      <c r="P12" s="41" t="s">
        <v>149</v>
      </c>
      <c r="Q12" s="42" t="s">
        <v>150</v>
      </c>
    </row>
    <row r="13" spans="2:18" ht="17" x14ac:dyDescent="0.2">
      <c r="B13" s="30">
        <v>21149214</v>
      </c>
      <c r="C13" s="9">
        <v>1</v>
      </c>
      <c r="D13" s="22" t="s">
        <v>10</v>
      </c>
      <c r="E13" s="10">
        <v>45283</v>
      </c>
      <c r="F13" s="10">
        <v>45838</v>
      </c>
      <c r="G13" s="9">
        <v>26165757</v>
      </c>
      <c r="H13" s="9">
        <v>2</v>
      </c>
      <c r="I13" s="9">
        <v>119966366</v>
      </c>
      <c r="J13" s="9" t="s">
        <v>11</v>
      </c>
      <c r="K13" s="9"/>
      <c r="L13" s="10">
        <v>44900</v>
      </c>
      <c r="M13" s="59"/>
      <c r="N13" s="60">
        <v>0.2</v>
      </c>
      <c r="O13" s="45">
        <f>M13+(M13*DPH_sadzba)</f>
        <v>0</v>
      </c>
      <c r="P13" s="45">
        <f>H13*M13</f>
        <v>0</v>
      </c>
      <c r="Q13" s="46">
        <f>H13*O13</f>
        <v>0</v>
      </c>
      <c r="R13"/>
    </row>
    <row r="14" spans="2:18" ht="17" x14ac:dyDescent="0.2">
      <c r="B14" s="30"/>
      <c r="C14" s="9">
        <v>2</v>
      </c>
      <c r="D14" s="22" t="s">
        <v>12</v>
      </c>
      <c r="E14" s="10">
        <v>45283</v>
      </c>
      <c r="F14" s="10">
        <v>45838</v>
      </c>
      <c r="G14" s="9">
        <v>26165757</v>
      </c>
      <c r="H14" s="9">
        <v>1</v>
      </c>
      <c r="I14" s="9">
        <v>119966341</v>
      </c>
      <c r="J14" s="9" t="s">
        <v>13</v>
      </c>
      <c r="K14" s="9" t="s">
        <v>14</v>
      </c>
      <c r="L14" s="10">
        <v>44900</v>
      </c>
      <c r="M14" s="11" t="s">
        <v>152</v>
      </c>
      <c r="N14" s="11" t="s">
        <v>152</v>
      </c>
      <c r="O14" s="11" t="s">
        <v>152</v>
      </c>
      <c r="P14" s="11" t="s">
        <v>152</v>
      </c>
      <c r="Q14" s="17" t="s">
        <v>152</v>
      </c>
      <c r="R14"/>
    </row>
    <row r="15" spans="2:18" ht="17" x14ac:dyDescent="0.2">
      <c r="B15" s="30"/>
      <c r="C15" s="9">
        <v>3</v>
      </c>
      <c r="D15" s="22" t="s">
        <v>15</v>
      </c>
      <c r="E15" s="10">
        <v>45283</v>
      </c>
      <c r="F15" s="10">
        <v>45838</v>
      </c>
      <c r="G15" s="9">
        <v>26165757</v>
      </c>
      <c r="H15" s="9">
        <v>2</v>
      </c>
      <c r="I15" s="9">
        <v>119966354</v>
      </c>
      <c r="J15" s="9">
        <v>119966354</v>
      </c>
      <c r="K15" s="9" t="s">
        <v>153</v>
      </c>
      <c r="L15" s="10">
        <v>44900</v>
      </c>
      <c r="M15" s="59"/>
      <c r="N15" s="60">
        <f>DPH_sadzba</f>
        <v>0.2</v>
      </c>
      <c r="O15" s="44">
        <f>M15+(M15*DPH_sadzba)</f>
        <v>0</v>
      </c>
      <c r="P15" s="44">
        <f>H15*M15</f>
        <v>0</v>
      </c>
      <c r="Q15" s="47">
        <f>H15*O15</f>
        <v>0</v>
      </c>
      <c r="R15"/>
    </row>
    <row r="16" spans="2:18" ht="17" x14ac:dyDescent="0.2">
      <c r="B16" s="30"/>
      <c r="C16" s="9">
        <v>4</v>
      </c>
      <c r="D16" s="22" t="s">
        <v>12</v>
      </c>
      <c r="E16" s="10">
        <v>45283</v>
      </c>
      <c r="F16" s="10">
        <v>45838</v>
      </c>
      <c r="G16" s="9">
        <v>26165757</v>
      </c>
      <c r="H16" s="9">
        <v>1</v>
      </c>
      <c r="I16" s="9">
        <v>119966365</v>
      </c>
      <c r="J16" s="9">
        <v>119966365</v>
      </c>
      <c r="K16" s="9"/>
      <c r="L16" s="10">
        <v>44900</v>
      </c>
      <c r="M16" s="11" t="s">
        <v>152</v>
      </c>
      <c r="N16" s="11" t="s">
        <v>152</v>
      </c>
      <c r="O16" s="11" t="s">
        <v>152</v>
      </c>
      <c r="P16" s="11" t="s">
        <v>152</v>
      </c>
      <c r="Q16" s="17" t="s">
        <v>152</v>
      </c>
      <c r="R16"/>
    </row>
    <row r="17" spans="2:18" ht="17" x14ac:dyDescent="0.2">
      <c r="B17" s="30"/>
      <c r="C17" s="9">
        <v>5</v>
      </c>
      <c r="D17" s="22" t="s">
        <v>16</v>
      </c>
      <c r="E17" s="10">
        <v>45283</v>
      </c>
      <c r="F17" s="10">
        <v>45838</v>
      </c>
      <c r="G17" s="9">
        <v>26165757</v>
      </c>
      <c r="H17" s="9">
        <v>2</v>
      </c>
      <c r="I17" s="9">
        <v>119966357</v>
      </c>
      <c r="J17" s="9" t="s">
        <v>17</v>
      </c>
      <c r="K17" s="9"/>
      <c r="L17" s="10">
        <v>44900</v>
      </c>
      <c r="M17" s="59"/>
      <c r="N17" s="60">
        <f>DPH_sadzba</f>
        <v>0.2</v>
      </c>
      <c r="O17" s="44">
        <f>M17+(M17*DPH_sadzba)</f>
        <v>0</v>
      </c>
      <c r="P17" s="44">
        <f t="shared" ref="P17:P23" si="0">H17*M17</f>
        <v>0</v>
      </c>
      <c r="Q17" s="47">
        <f t="shared" ref="Q17:Q23" si="1">H17*O17</f>
        <v>0</v>
      </c>
      <c r="R17"/>
    </row>
    <row r="18" spans="2:18" ht="17" x14ac:dyDescent="0.2">
      <c r="B18" s="30"/>
      <c r="C18" s="9">
        <v>6</v>
      </c>
      <c r="D18" s="22" t="s">
        <v>18</v>
      </c>
      <c r="E18" s="10">
        <v>45283</v>
      </c>
      <c r="F18" s="10">
        <v>45838</v>
      </c>
      <c r="G18" s="9">
        <v>26165757</v>
      </c>
      <c r="H18" s="9">
        <v>24</v>
      </c>
      <c r="I18" s="9">
        <v>119966355</v>
      </c>
      <c r="J18" s="9" t="s">
        <v>19</v>
      </c>
      <c r="K18" s="9"/>
      <c r="L18" s="10">
        <v>44900</v>
      </c>
      <c r="M18" s="59"/>
      <c r="N18" s="60">
        <f>DPH_sadzba</f>
        <v>0.2</v>
      </c>
      <c r="O18" s="44">
        <f>M18+(M18*DPH_sadzba)</f>
        <v>0</v>
      </c>
      <c r="P18" s="44">
        <f t="shared" si="0"/>
        <v>0</v>
      </c>
      <c r="Q18" s="47">
        <f t="shared" si="1"/>
        <v>0</v>
      </c>
      <c r="R18"/>
    </row>
    <row r="19" spans="2:18" ht="17" x14ac:dyDescent="0.2">
      <c r="B19" s="30"/>
      <c r="C19" s="9">
        <v>7</v>
      </c>
      <c r="D19" s="22" t="s">
        <v>20</v>
      </c>
      <c r="E19" s="10">
        <v>45283</v>
      </c>
      <c r="F19" s="10">
        <v>45838</v>
      </c>
      <c r="G19" s="9">
        <v>26165757</v>
      </c>
      <c r="H19" s="9">
        <v>1</v>
      </c>
      <c r="I19" s="9">
        <v>119966340</v>
      </c>
      <c r="J19" s="9" t="s">
        <v>21</v>
      </c>
      <c r="K19" s="9"/>
      <c r="L19" s="10">
        <v>44900</v>
      </c>
      <c r="M19" s="59"/>
      <c r="N19" s="60">
        <f>DPH_sadzba</f>
        <v>0.2</v>
      </c>
      <c r="O19" s="44">
        <f>M19+(M19*DPH_sadzba)</f>
        <v>0</v>
      </c>
      <c r="P19" s="44">
        <f t="shared" si="0"/>
        <v>0</v>
      </c>
      <c r="Q19" s="47">
        <f t="shared" si="1"/>
        <v>0</v>
      </c>
      <c r="R19"/>
    </row>
    <row r="20" spans="2:18" ht="17" x14ac:dyDescent="0.2">
      <c r="B20" s="30"/>
      <c r="C20" s="9">
        <v>8</v>
      </c>
      <c r="D20" s="22" t="s">
        <v>22</v>
      </c>
      <c r="E20" s="10">
        <v>45283</v>
      </c>
      <c r="F20" s="10">
        <v>45838</v>
      </c>
      <c r="G20" s="9">
        <v>26165757</v>
      </c>
      <c r="H20" s="9">
        <v>2</v>
      </c>
      <c r="I20" s="9">
        <v>119975427</v>
      </c>
      <c r="J20" s="9" t="s">
        <v>23</v>
      </c>
      <c r="K20" s="9"/>
      <c r="L20" s="10">
        <v>44900</v>
      </c>
      <c r="M20" s="59"/>
      <c r="N20" s="60">
        <f>DPH_sadzba</f>
        <v>0.2</v>
      </c>
      <c r="O20" s="44">
        <f>M20+(M20*DPH_sadzba)</f>
        <v>0</v>
      </c>
      <c r="P20" s="44">
        <f t="shared" si="0"/>
        <v>0</v>
      </c>
      <c r="Q20" s="47">
        <f t="shared" si="1"/>
        <v>0</v>
      </c>
      <c r="R20"/>
    </row>
    <row r="21" spans="2:18" ht="17" x14ac:dyDescent="0.2">
      <c r="B21" s="30"/>
      <c r="C21" s="9">
        <v>9</v>
      </c>
      <c r="D21" s="22" t="s">
        <v>22</v>
      </c>
      <c r="E21" s="10">
        <v>45283</v>
      </c>
      <c r="F21" s="10">
        <v>45838</v>
      </c>
      <c r="G21" s="9">
        <v>26165757</v>
      </c>
      <c r="H21" s="9">
        <v>2</v>
      </c>
      <c r="I21" s="9">
        <v>119975439</v>
      </c>
      <c r="J21" s="9" t="s">
        <v>24</v>
      </c>
      <c r="K21" s="9"/>
      <c r="L21" s="10">
        <v>44900</v>
      </c>
      <c r="M21" s="59"/>
      <c r="N21" s="60">
        <f>DPH_sadzba</f>
        <v>0.2</v>
      </c>
      <c r="O21" s="44">
        <f>M21+(M21*DPH_sadzba)</f>
        <v>0</v>
      </c>
      <c r="P21" s="44">
        <f t="shared" si="0"/>
        <v>0</v>
      </c>
      <c r="Q21" s="47">
        <f t="shared" si="1"/>
        <v>0</v>
      </c>
      <c r="R21"/>
    </row>
    <row r="22" spans="2:18" ht="17" x14ac:dyDescent="0.2">
      <c r="B22" s="30"/>
      <c r="C22" s="9">
        <v>10</v>
      </c>
      <c r="D22" s="22" t="s">
        <v>22</v>
      </c>
      <c r="E22" s="10">
        <v>45283</v>
      </c>
      <c r="F22" s="10">
        <v>45838</v>
      </c>
      <c r="G22" s="9">
        <v>26165757</v>
      </c>
      <c r="H22" s="9">
        <v>2</v>
      </c>
      <c r="I22" s="9">
        <v>119975448</v>
      </c>
      <c r="J22" s="9" t="s">
        <v>25</v>
      </c>
      <c r="K22" s="9"/>
      <c r="L22" s="10">
        <v>44900</v>
      </c>
      <c r="M22" s="59"/>
      <c r="N22" s="60">
        <f>DPH_sadzba</f>
        <v>0.2</v>
      </c>
      <c r="O22" s="44">
        <f>M22+(M22*DPH_sadzba)</f>
        <v>0</v>
      </c>
      <c r="P22" s="44">
        <f t="shared" si="0"/>
        <v>0</v>
      </c>
      <c r="Q22" s="47">
        <f t="shared" si="1"/>
        <v>0</v>
      </c>
      <c r="R22"/>
    </row>
    <row r="23" spans="2:18" ht="17" x14ac:dyDescent="0.2">
      <c r="B23" s="30"/>
      <c r="C23" s="9">
        <v>11</v>
      </c>
      <c r="D23" s="22" t="s">
        <v>22</v>
      </c>
      <c r="E23" s="10">
        <v>45283</v>
      </c>
      <c r="F23" s="10">
        <v>45838</v>
      </c>
      <c r="G23" s="9">
        <v>26165757</v>
      </c>
      <c r="H23" s="9">
        <v>2</v>
      </c>
      <c r="I23" s="9">
        <v>119975423</v>
      </c>
      <c r="J23" s="9" t="s">
        <v>26</v>
      </c>
      <c r="K23" s="9"/>
      <c r="L23" s="10">
        <v>44900</v>
      </c>
      <c r="M23" s="59"/>
      <c r="N23" s="60">
        <f>DPH_sadzba</f>
        <v>0.2</v>
      </c>
      <c r="O23" s="44">
        <f>M23+(M23*DPH_sadzba)</f>
        <v>0</v>
      </c>
      <c r="P23" s="44">
        <f t="shared" si="0"/>
        <v>0</v>
      </c>
      <c r="Q23" s="47">
        <f t="shared" si="1"/>
        <v>0</v>
      </c>
      <c r="R23"/>
    </row>
    <row r="24" spans="2:18" ht="17" x14ac:dyDescent="0.2">
      <c r="B24" s="30"/>
      <c r="C24" s="9">
        <v>12</v>
      </c>
      <c r="D24" s="22" t="s">
        <v>27</v>
      </c>
      <c r="E24" s="10">
        <v>45283</v>
      </c>
      <c r="F24" s="10">
        <v>45838</v>
      </c>
      <c r="G24" s="9">
        <v>26165757</v>
      </c>
      <c r="H24" s="9">
        <v>1</v>
      </c>
      <c r="I24" s="9">
        <v>119975426</v>
      </c>
      <c r="J24" s="9">
        <v>119975426</v>
      </c>
      <c r="K24" s="9"/>
      <c r="L24" s="10">
        <v>44900</v>
      </c>
      <c r="M24" s="11" t="s">
        <v>152</v>
      </c>
      <c r="N24" s="11" t="s">
        <v>152</v>
      </c>
      <c r="O24" s="11" t="s">
        <v>152</v>
      </c>
      <c r="P24" s="11" t="s">
        <v>152</v>
      </c>
      <c r="Q24" s="17" t="s">
        <v>152</v>
      </c>
      <c r="R24"/>
    </row>
    <row r="25" spans="2:18" ht="17" x14ac:dyDescent="0.2">
      <c r="B25" s="30"/>
      <c r="C25" s="9">
        <v>13</v>
      </c>
      <c r="D25" s="22" t="s">
        <v>27</v>
      </c>
      <c r="E25" s="10">
        <v>45283</v>
      </c>
      <c r="F25" s="10">
        <v>45838</v>
      </c>
      <c r="G25" s="9">
        <v>26165757</v>
      </c>
      <c r="H25" s="9">
        <v>1</v>
      </c>
      <c r="I25" s="9">
        <v>119975447</v>
      </c>
      <c r="J25" s="9">
        <v>119975447</v>
      </c>
      <c r="K25" s="9"/>
      <c r="L25" s="10">
        <v>44900</v>
      </c>
      <c r="M25" s="11" t="s">
        <v>152</v>
      </c>
      <c r="N25" s="11" t="s">
        <v>152</v>
      </c>
      <c r="O25" s="11" t="s">
        <v>152</v>
      </c>
      <c r="P25" s="11" t="s">
        <v>152</v>
      </c>
      <c r="Q25" s="17" t="s">
        <v>152</v>
      </c>
      <c r="R25"/>
    </row>
    <row r="26" spans="2:18" ht="17" x14ac:dyDescent="0.2">
      <c r="B26" s="30"/>
      <c r="C26" s="9">
        <v>14</v>
      </c>
      <c r="D26" s="22" t="s">
        <v>27</v>
      </c>
      <c r="E26" s="10">
        <v>45283</v>
      </c>
      <c r="F26" s="10">
        <v>45838</v>
      </c>
      <c r="G26" s="9">
        <v>26165757</v>
      </c>
      <c r="H26" s="9">
        <v>1</v>
      </c>
      <c r="I26" s="9">
        <v>119975403</v>
      </c>
      <c r="J26" s="9">
        <v>119975403</v>
      </c>
      <c r="K26" s="9"/>
      <c r="L26" s="10">
        <v>44900</v>
      </c>
      <c r="M26" s="11" t="s">
        <v>152</v>
      </c>
      <c r="N26" s="11" t="s">
        <v>152</v>
      </c>
      <c r="O26" s="11" t="s">
        <v>152</v>
      </c>
      <c r="P26" s="11" t="s">
        <v>152</v>
      </c>
      <c r="Q26" s="17" t="s">
        <v>152</v>
      </c>
      <c r="R26"/>
    </row>
    <row r="27" spans="2:18" ht="17" x14ac:dyDescent="0.2">
      <c r="B27" s="30"/>
      <c r="C27" s="9">
        <v>15</v>
      </c>
      <c r="D27" s="22" t="s">
        <v>27</v>
      </c>
      <c r="E27" s="10">
        <v>45283</v>
      </c>
      <c r="F27" s="10">
        <v>45838</v>
      </c>
      <c r="G27" s="9">
        <v>26165757</v>
      </c>
      <c r="H27" s="9">
        <v>1</v>
      </c>
      <c r="I27" s="9">
        <v>119975406</v>
      </c>
      <c r="J27" s="9">
        <v>119975406</v>
      </c>
      <c r="K27" s="9"/>
      <c r="L27" s="10">
        <v>44900</v>
      </c>
      <c r="M27" s="11" t="s">
        <v>152</v>
      </c>
      <c r="N27" s="11" t="s">
        <v>152</v>
      </c>
      <c r="O27" s="11" t="s">
        <v>152</v>
      </c>
      <c r="P27" s="11" t="s">
        <v>152</v>
      </c>
      <c r="Q27" s="17" t="s">
        <v>152</v>
      </c>
      <c r="R27"/>
    </row>
    <row r="28" spans="2:18" ht="17" x14ac:dyDescent="0.2">
      <c r="B28" s="30"/>
      <c r="C28" s="9">
        <v>16</v>
      </c>
      <c r="D28" s="22" t="s">
        <v>28</v>
      </c>
      <c r="E28" s="10">
        <v>45283</v>
      </c>
      <c r="F28" s="10">
        <v>45838</v>
      </c>
      <c r="G28" s="9">
        <v>26165757</v>
      </c>
      <c r="H28" s="9">
        <v>4</v>
      </c>
      <c r="I28" s="9">
        <v>119975459</v>
      </c>
      <c r="J28" s="9" t="s">
        <v>29</v>
      </c>
      <c r="K28" s="9"/>
      <c r="L28" s="10">
        <v>44900</v>
      </c>
      <c r="M28" s="59"/>
      <c r="N28" s="60">
        <f>DPH_sadzba</f>
        <v>0.2</v>
      </c>
      <c r="O28" s="44">
        <f>M28+(M28*DPH_sadzba)</f>
        <v>0</v>
      </c>
      <c r="P28" s="44">
        <f t="shared" ref="P28:P47" si="2">H28*M28</f>
        <v>0</v>
      </c>
      <c r="Q28" s="47">
        <f t="shared" ref="Q28:Q47" si="3">H28*O28</f>
        <v>0</v>
      </c>
      <c r="R28"/>
    </row>
    <row r="29" spans="2:18" ht="17" x14ac:dyDescent="0.2">
      <c r="B29" s="30"/>
      <c r="C29" s="9">
        <v>17</v>
      </c>
      <c r="D29" s="22" t="s">
        <v>28</v>
      </c>
      <c r="E29" s="10">
        <v>45283</v>
      </c>
      <c r="F29" s="10">
        <v>45838</v>
      </c>
      <c r="G29" s="9">
        <v>26165757</v>
      </c>
      <c r="H29" s="9">
        <v>4</v>
      </c>
      <c r="I29" s="9">
        <v>119975464</v>
      </c>
      <c r="J29" s="9" t="s">
        <v>30</v>
      </c>
      <c r="K29" s="9"/>
      <c r="L29" s="10">
        <v>44900</v>
      </c>
      <c r="M29" s="59"/>
      <c r="N29" s="60">
        <f>DPH_sadzba</f>
        <v>0.2</v>
      </c>
      <c r="O29" s="44">
        <f>M29+(M29*DPH_sadzba)</f>
        <v>0</v>
      </c>
      <c r="P29" s="44">
        <f t="shared" si="2"/>
        <v>0</v>
      </c>
      <c r="Q29" s="47">
        <f t="shared" si="3"/>
        <v>0</v>
      </c>
      <c r="R29"/>
    </row>
    <row r="30" spans="2:18" ht="17" x14ac:dyDescent="0.2">
      <c r="B30" s="30"/>
      <c r="C30" s="9">
        <v>18</v>
      </c>
      <c r="D30" s="22" t="s">
        <v>28</v>
      </c>
      <c r="E30" s="10">
        <v>45283</v>
      </c>
      <c r="F30" s="10">
        <v>45838</v>
      </c>
      <c r="G30" s="9">
        <v>26165757</v>
      </c>
      <c r="H30" s="9">
        <v>4</v>
      </c>
      <c r="I30" s="9">
        <v>119975465</v>
      </c>
      <c r="J30" s="9" t="s">
        <v>31</v>
      </c>
      <c r="K30" s="9"/>
      <c r="L30" s="10">
        <v>44900</v>
      </c>
      <c r="M30" s="59"/>
      <c r="N30" s="60">
        <f>DPH_sadzba</f>
        <v>0.2</v>
      </c>
      <c r="O30" s="44">
        <f>M30+(M30*DPH_sadzba)</f>
        <v>0</v>
      </c>
      <c r="P30" s="44">
        <f t="shared" si="2"/>
        <v>0</v>
      </c>
      <c r="Q30" s="47">
        <f t="shared" si="3"/>
        <v>0</v>
      </c>
      <c r="R30"/>
    </row>
    <row r="31" spans="2:18" ht="17" x14ac:dyDescent="0.2">
      <c r="B31" s="30"/>
      <c r="C31" s="9">
        <v>19</v>
      </c>
      <c r="D31" s="22" t="s">
        <v>28</v>
      </c>
      <c r="E31" s="10">
        <v>45283</v>
      </c>
      <c r="F31" s="10">
        <v>45838</v>
      </c>
      <c r="G31" s="9">
        <v>26165757</v>
      </c>
      <c r="H31" s="9">
        <v>4</v>
      </c>
      <c r="I31" s="9">
        <v>119975472</v>
      </c>
      <c r="J31" s="9" t="s">
        <v>32</v>
      </c>
      <c r="K31" s="9"/>
      <c r="L31" s="10">
        <v>44900</v>
      </c>
      <c r="M31" s="59"/>
      <c r="N31" s="60">
        <f>DPH_sadzba</f>
        <v>0.2</v>
      </c>
      <c r="O31" s="44">
        <f>M31+(M31*DPH_sadzba)</f>
        <v>0</v>
      </c>
      <c r="P31" s="44">
        <f t="shared" si="2"/>
        <v>0</v>
      </c>
      <c r="Q31" s="47">
        <f t="shared" si="3"/>
        <v>0</v>
      </c>
      <c r="R31"/>
    </row>
    <row r="32" spans="2:18" ht="17" x14ac:dyDescent="0.2">
      <c r="B32" s="30"/>
      <c r="C32" s="9">
        <v>20</v>
      </c>
      <c r="D32" s="22" t="s">
        <v>16</v>
      </c>
      <c r="E32" s="10">
        <v>45283</v>
      </c>
      <c r="F32" s="10">
        <v>45838</v>
      </c>
      <c r="G32" s="9">
        <v>26165757</v>
      </c>
      <c r="H32" s="9">
        <v>2</v>
      </c>
      <c r="I32" s="9">
        <v>119975450</v>
      </c>
      <c r="J32" s="9" t="s">
        <v>33</v>
      </c>
      <c r="K32" s="9"/>
      <c r="L32" s="10">
        <v>44900</v>
      </c>
      <c r="M32" s="59"/>
      <c r="N32" s="60">
        <f>DPH_sadzba</f>
        <v>0.2</v>
      </c>
      <c r="O32" s="44">
        <f>M32+(M32*DPH_sadzba)</f>
        <v>0</v>
      </c>
      <c r="P32" s="44">
        <f t="shared" si="2"/>
        <v>0</v>
      </c>
      <c r="Q32" s="47">
        <f t="shared" si="3"/>
        <v>0</v>
      </c>
      <c r="R32"/>
    </row>
    <row r="33" spans="2:18" ht="17" x14ac:dyDescent="0.2">
      <c r="B33" s="30"/>
      <c r="C33" s="9">
        <v>21</v>
      </c>
      <c r="D33" s="22" t="s">
        <v>16</v>
      </c>
      <c r="E33" s="10">
        <v>45283</v>
      </c>
      <c r="F33" s="10">
        <v>45838</v>
      </c>
      <c r="G33" s="9">
        <v>26165757</v>
      </c>
      <c r="H33" s="9">
        <v>2</v>
      </c>
      <c r="I33" s="9">
        <v>119975460</v>
      </c>
      <c r="J33" s="9" t="s">
        <v>34</v>
      </c>
      <c r="K33" s="9"/>
      <c r="L33" s="10">
        <v>44900</v>
      </c>
      <c r="M33" s="59"/>
      <c r="N33" s="60">
        <f>DPH_sadzba</f>
        <v>0.2</v>
      </c>
      <c r="O33" s="44">
        <f>M33+(M33*DPH_sadzba)</f>
        <v>0</v>
      </c>
      <c r="P33" s="44">
        <f t="shared" si="2"/>
        <v>0</v>
      </c>
      <c r="Q33" s="47">
        <f t="shared" si="3"/>
        <v>0</v>
      </c>
      <c r="R33"/>
    </row>
    <row r="34" spans="2:18" ht="17" x14ac:dyDescent="0.2">
      <c r="B34" s="30"/>
      <c r="C34" s="9">
        <v>22</v>
      </c>
      <c r="D34" s="22" t="s">
        <v>16</v>
      </c>
      <c r="E34" s="10">
        <v>45283</v>
      </c>
      <c r="F34" s="10">
        <v>45838</v>
      </c>
      <c r="G34" s="9">
        <v>26165757</v>
      </c>
      <c r="H34" s="9">
        <v>2</v>
      </c>
      <c r="I34" s="9">
        <v>119975463</v>
      </c>
      <c r="J34" s="9" t="s">
        <v>35</v>
      </c>
      <c r="K34" s="9"/>
      <c r="L34" s="10">
        <v>44900</v>
      </c>
      <c r="M34" s="59"/>
      <c r="N34" s="60">
        <f>DPH_sadzba</f>
        <v>0.2</v>
      </c>
      <c r="O34" s="44">
        <f>M34+(M34*DPH_sadzba)</f>
        <v>0</v>
      </c>
      <c r="P34" s="44">
        <f t="shared" si="2"/>
        <v>0</v>
      </c>
      <c r="Q34" s="47">
        <f t="shared" si="3"/>
        <v>0</v>
      </c>
      <c r="R34"/>
    </row>
    <row r="35" spans="2:18" ht="17" x14ac:dyDescent="0.2">
      <c r="B35" s="30"/>
      <c r="C35" s="9">
        <v>23</v>
      </c>
      <c r="D35" s="22" t="s">
        <v>16</v>
      </c>
      <c r="E35" s="10">
        <v>45283</v>
      </c>
      <c r="F35" s="10">
        <v>45838</v>
      </c>
      <c r="G35" s="9">
        <v>26165757</v>
      </c>
      <c r="H35" s="9">
        <v>2</v>
      </c>
      <c r="I35" s="9">
        <v>119975415</v>
      </c>
      <c r="J35" s="9" t="s">
        <v>36</v>
      </c>
      <c r="K35" s="9"/>
      <c r="L35" s="10">
        <v>44900</v>
      </c>
      <c r="M35" s="59"/>
      <c r="N35" s="60">
        <f>DPH_sadzba</f>
        <v>0.2</v>
      </c>
      <c r="O35" s="44">
        <f>M35+(M35*DPH_sadzba)</f>
        <v>0</v>
      </c>
      <c r="P35" s="44">
        <f t="shared" si="2"/>
        <v>0</v>
      </c>
      <c r="Q35" s="47">
        <f t="shared" si="3"/>
        <v>0</v>
      </c>
      <c r="R35"/>
    </row>
    <row r="36" spans="2:18" ht="17" x14ac:dyDescent="0.2">
      <c r="B36" s="30"/>
      <c r="C36" s="9">
        <v>24</v>
      </c>
      <c r="D36" s="22" t="s">
        <v>37</v>
      </c>
      <c r="E36" s="10">
        <v>45283</v>
      </c>
      <c r="F36" s="10">
        <v>45838</v>
      </c>
      <c r="G36" s="9">
        <v>26165757</v>
      </c>
      <c r="H36" s="9">
        <v>2</v>
      </c>
      <c r="I36" s="9">
        <v>119975428</v>
      </c>
      <c r="J36" s="9" t="s">
        <v>38</v>
      </c>
      <c r="K36" s="9"/>
      <c r="L36" s="10">
        <v>44900</v>
      </c>
      <c r="M36" s="59"/>
      <c r="N36" s="60">
        <f>DPH_sadzba</f>
        <v>0.2</v>
      </c>
      <c r="O36" s="44">
        <f>M36+(M36*DPH_sadzba)</f>
        <v>0</v>
      </c>
      <c r="P36" s="44">
        <f t="shared" si="2"/>
        <v>0</v>
      </c>
      <c r="Q36" s="47">
        <f t="shared" si="3"/>
        <v>0</v>
      </c>
      <c r="R36"/>
    </row>
    <row r="37" spans="2:18" ht="17" x14ac:dyDescent="0.2">
      <c r="B37" s="30"/>
      <c r="C37" s="9">
        <v>25</v>
      </c>
      <c r="D37" s="22" t="s">
        <v>37</v>
      </c>
      <c r="E37" s="10">
        <v>45283</v>
      </c>
      <c r="F37" s="10">
        <v>45838</v>
      </c>
      <c r="G37" s="9">
        <v>26165757</v>
      </c>
      <c r="H37" s="9">
        <v>2</v>
      </c>
      <c r="I37" s="9">
        <v>119975431</v>
      </c>
      <c r="J37" s="9" t="s">
        <v>39</v>
      </c>
      <c r="K37" s="9"/>
      <c r="L37" s="10">
        <v>44900</v>
      </c>
      <c r="M37" s="59"/>
      <c r="N37" s="60">
        <f>DPH_sadzba</f>
        <v>0.2</v>
      </c>
      <c r="O37" s="44">
        <f>M37+(M37*DPH_sadzba)</f>
        <v>0</v>
      </c>
      <c r="P37" s="44">
        <f t="shared" si="2"/>
        <v>0</v>
      </c>
      <c r="Q37" s="47">
        <f t="shared" si="3"/>
        <v>0</v>
      </c>
      <c r="R37"/>
    </row>
    <row r="38" spans="2:18" ht="17" x14ac:dyDescent="0.2">
      <c r="B38" s="30"/>
      <c r="C38" s="9">
        <v>26</v>
      </c>
      <c r="D38" s="22" t="s">
        <v>37</v>
      </c>
      <c r="E38" s="10">
        <v>45283</v>
      </c>
      <c r="F38" s="10">
        <v>45838</v>
      </c>
      <c r="G38" s="9">
        <v>26165757</v>
      </c>
      <c r="H38" s="9">
        <v>2</v>
      </c>
      <c r="I38" s="9">
        <v>119975458</v>
      </c>
      <c r="J38" s="9" t="s">
        <v>40</v>
      </c>
      <c r="K38" s="9"/>
      <c r="L38" s="10">
        <v>44900</v>
      </c>
      <c r="M38" s="59"/>
      <c r="N38" s="60">
        <f>DPH_sadzba</f>
        <v>0.2</v>
      </c>
      <c r="O38" s="44">
        <f>M38+(M38*DPH_sadzba)</f>
        <v>0</v>
      </c>
      <c r="P38" s="44">
        <f t="shared" si="2"/>
        <v>0</v>
      </c>
      <c r="Q38" s="47">
        <f t="shared" si="3"/>
        <v>0</v>
      </c>
      <c r="R38"/>
    </row>
    <row r="39" spans="2:18" ht="17" x14ac:dyDescent="0.2">
      <c r="B39" s="30"/>
      <c r="C39" s="9">
        <v>27</v>
      </c>
      <c r="D39" s="22" t="s">
        <v>37</v>
      </c>
      <c r="E39" s="10">
        <v>45283</v>
      </c>
      <c r="F39" s="10">
        <v>45838</v>
      </c>
      <c r="G39" s="9">
        <v>26165757</v>
      </c>
      <c r="H39" s="9">
        <v>2</v>
      </c>
      <c r="I39" s="9">
        <v>119975405</v>
      </c>
      <c r="J39" s="9" t="s">
        <v>41</v>
      </c>
      <c r="K39" s="9"/>
      <c r="L39" s="10">
        <v>44900</v>
      </c>
      <c r="M39" s="59"/>
      <c r="N39" s="60">
        <f>DPH_sadzba</f>
        <v>0.2</v>
      </c>
      <c r="O39" s="44">
        <f>M39+(M39*DPH_sadzba)</f>
        <v>0</v>
      </c>
      <c r="P39" s="44">
        <f t="shared" si="2"/>
        <v>0</v>
      </c>
      <c r="Q39" s="47">
        <f t="shared" si="3"/>
        <v>0</v>
      </c>
      <c r="R39"/>
    </row>
    <row r="40" spans="2:18" ht="17" x14ac:dyDescent="0.2">
      <c r="B40" s="30"/>
      <c r="C40" s="9">
        <v>28</v>
      </c>
      <c r="D40" s="22" t="s">
        <v>42</v>
      </c>
      <c r="E40" s="10">
        <v>45283</v>
      </c>
      <c r="F40" s="10">
        <v>45838</v>
      </c>
      <c r="G40" s="9">
        <v>26165757</v>
      </c>
      <c r="H40" s="9">
        <v>20</v>
      </c>
      <c r="I40" s="9">
        <v>119975430</v>
      </c>
      <c r="J40" s="9" t="s">
        <v>43</v>
      </c>
      <c r="K40" s="9"/>
      <c r="L40" s="10">
        <v>44900</v>
      </c>
      <c r="M40" s="59"/>
      <c r="N40" s="60">
        <f>DPH_sadzba</f>
        <v>0.2</v>
      </c>
      <c r="O40" s="44">
        <f>M40+(M40*DPH_sadzba)</f>
        <v>0</v>
      </c>
      <c r="P40" s="44">
        <f t="shared" si="2"/>
        <v>0</v>
      </c>
      <c r="Q40" s="47">
        <f t="shared" si="3"/>
        <v>0</v>
      </c>
      <c r="R40"/>
    </row>
    <row r="41" spans="2:18" ht="17" x14ac:dyDescent="0.2">
      <c r="B41" s="30"/>
      <c r="C41" s="9">
        <v>29</v>
      </c>
      <c r="D41" s="22" t="s">
        <v>42</v>
      </c>
      <c r="E41" s="10">
        <v>45283</v>
      </c>
      <c r="F41" s="10">
        <v>45838</v>
      </c>
      <c r="G41" s="9">
        <v>26165757</v>
      </c>
      <c r="H41" s="9">
        <v>20</v>
      </c>
      <c r="I41" s="9">
        <v>119975440</v>
      </c>
      <c r="J41" s="9" t="s">
        <v>44</v>
      </c>
      <c r="K41" s="9"/>
      <c r="L41" s="10">
        <v>44900</v>
      </c>
      <c r="M41" s="59"/>
      <c r="N41" s="60">
        <f>DPH_sadzba</f>
        <v>0.2</v>
      </c>
      <c r="O41" s="44">
        <f>M41+(M41*DPH_sadzba)</f>
        <v>0</v>
      </c>
      <c r="P41" s="44">
        <f t="shared" si="2"/>
        <v>0</v>
      </c>
      <c r="Q41" s="47">
        <f t="shared" si="3"/>
        <v>0</v>
      </c>
      <c r="R41"/>
    </row>
    <row r="42" spans="2:18" ht="17" x14ac:dyDescent="0.2">
      <c r="B42" s="30"/>
      <c r="C42" s="9">
        <v>30</v>
      </c>
      <c r="D42" s="22" t="s">
        <v>42</v>
      </c>
      <c r="E42" s="10">
        <v>45283</v>
      </c>
      <c r="F42" s="10">
        <v>45838</v>
      </c>
      <c r="G42" s="9">
        <v>26165757</v>
      </c>
      <c r="H42" s="9">
        <v>20</v>
      </c>
      <c r="I42" s="9">
        <v>119975473</v>
      </c>
      <c r="J42" s="9" t="s">
        <v>45</v>
      </c>
      <c r="K42" s="9"/>
      <c r="L42" s="10">
        <v>44900</v>
      </c>
      <c r="M42" s="59"/>
      <c r="N42" s="60">
        <f>DPH_sadzba</f>
        <v>0.2</v>
      </c>
      <c r="O42" s="44">
        <f>M42+(M42*DPH_sadzba)</f>
        <v>0</v>
      </c>
      <c r="P42" s="44">
        <f t="shared" si="2"/>
        <v>0</v>
      </c>
      <c r="Q42" s="47">
        <f t="shared" si="3"/>
        <v>0</v>
      </c>
      <c r="R42"/>
    </row>
    <row r="43" spans="2:18" ht="17" x14ac:dyDescent="0.2">
      <c r="B43" s="30"/>
      <c r="C43" s="9">
        <v>31</v>
      </c>
      <c r="D43" s="22" t="s">
        <v>42</v>
      </c>
      <c r="E43" s="10">
        <v>45283</v>
      </c>
      <c r="F43" s="10">
        <v>45838</v>
      </c>
      <c r="G43" s="9">
        <v>26165757</v>
      </c>
      <c r="H43" s="9">
        <v>20</v>
      </c>
      <c r="I43" s="9">
        <v>119975407</v>
      </c>
      <c r="J43" s="9" t="s">
        <v>46</v>
      </c>
      <c r="K43" s="9"/>
      <c r="L43" s="10">
        <v>44900</v>
      </c>
      <c r="M43" s="59"/>
      <c r="N43" s="60">
        <f>DPH_sadzba</f>
        <v>0.2</v>
      </c>
      <c r="O43" s="44">
        <f>M43+(M43*DPH_sadzba)</f>
        <v>0</v>
      </c>
      <c r="P43" s="44">
        <f t="shared" si="2"/>
        <v>0</v>
      </c>
      <c r="Q43" s="47">
        <f t="shared" si="3"/>
        <v>0</v>
      </c>
      <c r="R43"/>
    </row>
    <row r="44" spans="2:18" ht="17" x14ac:dyDescent="0.2">
      <c r="B44" s="30"/>
      <c r="C44" s="9">
        <v>32</v>
      </c>
      <c r="D44" s="22" t="s">
        <v>47</v>
      </c>
      <c r="E44" s="10">
        <v>45283</v>
      </c>
      <c r="F44" s="10">
        <v>45838</v>
      </c>
      <c r="G44" s="9">
        <v>26165757</v>
      </c>
      <c r="H44" s="9">
        <v>1</v>
      </c>
      <c r="I44" s="9">
        <v>119975424</v>
      </c>
      <c r="J44" s="9" t="s">
        <v>48</v>
      </c>
      <c r="K44" s="9"/>
      <c r="L44" s="10">
        <v>44900</v>
      </c>
      <c r="M44" s="59"/>
      <c r="N44" s="60">
        <f>DPH_sadzba</f>
        <v>0.2</v>
      </c>
      <c r="O44" s="44">
        <f>M44+(M44*DPH_sadzba)</f>
        <v>0</v>
      </c>
      <c r="P44" s="44">
        <f t="shared" si="2"/>
        <v>0</v>
      </c>
      <c r="Q44" s="47">
        <f t="shared" si="3"/>
        <v>0</v>
      </c>
      <c r="R44"/>
    </row>
    <row r="45" spans="2:18" ht="17" x14ac:dyDescent="0.2">
      <c r="B45" s="30"/>
      <c r="C45" s="9">
        <v>33</v>
      </c>
      <c r="D45" s="22" t="s">
        <v>47</v>
      </c>
      <c r="E45" s="10">
        <v>45283</v>
      </c>
      <c r="F45" s="10">
        <v>45838</v>
      </c>
      <c r="G45" s="9">
        <v>26165757</v>
      </c>
      <c r="H45" s="9">
        <v>1</v>
      </c>
      <c r="I45" s="9">
        <v>119975446</v>
      </c>
      <c r="J45" s="9" t="s">
        <v>49</v>
      </c>
      <c r="K45" s="9"/>
      <c r="L45" s="10">
        <v>44900</v>
      </c>
      <c r="M45" s="59"/>
      <c r="N45" s="60">
        <f>DPH_sadzba</f>
        <v>0.2</v>
      </c>
      <c r="O45" s="44">
        <f>M45+(M45*DPH_sadzba)</f>
        <v>0</v>
      </c>
      <c r="P45" s="44">
        <f t="shared" si="2"/>
        <v>0</v>
      </c>
      <c r="Q45" s="47">
        <f t="shared" si="3"/>
        <v>0</v>
      </c>
      <c r="R45"/>
    </row>
    <row r="46" spans="2:18" ht="17" x14ac:dyDescent="0.2">
      <c r="B46" s="30"/>
      <c r="C46" s="9">
        <v>34</v>
      </c>
      <c r="D46" s="22" t="s">
        <v>47</v>
      </c>
      <c r="E46" s="10">
        <v>45283</v>
      </c>
      <c r="F46" s="10">
        <v>45838</v>
      </c>
      <c r="G46" s="9">
        <v>26165757</v>
      </c>
      <c r="H46" s="9">
        <v>1</v>
      </c>
      <c r="I46" s="9">
        <v>119975449</v>
      </c>
      <c r="J46" s="9" t="s">
        <v>50</v>
      </c>
      <c r="K46" s="9"/>
      <c r="L46" s="10">
        <v>44900</v>
      </c>
      <c r="M46" s="59"/>
      <c r="N46" s="60">
        <f>DPH_sadzba</f>
        <v>0.2</v>
      </c>
      <c r="O46" s="44">
        <f>M46+(M46*DPH_sadzba)</f>
        <v>0</v>
      </c>
      <c r="P46" s="44">
        <f t="shared" si="2"/>
        <v>0</v>
      </c>
      <c r="Q46" s="47">
        <f t="shared" si="3"/>
        <v>0</v>
      </c>
      <c r="R46"/>
    </row>
    <row r="47" spans="2:18" ht="17" x14ac:dyDescent="0.2">
      <c r="B47" s="30"/>
      <c r="C47" s="9">
        <v>35</v>
      </c>
      <c r="D47" s="22" t="s">
        <v>47</v>
      </c>
      <c r="E47" s="10">
        <v>45283</v>
      </c>
      <c r="F47" s="10">
        <v>45838</v>
      </c>
      <c r="G47" s="9">
        <v>26165757</v>
      </c>
      <c r="H47" s="9">
        <v>1</v>
      </c>
      <c r="I47" s="9">
        <v>119975471</v>
      </c>
      <c r="J47" s="9" t="s">
        <v>51</v>
      </c>
      <c r="K47" s="9"/>
      <c r="L47" s="10">
        <v>44900</v>
      </c>
      <c r="M47" s="59"/>
      <c r="N47" s="60">
        <f>DPH_sadzba</f>
        <v>0.2</v>
      </c>
      <c r="O47" s="44">
        <f>M47+(M47*DPH_sadzba)</f>
        <v>0</v>
      </c>
      <c r="P47" s="44">
        <f t="shared" si="2"/>
        <v>0</v>
      </c>
      <c r="Q47" s="47">
        <f t="shared" si="3"/>
        <v>0</v>
      </c>
      <c r="R47"/>
    </row>
    <row r="48" spans="2:18" ht="17" x14ac:dyDescent="0.2">
      <c r="B48" s="30"/>
      <c r="C48" s="9">
        <v>36</v>
      </c>
      <c r="D48" s="22" t="s">
        <v>27</v>
      </c>
      <c r="E48" s="10">
        <v>45283</v>
      </c>
      <c r="F48" s="10">
        <v>45838</v>
      </c>
      <c r="G48" s="9">
        <v>26165757</v>
      </c>
      <c r="H48" s="9">
        <v>1</v>
      </c>
      <c r="I48" s="9">
        <v>119975425</v>
      </c>
      <c r="J48" s="9" t="s">
        <v>52</v>
      </c>
      <c r="K48" s="9" t="s">
        <v>53</v>
      </c>
      <c r="L48" s="10">
        <v>44900</v>
      </c>
      <c r="M48" s="11" t="s">
        <v>152</v>
      </c>
      <c r="N48" s="43" t="s">
        <v>157</v>
      </c>
      <c r="O48" s="11" t="s">
        <v>152</v>
      </c>
      <c r="P48" s="11" t="s">
        <v>152</v>
      </c>
      <c r="Q48" s="17" t="s">
        <v>152</v>
      </c>
      <c r="R48"/>
    </row>
    <row r="49" spans="2:18" ht="17" x14ac:dyDescent="0.2">
      <c r="B49" s="30"/>
      <c r="C49" s="9">
        <v>37</v>
      </c>
      <c r="D49" s="22" t="s">
        <v>27</v>
      </c>
      <c r="E49" s="10">
        <v>45283</v>
      </c>
      <c r="F49" s="10">
        <v>45838</v>
      </c>
      <c r="G49" s="9">
        <v>26165757</v>
      </c>
      <c r="H49" s="9">
        <v>1</v>
      </c>
      <c r="I49" s="9">
        <v>119975429</v>
      </c>
      <c r="J49" s="9" t="s">
        <v>54</v>
      </c>
      <c r="K49" s="9" t="s">
        <v>55</v>
      </c>
      <c r="L49" s="10">
        <v>44900</v>
      </c>
      <c r="M49" s="11" t="s">
        <v>152</v>
      </c>
      <c r="N49" s="43" t="s">
        <v>157</v>
      </c>
      <c r="O49" s="11" t="s">
        <v>152</v>
      </c>
      <c r="P49" s="11" t="s">
        <v>152</v>
      </c>
      <c r="Q49" s="17" t="s">
        <v>152</v>
      </c>
      <c r="R49"/>
    </row>
    <row r="50" spans="2:18" ht="17" x14ac:dyDescent="0.2">
      <c r="B50" s="30"/>
      <c r="C50" s="9">
        <v>38</v>
      </c>
      <c r="D50" s="22" t="s">
        <v>27</v>
      </c>
      <c r="E50" s="10">
        <v>45283</v>
      </c>
      <c r="F50" s="10">
        <v>45838</v>
      </c>
      <c r="G50" s="9">
        <v>26165757</v>
      </c>
      <c r="H50" s="9">
        <v>1</v>
      </c>
      <c r="I50" s="9">
        <v>119975404</v>
      </c>
      <c r="J50" s="9" t="s">
        <v>56</v>
      </c>
      <c r="K50" s="9" t="s">
        <v>57</v>
      </c>
      <c r="L50" s="10">
        <v>44900</v>
      </c>
      <c r="M50" s="11" t="s">
        <v>152</v>
      </c>
      <c r="N50" s="43" t="s">
        <v>157</v>
      </c>
      <c r="O50" s="11" t="s">
        <v>152</v>
      </c>
      <c r="P50" s="11" t="s">
        <v>152</v>
      </c>
      <c r="Q50" s="17" t="s">
        <v>152</v>
      </c>
      <c r="R50"/>
    </row>
    <row r="51" spans="2:18" ht="17" x14ac:dyDescent="0.2">
      <c r="B51" s="30"/>
      <c r="C51" s="9">
        <v>39</v>
      </c>
      <c r="D51" s="22" t="s">
        <v>27</v>
      </c>
      <c r="E51" s="10">
        <v>45283</v>
      </c>
      <c r="F51" s="10">
        <v>45838</v>
      </c>
      <c r="G51" s="9">
        <v>26165757</v>
      </c>
      <c r="H51" s="9">
        <v>1</v>
      </c>
      <c r="I51" s="9">
        <v>119975422</v>
      </c>
      <c r="J51" s="9" t="s">
        <v>58</v>
      </c>
      <c r="K51" s="9" t="s">
        <v>59</v>
      </c>
      <c r="L51" s="10">
        <v>44900</v>
      </c>
      <c r="M51" s="11" t="s">
        <v>152</v>
      </c>
      <c r="N51" s="43" t="s">
        <v>157</v>
      </c>
      <c r="O51" s="11" t="s">
        <v>152</v>
      </c>
      <c r="P51" s="11" t="s">
        <v>152</v>
      </c>
      <c r="Q51" s="17" t="s">
        <v>152</v>
      </c>
      <c r="R51"/>
    </row>
    <row r="52" spans="2:18" s="3" customFormat="1" ht="51" x14ac:dyDescent="0.2">
      <c r="B52" s="30"/>
      <c r="C52" s="16" t="s">
        <v>0</v>
      </c>
      <c r="D52" s="16" t="s">
        <v>2</v>
      </c>
      <c r="E52" s="16" t="s">
        <v>1</v>
      </c>
      <c r="F52" s="16" t="s">
        <v>3</v>
      </c>
      <c r="G52" s="16" t="s">
        <v>4</v>
      </c>
      <c r="H52" s="16" t="s">
        <v>5</v>
      </c>
      <c r="I52" s="16" t="s">
        <v>6</v>
      </c>
      <c r="J52" s="16" t="s">
        <v>7</v>
      </c>
      <c r="K52" s="16" t="s">
        <v>8</v>
      </c>
      <c r="L52" s="16" t="s">
        <v>9</v>
      </c>
      <c r="M52" s="24" t="s">
        <v>147</v>
      </c>
      <c r="N52" s="24"/>
      <c r="O52" s="24" t="s">
        <v>148</v>
      </c>
      <c r="P52" s="24" t="s">
        <v>149</v>
      </c>
      <c r="Q52" s="25" t="s">
        <v>150</v>
      </c>
    </row>
    <row r="53" spans="2:18" ht="17" x14ac:dyDescent="0.2">
      <c r="B53" s="30"/>
      <c r="C53" s="9">
        <v>1</v>
      </c>
      <c r="D53" s="22" t="s">
        <v>60</v>
      </c>
      <c r="E53" s="10">
        <v>45295</v>
      </c>
      <c r="F53" s="10">
        <v>45838</v>
      </c>
      <c r="G53" s="9">
        <v>26165757</v>
      </c>
      <c r="H53" s="9">
        <v>16</v>
      </c>
      <c r="I53" s="9">
        <v>119995260</v>
      </c>
      <c r="J53" s="9">
        <v>119995260</v>
      </c>
      <c r="K53" s="9"/>
      <c r="L53" s="10">
        <v>44900</v>
      </c>
      <c r="M53" s="59"/>
      <c r="N53" s="60">
        <f>DPH_sadzba</f>
        <v>0.2</v>
      </c>
      <c r="O53" s="44">
        <f>M53+(M53*DPH_sadzba)</f>
        <v>0</v>
      </c>
      <c r="P53" s="44">
        <f t="shared" ref="P53" si="4">H53*M53</f>
        <v>0</v>
      </c>
      <c r="Q53" s="47">
        <f t="shared" ref="Q53" si="5">H53*O53</f>
        <v>0</v>
      </c>
      <c r="R53"/>
    </row>
    <row r="54" spans="2:18" s="3" customFormat="1" ht="51" x14ac:dyDescent="0.2">
      <c r="B54" s="30"/>
      <c r="C54" s="16" t="s">
        <v>0</v>
      </c>
      <c r="D54" s="16" t="s">
        <v>2</v>
      </c>
      <c r="E54" s="16" t="s">
        <v>1</v>
      </c>
      <c r="F54" s="16" t="s">
        <v>3</v>
      </c>
      <c r="G54" s="16" t="s">
        <v>4</v>
      </c>
      <c r="H54" s="16" t="s">
        <v>5</v>
      </c>
      <c r="I54" s="16" t="s">
        <v>6</v>
      </c>
      <c r="J54" s="16" t="s">
        <v>7</v>
      </c>
      <c r="K54" s="16" t="s">
        <v>8</v>
      </c>
      <c r="L54" s="16" t="s">
        <v>9</v>
      </c>
      <c r="M54" s="24" t="s">
        <v>147</v>
      </c>
      <c r="N54" s="24"/>
      <c r="O54" s="24" t="s">
        <v>148</v>
      </c>
      <c r="P54" s="24" t="s">
        <v>149</v>
      </c>
      <c r="Q54" s="25" t="s">
        <v>150</v>
      </c>
    </row>
    <row r="55" spans="2:18" ht="17" x14ac:dyDescent="0.2">
      <c r="B55" s="30"/>
      <c r="C55" s="9">
        <v>1</v>
      </c>
      <c r="D55" s="22" t="s">
        <v>61</v>
      </c>
      <c r="E55" s="10">
        <v>45308</v>
      </c>
      <c r="F55" s="10">
        <v>45838</v>
      </c>
      <c r="G55" s="9">
        <v>26165757</v>
      </c>
      <c r="H55" s="9">
        <v>1</v>
      </c>
      <c r="I55" s="9">
        <v>120053323</v>
      </c>
      <c r="J55" s="9">
        <v>120053323</v>
      </c>
      <c r="K55" s="9"/>
      <c r="L55" s="10">
        <v>44900</v>
      </c>
      <c r="M55" s="59"/>
      <c r="N55" s="60">
        <f>DPH_sadzba</f>
        <v>0.2</v>
      </c>
      <c r="O55" s="44">
        <f>M55+(M55*DPH_sadzba)</f>
        <v>0</v>
      </c>
      <c r="P55" s="44">
        <f t="shared" ref="P55:P60" si="6">H55*M55</f>
        <v>0</v>
      </c>
      <c r="Q55" s="47">
        <f t="shared" ref="Q55:Q60" si="7">H55*O55</f>
        <v>0</v>
      </c>
      <c r="R55"/>
    </row>
    <row r="56" spans="2:18" ht="17" x14ac:dyDescent="0.2">
      <c r="B56" s="30"/>
      <c r="C56" s="9">
        <v>2</v>
      </c>
      <c r="D56" s="22" t="s">
        <v>61</v>
      </c>
      <c r="E56" s="10">
        <v>45308</v>
      </c>
      <c r="F56" s="10">
        <v>45838</v>
      </c>
      <c r="G56" s="9">
        <v>26165757</v>
      </c>
      <c r="H56" s="9">
        <v>1</v>
      </c>
      <c r="I56" s="9">
        <v>120053324</v>
      </c>
      <c r="J56" s="9">
        <v>120053324</v>
      </c>
      <c r="K56" s="9"/>
      <c r="L56" s="10">
        <v>44900</v>
      </c>
      <c r="M56" s="59"/>
      <c r="N56" s="60">
        <f>DPH_sadzba</f>
        <v>0.2</v>
      </c>
      <c r="O56" s="44">
        <f>M56+(M56*DPH_sadzba)</f>
        <v>0</v>
      </c>
      <c r="P56" s="44">
        <f t="shared" si="6"/>
        <v>0</v>
      </c>
      <c r="Q56" s="47">
        <f t="shared" si="7"/>
        <v>0</v>
      </c>
      <c r="R56"/>
    </row>
    <row r="57" spans="2:18" ht="17" x14ac:dyDescent="0.2">
      <c r="B57" s="30"/>
      <c r="C57" s="9">
        <v>3</v>
      </c>
      <c r="D57" s="22" t="s">
        <v>61</v>
      </c>
      <c r="E57" s="10">
        <v>45308</v>
      </c>
      <c r="F57" s="10">
        <v>45838</v>
      </c>
      <c r="G57" s="9">
        <v>26165757</v>
      </c>
      <c r="H57" s="9">
        <v>1</v>
      </c>
      <c r="I57" s="9">
        <v>120053331</v>
      </c>
      <c r="J57" s="9">
        <v>120053331</v>
      </c>
      <c r="K57" s="9"/>
      <c r="L57" s="10">
        <v>44900</v>
      </c>
      <c r="M57" s="59"/>
      <c r="N57" s="60">
        <f>DPH_sadzba</f>
        <v>0.2</v>
      </c>
      <c r="O57" s="44">
        <f>M57+(M57*DPH_sadzba)</f>
        <v>0</v>
      </c>
      <c r="P57" s="44">
        <f t="shared" si="6"/>
        <v>0</v>
      </c>
      <c r="Q57" s="47">
        <f t="shared" si="7"/>
        <v>0</v>
      </c>
      <c r="R57"/>
    </row>
    <row r="58" spans="2:18" ht="17" x14ac:dyDescent="0.2">
      <c r="B58" s="30"/>
      <c r="C58" s="9">
        <v>4</v>
      </c>
      <c r="D58" s="22" t="s">
        <v>61</v>
      </c>
      <c r="E58" s="10">
        <v>45308</v>
      </c>
      <c r="F58" s="10">
        <v>45838</v>
      </c>
      <c r="G58" s="9">
        <v>26165757</v>
      </c>
      <c r="H58" s="9">
        <v>1</v>
      </c>
      <c r="I58" s="9">
        <v>120053332</v>
      </c>
      <c r="J58" s="9">
        <v>120053332</v>
      </c>
      <c r="K58" s="9"/>
      <c r="L58" s="10">
        <v>44900</v>
      </c>
      <c r="M58" s="59"/>
      <c r="N58" s="60">
        <f>DPH_sadzba</f>
        <v>0.2</v>
      </c>
      <c r="O58" s="44">
        <f>M58+(M58*DPH_sadzba)</f>
        <v>0</v>
      </c>
      <c r="P58" s="44">
        <f t="shared" si="6"/>
        <v>0</v>
      </c>
      <c r="Q58" s="47">
        <f t="shared" si="7"/>
        <v>0</v>
      </c>
      <c r="R58"/>
    </row>
    <row r="59" spans="2:18" ht="17" x14ac:dyDescent="0.2">
      <c r="B59" s="30"/>
      <c r="C59" s="9">
        <v>5</v>
      </c>
      <c r="D59" s="22" t="s">
        <v>61</v>
      </c>
      <c r="E59" s="10">
        <v>45308</v>
      </c>
      <c r="F59" s="10">
        <v>45838</v>
      </c>
      <c r="G59" s="9">
        <v>26165757</v>
      </c>
      <c r="H59" s="9">
        <v>1</v>
      </c>
      <c r="I59" s="9">
        <v>120053338</v>
      </c>
      <c r="J59" s="9">
        <v>120053338</v>
      </c>
      <c r="K59" s="9"/>
      <c r="L59" s="10">
        <v>44900</v>
      </c>
      <c r="M59" s="59"/>
      <c r="N59" s="60">
        <f>DPH_sadzba</f>
        <v>0.2</v>
      </c>
      <c r="O59" s="44">
        <f>M59+(M59*DPH_sadzba)</f>
        <v>0</v>
      </c>
      <c r="P59" s="44">
        <f t="shared" si="6"/>
        <v>0</v>
      </c>
      <c r="Q59" s="47">
        <f t="shared" si="7"/>
        <v>0</v>
      </c>
      <c r="R59"/>
    </row>
    <row r="60" spans="2:18" ht="17" x14ac:dyDescent="0.2">
      <c r="B60" s="30"/>
      <c r="C60" s="9">
        <v>6</v>
      </c>
      <c r="D60" s="22" t="s">
        <v>61</v>
      </c>
      <c r="E60" s="10">
        <v>45308</v>
      </c>
      <c r="F60" s="10">
        <v>45838</v>
      </c>
      <c r="G60" s="9">
        <v>26165757</v>
      </c>
      <c r="H60" s="9">
        <v>1</v>
      </c>
      <c r="I60" s="9">
        <v>120053342</v>
      </c>
      <c r="J60" s="9">
        <v>120053342</v>
      </c>
      <c r="K60" s="9"/>
      <c r="L60" s="10">
        <v>44900</v>
      </c>
      <c r="M60" s="59"/>
      <c r="N60" s="60">
        <f>DPH_sadzba</f>
        <v>0.2</v>
      </c>
      <c r="O60" s="44">
        <f>M60+(M60*DPH_sadzba)</f>
        <v>0</v>
      </c>
      <c r="P60" s="44">
        <f t="shared" si="6"/>
        <v>0</v>
      </c>
      <c r="Q60" s="47">
        <f t="shared" si="7"/>
        <v>0</v>
      </c>
      <c r="R60"/>
    </row>
    <row r="61" spans="2:18" ht="17" x14ac:dyDescent="0.2">
      <c r="B61" s="30"/>
      <c r="C61" s="9">
        <v>7</v>
      </c>
      <c r="D61" s="22" t="s">
        <v>62</v>
      </c>
      <c r="E61" s="10">
        <v>45308</v>
      </c>
      <c r="F61" s="10">
        <v>45838</v>
      </c>
      <c r="G61" s="9">
        <v>26165757</v>
      </c>
      <c r="H61" s="9">
        <v>1</v>
      </c>
      <c r="I61" s="9">
        <v>120053326</v>
      </c>
      <c r="J61" s="9" t="s">
        <v>63</v>
      </c>
      <c r="K61" s="9" t="s">
        <v>64</v>
      </c>
      <c r="L61" s="10">
        <v>44900</v>
      </c>
      <c r="M61" s="11" t="s">
        <v>152</v>
      </c>
      <c r="N61" s="43" t="s">
        <v>157</v>
      </c>
      <c r="O61" s="11" t="s">
        <v>152</v>
      </c>
      <c r="P61" s="11" t="s">
        <v>152</v>
      </c>
      <c r="Q61" s="17" t="s">
        <v>152</v>
      </c>
      <c r="R61"/>
    </row>
    <row r="62" spans="2:18" ht="17" x14ac:dyDescent="0.2">
      <c r="B62" s="30"/>
      <c r="C62" s="9">
        <v>8</v>
      </c>
      <c r="D62" s="22" t="s">
        <v>62</v>
      </c>
      <c r="E62" s="10">
        <v>45308</v>
      </c>
      <c r="F62" s="10">
        <v>45838</v>
      </c>
      <c r="G62" s="9">
        <v>26165757</v>
      </c>
      <c r="H62" s="9">
        <v>1</v>
      </c>
      <c r="I62" s="9">
        <v>120053317</v>
      </c>
      <c r="J62" s="9" t="s">
        <v>65</v>
      </c>
      <c r="K62" s="9" t="s">
        <v>66</v>
      </c>
      <c r="L62" s="10">
        <v>44900</v>
      </c>
      <c r="M62" s="11" t="s">
        <v>152</v>
      </c>
      <c r="N62" s="43" t="s">
        <v>157</v>
      </c>
      <c r="O62" s="11" t="s">
        <v>152</v>
      </c>
      <c r="P62" s="11" t="s">
        <v>152</v>
      </c>
      <c r="Q62" s="17" t="s">
        <v>152</v>
      </c>
      <c r="R62"/>
    </row>
    <row r="63" spans="2:18" ht="17" x14ac:dyDescent="0.2">
      <c r="B63" s="30"/>
      <c r="C63" s="9">
        <v>9</v>
      </c>
      <c r="D63" s="22" t="s">
        <v>62</v>
      </c>
      <c r="E63" s="10">
        <v>45308</v>
      </c>
      <c r="F63" s="10">
        <v>45838</v>
      </c>
      <c r="G63" s="9">
        <v>26165757</v>
      </c>
      <c r="H63" s="9">
        <v>1</v>
      </c>
      <c r="I63" s="9">
        <v>120053316</v>
      </c>
      <c r="J63" s="9" t="s">
        <v>67</v>
      </c>
      <c r="K63" s="9" t="s">
        <v>68</v>
      </c>
      <c r="L63" s="10">
        <v>44900</v>
      </c>
      <c r="M63" s="11" t="s">
        <v>152</v>
      </c>
      <c r="N63" s="43" t="s">
        <v>157</v>
      </c>
      <c r="O63" s="11" t="s">
        <v>152</v>
      </c>
      <c r="P63" s="11" t="s">
        <v>152</v>
      </c>
      <c r="Q63" s="17" t="s">
        <v>152</v>
      </c>
      <c r="R63"/>
    </row>
    <row r="64" spans="2:18" ht="17" x14ac:dyDescent="0.2">
      <c r="B64" s="30"/>
      <c r="C64" s="9">
        <v>10</v>
      </c>
      <c r="D64" s="22" t="s">
        <v>62</v>
      </c>
      <c r="E64" s="10">
        <v>45308</v>
      </c>
      <c r="F64" s="10">
        <v>45838</v>
      </c>
      <c r="G64" s="9">
        <v>26165757</v>
      </c>
      <c r="H64" s="9">
        <v>1</v>
      </c>
      <c r="I64" s="9">
        <v>120053315</v>
      </c>
      <c r="J64" s="9" t="s">
        <v>69</v>
      </c>
      <c r="K64" s="9" t="s">
        <v>70</v>
      </c>
      <c r="L64" s="10">
        <v>44900</v>
      </c>
      <c r="M64" s="11" t="s">
        <v>152</v>
      </c>
      <c r="N64" s="43" t="s">
        <v>157</v>
      </c>
      <c r="O64" s="11" t="s">
        <v>152</v>
      </c>
      <c r="P64" s="11" t="s">
        <v>152</v>
      </c>
      <c r="Q64" s="17" t="s">
        <v>152</v>
      </c>
      <c r="R64"/>
    </row>
    <row r="65" spans="2:18" ht="17" x14ac:dyDescent="0.2">
      <c r="B65" s="30"/>
      <c r="C65" s="9">
        <v>11</v>
      </c>
      <c r="D65" s="22" t="s">
        <v>62</v>
      </c>
      <c r="E65" s="10">
        <v>45308</v>
      </c>
      <c r="F65" s="10">
        <v>45838</v>
      </c>
      <c r="G65" s="9">
        <v>26165757</v>
      </c>
      <c r="H65" s="9">
        <v>1</v>
      </c>
      <c r="I65" s="9">
        <v>120053314</v>
      </c>
      <c r="J65" s="9" t="s">
        <v>71</v>
      </c>
      <c r="K65" s="9" t="s">
        <v>72</v>
      </c>
      <c r="L65" s="10">
        <v>44900</v>
      </c>
      <c r="M65" s="11" t="s">
        <v>152</v>
      </c>
      <c r="N65" s="43" t="s">
        <v>157</v>
      </c>
      <c r="O65" s="11" t="s">
        <v>152</v>
      </c>
      <c r="P65" s="11" t="s">
        <v>152</v>
      </c>
      <c r="Q65" s="17" t="s">
        <v>152</v>
      </c>
      <c r="R65"/>
    </row>
    <row r="66" spans="2:18" ht="18" thickBot="1" x14ac:dyDescent="0.25">
      <c r="B66" s="31"/>
      <c r="C66" s="12">
        <v>12</v>
      </c>
      <c r="D66" s="23" t="s">
        <v>62</v>
      </c>
      <c r="E66" s="13">
        <v>45308</v>
      </c>
      <c r="F66" s="10">
        <v>45838</v>
      </c>
      <c r="G66" s="12">
        <v>26165757</v>
      </c>
      <c r="H66" s="12">
        <v>1</v>
      </c>
      <c r="I66" s="12">
        <v>120053339</v>
      </c>
      <c r="J66" s="12" t="s">
        <v>73</v>
      </c>
      <c r="K66" s="12" t="s">
        <v>74</v>
      </c>
      <c r="L66" s="13">
        <v>44900</v>
      </c>
      <c r="M66" s="14" t="s">
        <v>152</v>
      </c>
      <c r="N66" s="43" t="s">
        <v>157</v>
      </c>
      <c r="O66" s="14" t="s">
        <v>152</v>
      </c>
      <c r="P66" s="14" t="s">
        <v>152</v>
      </c>
      <c r="Q66" s="18" t="s">
        <v>152</v>
      </c>
      <c r="R66"/>
    </row>
    <row r="67" spans="2:18" ht="17" thickBot="1" x14ac:dyDescent="0.25">
      <c r="B67" s="26" t="s">
        <v>161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48">
        <f>SUM(P13,P15,P17:P23,P28:P47,P53,P55:P60)</f>
        <v>0</v>
      </c>
      <c r="Q67" s="49">
        <f>SUM(Q13,Q15,Q17:Q23,Q28:Q47,Q53,Q55:Q60)</f>
        <v>0</v>
      </c>
      <c r="R67"/>
    </row>
    <row r="68" spans="2:18" x14ac:dyDescent="0.2">
      <c r="R68"/>
    </row>
    <row r="69" spans="2:18" s="3" customFormat="1" ht="17" thickBo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8" ht="51" x14ac:dyDescent="0.2">
      <c r="B70" s="19" t="s">
        <v>151</v>
      </c>
      <c r="C70" s="15" t="s">
        <v>0</v>
      </c>
      <c r="D70" s="15" t="s">
        <v>2</v>
      </c>
      <c r="E70" s="15" t="s">
        <v>1</v>
      </c>
      <c r="F70" s="15" t="s">
        <v>3</v>
      </c>
      <c r="G70" s="15" t="s">
        <v>4</v>
      </c>
      <c r="H70" s="15" t="s">
        <v>5</v>
      </c>
      <c r="I70" s="15" t="s">
        <v>6</v>
      </c>
      <c r="J70" s="15" t="s">
        <v>7</v>
      </c>
      <c r="K70" s="15" t="s">
        <v>8</v>
      </c>
      <c r="L70" s="15" t="s">
        <v>9</v>
      </c>
      <c r="M70" s="20" t="s">
        <v>147</v>
      </c>
      <c r="N70" s="20"/>
      <c r="O70" s="20" t="s">
        <v>148</v>
      </c>
      <c r="P70" s="20" t="s">
        <v>149</v>
      </c>
      <c r="Q70" s="21" t="s">
        <v>150</v>
      </c>
      <c r="R70"/>
    </row>
    <row r="71" spans="2:18" ht="17" x14ac:dyDescent="0.2">
      <c r="B71" s="29">
        <v>21149215</v>
      </c>
      <c r="C71" s="9">
        <v>1</v>
      </c>
      <c r="D71" s="22" t="s">
        <v>10</v>
      </c>
      <c r="E71" s="10">
        <v>45283</v>
      </c>
      <c r="F71" s="10">
        <v>45838</v>
      </c>
      <c r="G71" s="9">
        <v>26170122</v>
      </c>
      <c r="H71" s="9">
        <v>2</v>
      </c>
      <c r="I71" s="9">
        <v>119966344</v>
      </c>
      <c r="J71" s="9" t="s">
        <v>75</v>
      </c>
      <c r="K71" s="9"/>
      <c r="L71" s="10">
        <v>44900</v>
      </c>
      <c r="M71" s="59"/>
      <c r="N71" s="60">
        <f>DPH_sadzba</f>
        <v>0.2</v>
      </c>
      <c r="O71" s="44">
        <f>M71+(M71*DPH_sadzba)</f>
        <v>0</v>
      </c>
      <c r="P71" s="44">
        <f t="shared" ref="P71:P74" si="8">H71*M71</f>
        <v>0</v>
      </c>
      <c r="Q71" s="47">
        <f t="shared" ref="Q71:Q74" si="9">H71*O71</f>
        <v>0</v>
      </c>
      <c r="R71"/>
    </row>
    <row r="72" spans="2:18" ht="17" x14ac:dyDescent="0.2">
      <c r="B72" s="30"/>
      <c r="C72" s="9">
        <v>2</v>
      </c>
      <c r="D72" s="22" t="s">
        <v>16</v>
      </c>
      <c r="E72" s="10">
        <v>45283</v>
      </c>
      <c r="F72" s="10">
        <v>45838</v>
      </c>
      <c r="G72" s="9">
        <v>26170122</v>
      </c>
      <c r="H72" s="9">
        <v>2</v>
      </c>
      <c r="I72" s="9">
        <v>119966351</v>
      </c>
      <c r="J72" s="9" t="s">
        <v>76</v>
      </c>
      <c r="K72" s="9"/>
      <c r="L72" s="10">
        <v>44900</v>
      </c>
      <c r="M72" s="59"/>
      <c r="N72" s="60">
        <f>DPH_sadzba</f>
        <v>0.2</v>
      </c>
      <c r="O72" s="44">
        <f>M72+(M72*DPH_sadzba)</f>
        <v>0</v>
      </c>
      <c r="P72" s="44">
        <f t="shared" si="8"/>
        <v>0</v>
      </c>
      <c r="Q72" s="47">
        <f t="shared" si="9"/>
        <v>0</v>
      </c>
      <c r="R72"/>
    </row>
    <row r="73" spans="2:18" ht="17" x14ac:dyDescent="0.2">
      <c r="B73" s="30"/>
      <c r="C73" s="9">
        <v>3</v>
      </c>
      <c r="D73" s="22" t="s">
        <v>18</v>
      </c>
      <c r="E73" s="10">
        <v>45283</v>
      </c>
      <c r="F73" s="10">
        <v>45838</v>
      </c>
      <c r="G73" s="9">
        <v>26170122</v>
      </c>
      <c r="H73" s="9">
        <v>24</v>
      </c>
      <c r="I73" s="9">
        <v>119966329</v>
      </c>
      <c r="J73" s="9" t="s">
        <v>77</v>
      </c>
      <c r="K73" s="9"/>
      <c r="L73" s="10">
        <v>44900</v>
      </c>
      <c r="M73" s="59"/>
      <c r="N73" s="60">
        <f>DPH_sadzba</f>
        <v>0.2</v>
      </c>
      <c r="O73" s="44">
        <f>M73+(M73*DPH_sadzba)</f>
        <v>0</v>
      </c>
      <c r="P73" s="44">
        <f t="shared" si="8"/>
        <v>0</v>
      </c>
      <c r="Q73" s="47">
        <f t="shared" si="9"/>
        <v>0</v>
      </c>
      <c r="R73"/>
    </row>
    <row r="74" spans="2:18" ht="17" x14ac:dyDescent="0.2">
      <c r="B74" s="30"/>
      <c r="C74" s="9">
        <v>4</v>
      </c>
      <c r="D74" s="22" t="s">
        <v>20</v>
      </c>
      <c r="E74" s="10">
        <v>45283</v>
      </c>
      <c r="F74" s="10">
        <v>45838</v>
      </c>
      <c r="G74" s="9">
        <v>26170122</v>
      </c>
      <c r="H74" s="9">
        <v>1</v>
      </c>
      <c r="I74" s="9">
        <v>119966332</v>
      </c>
      <c r="J74" s="9" t="s">
        <v>78</v>
      </c>
      <c r="K74" s="9"/>
      <c r="L74" s="10">
        <v>44900</v>
      </c>
      <c r="M74" s="59"/>
      <c r="N74" s="60">
        <f>DPH_sadzba</f>
        <v>0.2</v>
      </c>
      <c r="O74" s="44">
        <f>M74+(M74*DPH_sadzba)</f>
        <v>0</v>
      </c>
      <c r="P74" s="44">
        <f t="shared" si="8"/>
        <v>0</v>
      </c>
      <c r="Q74" s="47">
        <f t="shared" si="9"/>
        <v>0</v>
      </c>
      <c r="R74"/>
    </row>
    <row r="75" spans="2:18" ht="17" x14ac:dyDescent="0.2">
      <c r="B75" s="30"/>
      <c r="C75" s="9">
        <v>5</v>
      </c>
      <c r="D75" s="22" t="s">
        <v>12</v>
      </c>
      <c r="E75" s="10">
        <v>45283</v>
      </c>
      <c r="F75" s="10">
        <v>45838</v>
      </c>
      <c r="G75" s="9">
        <v>26170122</v>
      </c>
      <c r="H75" s="9">
        <v>1</v>
      </c>
      <c r="I75" s="9">
        <v>119966333</v>
      </c>
      <c r="J75" s="9" t="s">
        <v>79</v>
      </c>
      <c r="K75" s="9" t="s">
        <v>80</v>
      </c>
      <c r="L75" s="10">
        <v>44900</v>
      </c>
      <c r="M75" s="11" t="s">
        <v>152</v>
      </c>
      <c r="N75" s="43" t="s">
        <v>157</v>
      </c>
      <c r="O75" s="11" t="s">
        <v>152</v>
      </c>
      <c r="P75" s="11" t="s">
        <v>152</v>
      </c>
      <c r="Q75" s="17" t="s">
        <v>152</v>
      </c>
      <c r="R75"/>
    </row>
    <row r="76" spans="2:18" ht="17" x14ac:dyDescent="0.2">
      <c r="B76" s="30"/>
      <c r="C76" s="9">
        <v>6</v>
      </c>
      <c r="D76" s="22" t="s">
        <v>12</v>
      </c>
      <c r="E76" s="10">
        <v>45283</v>
      </c>
      <c r="F76" s="10">
        <v>45838</v>
      </c>
      <c r="G76" s="9">
        <v>26170122</v>
      </c>
      <c r="H76" s="9">
        <v>1</v>
      </c>
      <c r="I76" s="9">
        <v>119966359</v>
      </c>
      <c r="J76" s="9">
        <v>119966359</v>
      </c>
      <c r="K76" s="9"/>
      <c r="L76" s="10">
        <v>44900</v>
      </c>
      <c r="M76" s="11" t="s">
        <v>152</v>
      </c>
      <c r="N76" s="43" t="s">
        <v>157</v>
      </c>
      <c r="O76" s="11" t="s">
        <v>152</v>
      </c>
      <c r="P76" s="11" t="s">
        <v>152</v>
      </c>
      <c r="Q76" s="17" t="s">
        <v>152</v>
      </c>
      <c r="R76"/>
    </row>
    <row r="77" spans="2:18" ht="17" x14ac:dyDescent="0.2">
      <c r="B77" s="30"/>
      <c r="C77" s="9">
        <v>7</v>
      </c>
      <c r="D77" s="22" t="s">
        <v>15</v>
      </c>
      <c r="E77" s="10">
        <v>45283</v>
      </c>
      <c r="F77" s="10">
        <v>45838</v>
      </c>
      <c r="G77" s="9">
        <v>26170122</v>
      </c>
      <c r="H77" s="9">
        <v>2</v>
      </c>
      <c r="I77" s="9">
        <v>119971002</v>
      </c>
      <c r="J77" s="9">
        <v>119971002</v>
      </c>
      <c r="K77" s="9" t="s">
        <v>154</v>
      </c>
      <c r="L77" s="10">
        <v>44900</v>
      </c>
      <c r="M77" s="59"/>
      <c r="N77" s="60">
        <f>DPH_sadzba</f>
        <v>0.2</v>
      </c>
      <c r="O77" s="44">
        <f>M77+(M77*DPH_sadzba)</f>
        <v>0</v>
      </c>
      <c r="P77" s="44">
        <f t="shared" ref="P77:P89" si="10">H77*M77</f>
        <v>0</v>
      </c>
      <c r="Q77" s="47">
        <f t="shared" ref="Q77:Q89" si="11">H77*O77</f>
        <v>0</v>
      </c>
      <c r="R77"/>
    </row>
    <row r="78" spans="2:18" ht="17" x14ac:dyDescent="0.2">
      <c r="B78" s="30"/>
      <c r="C78" s="9">
        <v>8</v>
      </c>
      <c r="D78" s="22" t="s">
        <v>28</v>
      </c>
      <c r="E78" s="10">
        <v>45283</v>
      </c>
      <c r="F78" s="10">
        <v>45838</v>
      </c>
      <c r="G78" s="9">
        <v>26170122</v>
      </c>
      <c r="H78" s="9">
        <v>4</v>
      </c>
      <c r="I78" s="9">
        <v>119975456</v>
      </c>
      <c r="J78" s="9" t="s">
        <v>81</v>
      </c>
      <c r="K78" s="9"/>
      <c r="L78" s="10">
        <v>44900</v>
      </c>
      <c r="M78" s="59"/>
      <c r="N78" s="60">
        <f>DPH_sadzba</f>
        <v>0.2</v>
      </c>
      <c r="O78" s="44">
        <f>M78+(M78*DPH_sadzba)</f>
        <v>0</v>
      </c>
      <c r="P78" s="44">
        <f t="shared" si="10"/>
        <v>0</v>
      </c>
      <c r="Q78" s="47">
        <f t="shared" si="11"/>
        <v>0</v>
      </c>
      <c r="R78"/>
    </row>
    <row r="79" spans="2:18" ht="17" x14ac:dyDescent="0.2">
      <c r="B79" s="30"/>
      <c r="C79" s="9">
        <v>9</v>
      </c>
      <c r="D79" s="22" t="s">
        <v>28</v>
      </c>
      <c r="E79" s="10">
        <v>45283</v>
      </c>
      <c r="F79" s="10">
        <v>45838</v>
      </c>
      <c r="G79" s="9">
        <v>26170122</v>
      </c>
      <c r="H79" s="9">
        <v>4</v>
      </c>
      <c r="I79" s="9">
        <v>119975462</v>
      </c>
      <c r="J79" s="9" t="s">
        <v>82</v>
      </c>
      <c r="K79" s="9"/>
      <c r="L79" s="10">
        <v>44900</v>
      </c>
      <c r="M79" s="59"/>
      <c r="N79" s="60">
        <f>DPH_sadzba</f>
        <v>0.2</v>
      </c>
      <c r="O79" s="44">
        <f>M79+(M79*DPH_sadzba)</f>
        <v>0</v>
      </c>
      <c r="P79" s="44">
        <f t="shared" si="10"/>
        <v>0</v>
      </c>
      <c r="Q79" s="47">
        <f t="shared" si="11"/>
        <v>0</v>
      </c>
      <c r="R79"/>
    </row>
    <row r="80" spans="2:18" ht="17" x14ac:dyDescent="0.2">
      <c r="B80" s="30"/>
      <c r="C80" s="9">
        <v>10</v>
      </c>
      <c r="D80" s="22" t="s">
        <v>28</v>
      </c>
      <c r="E80" s="10">
        <v>45283</v>
      </c>
      <c r="F80" s="10">
        <v>45838</v>
      </c>
      <c r="G80" s="9">
        <v>26170122</v>
      </c>
      <c r="H80" s="9">
        <v>4</v>
      </c>
      <c r="I80" s="9">
        <v>119975469</v>
      </c>
      <c r="J80" s="9" t="s">
        <v>83</v>
      </c>
      <c r="K80" s="9"/>
      <c r="L80" s="10">
        <v>44900</v>
      </c>
      <c r="M80" s="59"/>
      <c r="N80" s="60">
        <f>DPH_sadzba</f>
        <v>0.2</v>
      </c>
      <c r="O80" s="44">
        <f>M80+(M80*DPH_sadzba)</f>
        <v>0</v>
      </c>
      <c r="P80" s="44">
        <f t="shared" si="10"/>
        <v>0</v>
      </c>
      <c r="Q80" s="47">
        <f t="shared" si="11"/>
        <v>0</v>
      </c>
      <c r="R80"/>
    </row>
    <row r="81" spans="2:18" ht="17" x14ac:dyDescent="0.2">
      <c r="B81" s="30"/>
      <c r="C81" s="9">
        <v>11</v>
      </c>
      <c r="D81" s="22" t="s">
        <v>28</v>
      </c>
      <c r="E81" s="10">
        <v>45283</v>
      </c>
      <c r="F81" s="10">
        <v>45838</v>
      </c>
      <c r="G81" s="9">
        <v>26170122</v>
      </c>
      <c r="H81" s="9">
        <v>4</v>
      </c>
      <c r="I81" s="9">
        <v>119975410</v>
      </c>
      <c r="J81" s="9" t="s">
        <v>84</v>
      </c>
      <c r="K81" s="9"/>
      <c r="L81" s="10">
        <v>44900</v>
      </c>
      <c r="M81" s="59"/>
      <c r="N81" s="60">
        <f>DPH_sadzba</f>
        <v>0.2</v>
      </c>
      <c r="O81" s="44">
        <f>M81+(M81*DPH_sadzba)</f>
        <v>0</v>
      </c>
      <c r="P81" s="44">
        <f t="shared" si="10"/>
        <v>0</v>
      </c>
      <c r="Q81" s="47">
        <f t="shared" si="11"/>
        <v>0</v>
      </c>
      <c r="R81"/>
    </row>
    <row r="82" spans="2:18" ht="17" x14ac:dyDescent="0.2">
      <c r="B82" s="30"/>
      <c r="C82" s="9">
        <v>12</v>
      </c>
      <c r="D82" s="22" t="s">
        <v>16</v>
      </c>
      <c r="E82" s="10">
        <v>45283</v>
      </c>
      <c r="F82" s="10">
        <v>45838</v>
      </c>
      <c r="G82" s="9">
        <v>26170122</v>
      </c>
      <c r="H82" s="9">
        <v>2</v>
      </c>
      <c r="I82" s="9">
        <v>119975437</v>
      </c>
      <c r="J82" s="9" t="s">
        <v>85</v>
      </c>
      <c r="K82" s="9"/>
      <c r="L82" s="10">
        <v>44900</v>
      </c>
      <c r="M82" s="59"/>
      <c r="N82" s="60">
        <f>DPH_sadzba</f>
        <v>0.2</v>
      </c>
      <c r="O82" s="44">
        <f>M82+(M82*DPH_sadzba)</f>
        <v>0</v>
      </c>
      <c r="P82" s="44">
        <f t="shared" si="10"/>
        <v>0</v>
      </c>
      <c r="Q82" s="47">
        <f t="shared" si="11"/>
        <v>0</v>
      </c>
      <c r="R82"/>
    </row>
    <row r="83" spans="2:18" ht="17" x14ac:dyDescent="0.2">
      <c r="B83" s="30"/>
      <c r="C83" s="9">
        <v>13</v>
      </c>
      <c r="D83" s="22" t="s">
        <v>16</v>
      </c>
      <c r="E83" s="10">
        <v>45283</v>
      </c>
      <c r="F83" s="10">
        <v>45838</v>
      </c>
      <c r="G83" s="9">
        <v>26170122</v>
      </c>
      <c r="H83" s="9">
        <v>2</v>
      </c>
      <c r="I83" s="9">
        <v>119975444</v>
      </c>
      <c r="J83" s="9" t="s">
        <v>86</v>
      </c>
      <c r="K83" s="9"/>
      <c r="L83" s="10">
        <v>44900</v>
      </c>
      <c r="M83" s="59"/>
      <c r="N83" s="60">
        <f>DPH_sadzba</f>
        <v>0.2</v>
      </c>
      <c r="O83" s="44">
        <f>M83+(M83*DPH_sadzba)</f>
        <v>0</v>
      </c>
      <c r="P83" s="44">
        <f t="shared" si="10"/>
        <v>0</v>
      </c>
      <c r="Q83" s="47">
        <f t="shared" si="11"/>
        <v>0</v>
      </c>
      <c r="R83"/>
    </row>
    <row r="84" spans="2:18" ht="17" x14ac:dyDescent="0.2">
      <c r="B84" s="30"/>
      <c r="C84" s="9">
        <v>14</v>
      </c>
      <c r="D84" s="22" t="s">
        <v>16</v>
      </c>
      <c r="E84" s="10">
        <v>45283</v>
      </c>
      <c r="F84" s="10">
        <v>45838</v>
      </c>
      <c r="G84" s="9">
        <v>26170122</v>
      </c>
      <c r="H84" s="9">
        <v>2</v>
      </c>
      <c r="I84" s="9">
        <v>119975455</v>
      </c>
      <c r="J84" s="9" t="s">
        <v>87</v>
      </c>
      <c r="K84" s="9"/>
      <c r="L84" s="10">
        <v>44900</v>
      </c>
      <c r="M84" s="59"/>
      <c r="N84" s="60">
        <f>DPH_sadzba</f>
        <v>0.2</v>
      </c>
      <c r="O84" s="44">
        <f>M84+(M84*DPH_sadzba)</f>
        <v>0</v>
      </c>
      <c r="P84" s="44">
        <f t="shared" si="10"/>
        <v>0</v>
      </c>
      <c r="Q84" s="47">
        <f t="shared" si="11"/>
        <v>0</v>
      </c>
      <c r="R84"/>
    </row>
    <row r="85" spans="2:18" ht="17" x14ac:dyDescent="0.2">
      <c r="B85" s="30"/>
      <c r="C85" s="9">
        <v>15</v>
      </c>
      <c r="D85" s="22" t="s">
        <v>16</v>
      </c>
      <c r="E85" s="10">
        <v>45283</v>
      </c>
      <c r="F85" s="10">
        <v>45838</v>
      </c>
      <c r="G85" s="9">
        <v>26170122</v>
      </c>
      <c r="H85" s="9">
        <v>2</v>
      </c>
      <c r="I85" s="9">
        <v>119975419</v>
      </c>
      <c r="J85" s="9" t="s">
        <v>88</v>
      </c>
      <c r="K85" s="9"/>
      <c r="L85" s="10">
        <v>44900</v>
      </c>
      <c r="M85" s="59"/>
      <c r="N85" s="60">
        <f>DPH_sadzba</f>
        <v>0.2</v>
      </c>
      <c r="O85" s="44">
        <f>M85+(M85*DPH_sadzba)</f>
        <v>0</v>
      </c>
      <c r="P85" s="44">
        <f t="shared" si="10"/>
        <v>0</v>
      </c>
      <c r="Q85" s="47">
        <f t="shared" si="11"/>
        <v>0</v>
      </c>
      <c r="R85"/>
    </row>
    <row r="86" spans="2:18" ht="17" x14ac:dyDescent="0.2">
      <c r="B86" s="30"/>
      <c r="C86" s="9">
        <v>16</v>
      </c>
      <c r="D86" s="22" t="s">
        <v>42</v>
      </c>
      <c r="E86" s="10">
        <v>45283</v>
      </c>
      <c r="F86" s="10">
        <v>45838</v>
      </c>
      <c r="G86" s="9">
        <v>26170122</v>
      </c>
      <c r="H86" s="9">
        <v>20</v>
      </c>
      <c r="I86" s="9">
        <v>119975441</v>
      </c>
      <c r="J86" s="9" t="s">
        <v>89</v>
      </c>
      <c r="K86" s="9"/>
      <c r="L86" s="10">
        <v>44900</v>
      </c>
      <c r="M86" s="59"/>
      <c r="N86" s="60">
        <f>DPH_sadzba</f>
        <v>0.2</v>
      </c>
      <c r="O86" s="44">
        <f>M86+(M86*DPH_sadzba)</f>
        <v>0</v>
      </c>
      <c r="P86" s="44">
        <f t="shared" si="10"/>
        <v>0</v>
      </c>
      <c r="Q86" s="47">
        <f t="shared" si="11"/>
        <v>0</v>
      </c>
      <c r="R86"/>
    </row>
    <row r="87" spans="2:18" ht="17" x14ac:dyDescent="0.2">
      <c r="B87" s="30"/>
      <c r="C87" s="9">
        <v>17</v>
      </c>
      <c r="D87" s="22" t="s">
        <v>42</v>
      </c>
      <c r="E87" s="10">
        <v>45283</v>
      </c>
      <c r="F87" s="10">
        <v>45838</v>
      </c>
      <c r="G87" s="9">
        <v>26170122</v>
      </c>
      <c r="H87" s="9">
        <v>20</v>
      </c>
      <c r="I87" s="9">
        <v>119975443</v>
      </c>
      <c r="J87" s="9" t="s">
        <v>90</v>
      </c>
      <c r="K87" s="9"/>
      <c r="L87" s="10">
        <v>44900</v>
      </c>
      <c r="M87" s="59"/>
      <c r="N87" s="60">
        <f>DPH_sadzba</f>
        <v>0.2</v>
      </c>
      <c r="O87" s="44">
        <f>M87+(M87*DPH_sadzba)</f>
        <v>0</v>
      </c>
      <c r="P87" s="44">
        <f t="shared" si="10"/>
        <v>0</v>
      </c>
      <c r="Q87" s="47">
        <f t="shared" si="11"/>
        <v>0</v>
      </c>
      <c r="R87"/>
    </row>
    <row r="88" spans="2:18" ht="17" x14ac:dyDescent="0.2">
      <c r="B88" s="30"/>
      <c r="C88" s="9">
        <v>18</v>
      </c>
      <c r="D88" s="22" t="s">
        <v>42</v>
      </c>
      <c r="E88" s="10">
        <v>45283</v>
      </c>
      <c r="F88" s="10">
        <v>45838</v>
      </c>
      <c r="G88" s="9">
        <v>26170122</v>
      </c>
      <c r="H88" s="9">
        <v>20</v>
      </c>
      <c r="I88" s="9">
        <v>119975457</v>
      </c>
      <c r="J88" s="9" t="s">
        <v>91</v>
      </c>
      <c r="K88" s="9"/>
      <c r="L88" s="10">
        <v>44900</v>
      </c>
      <c r="M88" s="59"/>
      <c r="N88" s="60">
        <f>DPH_sadzba</f>
        <v>0.2</v>
      </c>
      <c r="O88" s="44">
        <f>M88+(M88*DPH_sadzba)</f>
        <v>0</v>
      </c>
      <c r="P88" s="44">
        <f t="shared" si="10"/>
        <v>0</v>
      </c>
      <c r="Q88" s="47">
        <f t="shared" si="11"/>
        <v>0</v>
      </c>
      <c r="R88"/>
    </row>
    <row r="89" spans="2:18" ht="17" x14ac:dyDescent="0.2">
      <c r="B89" s="30"/>
      <c r="C89" s="9">
        <v>19</v>
      </c>
      <c r="D89" s="22" t="s">
        <v>42</v>
      </c>
      <c r="E89" s="10">
        <v>45283</v>
      </c>
      <c r="F89" s="10">
        <v>45838</v>
      </c>
      <c r="G89" s="9">
        <v>26170122</v>
      </c>
      <c r="H89" s="9">
        <v>20</v>
      </c>
      <c r="I89" s="9">
        <v>119975411</v>
      </c>
      <c r="J89" s="9" t="s">
        <v>92</v>
      </c>
      <c r="K89" s="9"/>
      <c r="L89" s="10">
        <v>44900</v>
      </c>
      <c r="M89" s="59"/>
      <c r="N89" s="60">
        <f>DPH_sadzba</f>
        <v>0.2</v>
      </c>
      <c r="O89" s="44">
        <f>M89+(M89*DPH_sadzba)</f>
        <v>0</v>
      </c>
      <c r="P89" s="44">
        <f t="shared" si="10"/>
        <v>0</v>
      </c>
      <c r="Q89" s="47">
        <f t="shared" si="11"/>
        <v>0</v>
      </c>
      <c r="R89"/>
    </row>
    <row r="90" spans="2:18" ht="17" x14ac:dyDescent="0.2">
      <c r="B90" s="30"/>
      <c r="C90" s="9">
        <v>20</v>
      </c>
      <c r="D90" s="22" t="s">
        <v>27</v>
      </c>
      <c r="E90" s="10">
        <v>45283</v>
      </c>
      <c r="F90" s="10">
        <v>45838</v>
      </c>
      <c r="G90" s="9">
        <v>26170122</v>
      </c>
      <c r="H90" s="9">
        <v>1</v>
      </c>
      <c r="I90" s="9">
        <v>119975432</v>
      </c>
      <c r="J90" s="9">
        <v>119975432</v>
      </c>
      <c r="K90" s="9"/>
      <c r="L90" s="10">
        <v>44900</v>
      </c>
      <c r="M90" s="11" t="s">
        <v>152</v>
      </c>
      <c r="N90" s="43" t="s">
        <v>157</v>
      </c>
      <c r="O90" s="11" t="s">
        <v>152</v>
      </c>
      <c r="P90" s="11" t="s">
        <v>152</v>
      </c>
      <c r="Q90" s="17" t="s">
        <v>152</v>
      </c>
      <c r="R90"/>
    </row>
    <row r="91" spans="2:18" ht="17" x14ac:dyDescent="0.2">
      <c r="B91" s="30"/>
      <c r="C91" s="9">
        <v>21</v>
      </c>
      <c r="D91" s="22" t="s">
        <v>27</v>
      </c>
      <c r="E91" s="10">
        <v>45283</v>
      </c>
      <c r="F91" s="10">
        <v>45838</v>
      </c>
      <c r="G91" s="9">
        <v>26170122</v>
      </c>
      <c r="H91" s="9">
        <v>1</v>
      </c>
      <c r="I91" s="9">
        <v>119975435</v>
      </c>
      <c r="J91" s="9">
        <v>119975435</v>
      </c>
      <c r="K91" s="9"/>
      <c r="L91" s="10">
        <v>44900</v>
      </c>
      <c r="M91" s="11" t="s">
        <v>152</v>
      </c>
      <c r="N91" s="43" t="s">
        <v>157</v>
      </c>
      <c r="O91" s="11" t="s">
        <v>152</v>
      </c>
      <c r="P91" s="11" t="s">
        <v>152</v>
      </c>
      <c r="Q91" s="17" t="s">
        <v>152</v>
      </c>
      <c r="R91"/>
    </row>
    <row r="92" spans="2:18" ht="17" x14ac:dyDescent="0.2">
      <c r="B92" s="30"/>
      <c r="C92" s="9">
        <v>22</v>
      </c>
      <c r="D92" s="22" t="s">
        <v>27</v>
      </c>
      <c r="E92" s="10">
        <v>45283</v>
      </c>
      <c r="F92" s="10">
        <v>45838</v>
      </c>
      <c r="G92" s="9">
        <v>26170122</v>
      </c>
      <c r="H92" s="9">
        <v>1</v>
      </c>
      <c r="I92" s="9">
        <v>119975442</v>
      </c>
      <c r="J92" s="9">
        <v>119975442</v>
      </c>
      <c r="K92" s="9"/>
      <c r="L92" s="10">
        <v>44900</v>
      </c>
      <c r="M92" s="11" t="s">
        <v>152</v>
      </c>
      <c r="N92" s="43" t="s">
        <v>157</v>
      </c>
      <c r="O92" s="11" t="s">
        <v>152</v>
      </c>
      <c r="P92" s="11" t="s">
        <v>152</v>
      </c>
      <c r="Q92" s="17" t="s">
        <v>152</v>
      </c>
      <c r="R92"/>
    </row>
    <row r="93" spans="2:18" ht="17" x14ac:dyDescent="0.2">
      <c r="B93" s="30"/>
      <c r="C93" s="9">
        <v>23</v>
      </c>
      <c r="D93" s="22" t="s">
        <v>27</v>
      </c>
      <c r="E93" s="10">
        <v>45283</v>
      </c>
      <c r="F93" s="10">
        <v>45838</v>
      </c>
      <c r="G93" s="9">
        <v>26170122</v>
      </c>
      <c r="H93" s="9">
        <v>1</v>
      </c>
      <c r="I93" s="9">
        <v>119975445</v>
      </c>
      <c r="J93" s="9">
        <v>119975445</v>
      </c>
      <c r="K93" s="9"/>
      <c r="L93" s="10">
        <v>44900</v>
      </c>
      <c r="M93" s="11" t="s">
        <v>152</v>
      </c>
      <c r="N93" s="43" t="s">
        <v>157</v>
      </c>
      <c r="O93" s="11" t="s">
        <v>152</v>
      </c>
      <c r="P93" s="11" t="s">
        <v>152</v>
      </c>
      <c r="Q93" s="17" t="s">
        <v>152</v>
      </c>
      <c r="R93"/>
    </row>
    <row r="94" spans="2:18" ht="17" x14ac:dyDescent="0.2">
      <c r="B94" s="30"/>
      <c r="C94" s="9">
        <v>24</v>
      </c>
      <c r="D94" s="22" t="s">
        <v>22</v>
      </c>
      <c r="E94" s="10">
        <v>45283</v>
      </c>
      <c r="F94" s="10">
        <v>45838</v>
      </c>
      <c r="G94" s="9">
        <v>26170122</v>
      </c>
      <c r="H94" s="9">
        <v>2</v>
      </c>
      <c r="I94" s="9">
        <v>119975452</v>
      </c>
      <c r="J94" s="9" t="s">
        <v>93</v>
      </c>
      <c r="K94" s="9"/>
      <c r="L94" s="10">
        <v>44900</v>
      </c>
      <c r="M94" s="59"/>
      <c r="N94" s="60">
        <f>DPH_sadzba</f>
        <v>0.2</v>
      </c>
      <c r="O94" s="44">
        <f>M94+(M94*DPH_sadzba)</f>
        <v>0</v>
      </c>
      <c r="P94" s="44">
        <f t="shared" ref="P94:P105" si="12">H94*M94</f>
        <v>0</v>
      </c>
      <c r="Q94" s="47">
        <f t="shared" ref="Q94:Q105" si="13">H94*O94</f>
        <v>0</v>
      </c>
      <c r="R94"/>
    </row>
    <row r="95" spans="2:18" ht="17" x14ac:dyDescent="0.2">
      <c r="B95" s="30"/>
      <c r="C95" s="9">
        <v>25</v>
      </c>
      <c r="D95" s="22" t="s">
        <v>22</v>
      </c>
      <c r="E95" s="10">
        <v>45283</v>
      </c>
      <c r="F95" s="10">
        <v>45838</v>
      </c>
      <c r="G95" s="9">
        <v>26170122</v>
      </c>
      <c r="H95" s="9">
        <v>2</v>
      </c>
      <c r="I95" s="9">
        <v>119975454</v>
      </c>
      <c r="J95" s="9" t="s">
        <v>94</v>
      </c>
      <c r="K95" s="9"/>
      <c r="L95" s="10">
        <v>44900</v>
      </c>
      <c r="M95" s="59"/>
      <c r="N95" s="60">
        <f>DPH_sadzba</f>
        <v>0.2</v>
      </c>
      <c r="O95" s="44">
        <f>M95+(M95*DPH_sadzba)</f>
        <v>0</v>
      </c>
      <c r="P95" s="44">
        <f t="shared" si="12"/>
        <v>0</v>
      </c>
      <c r="Q95" s="47">
        <f t="shared" si="13"/>
        <v>0</v>
      </c>
      <c r="R95"/>
    </row>
    <row r="96" spans="2:18" ht="17" x14ac:dyDescent="0.2">
      <c r="B96" s="30"/>
      <c r="C96" s="9">
        <v>26</v>
      </c>
      <c r="D96" s="22" t="s">
        <v>22</v>
      </c>
      <c r="E96" s="10">
        <v>45283</v>
      </c>
      <c r="F96" s="10">
        <v>45838</v>
      </c>
      <c r="G96" s="9">
        <v>26170122</v>
      </c>
      <c r="H96" s="9">
        <v>2</v>
      </c>
      <c r="I96" s="9">
        <v>119975477</v>
      </c>
      <c r="J96" s="9" t="s">
        <v>95</v>
      </c>
      <c r="K96" s="9"/>
      <c r="L96" s="10">
        <v>44900</v>
      </c>
      <c r="M96" s="59"/>
      <c r="N96" s="60">
        <f>DPH_sadzba</f>
        <v>0.2</v>
      </c>
      <c r="O96" s="44">
        <f>M96+(M96*DPH_sadzba)</f>
        <v>0</v>
      </c>
      <c r="P96" s="44">
        <f t="shared" si="12"/>
        <v>0</v>
      </c>
      <c r="Q96" s="47">
        <f t="shared" si="13"/>
        <v>0</v>
      </c>
      <c r="R96"/>
    </row>
    <row r="97" spans="2:18" ht="17" x14ac:dyDescent="0.2">
      <c r="B97" s="30"/>
      <c r="C97" s="9">
        <v>27</v>
      </c>
      <c r="D97" s="22" t="s">
        <v>22</v>
      </c>
      <c r="E97" s="10">
        <v>45283</v>
      </c>
      <c r="F97" s="10">
        <v>45838</v>
      </c>
      <c r="G97" s="9">
        <v>26170122</v>
      </c>
      <c r="H97" s="9">
        <v>2</v>
      </c>
      <c r="I97" s="9">
        <v>119975420</v>
      </c>
      <c r="J97" s="9" t="s">
        <v>96</v>
      </c>
      <c r="K97" s="9"/>
      <c r="L97" s="10">
        <v>44900</v>
      </c>
      <c r="M97" s="59"/>
      <c r="N97" s="60">
        <f>DPH_sadzba</f>
        <v>0.2</v>
      </c>
      <c r="O97" s="44">
        <f>M97+(M97*DPH_sadzba)</f>
        <v>0</v>
      </c>
      <c r="P97" s="44">
        <f t="shared" si="12"/>
        <v>0</v>
      </c>
      <c r="Q97" s="47">
        <f t="shared" si="13"/>
        <v>0</v>
      </c>
      <c r="R97"/>
    </row>
    <row r="98" spans="2:18" ht="17" x14ac:dyDescent="0.2">
      <c r="B98" s="30"/>
      <c r="C98" s="9">
        <v>28</v>
      </c>
      <c r="D98" s="22" t="s">
        <v>47</v>
      </c>
      <c r="E98" s="10">
        <v>45283</v>
      </c>
      <c r="F98" s="10">
        <v>45838</v>
      </c>
      <c r="G98" s="9">
        <v>26170122</v>
      </c>
      <c r="H98" s="9">
        <v>1</v>
      </c>
      <c r="I98" s="9">
        <v>119975433</v>
      </c>
      <c r="J98" s="9" t="s">
        <v>97</v>
      </c>
      <c r="K98" s="9"/>
      <c r="L98" s="10">
        <v>44900</v>
      </c>
      <c r="M98" s="59"/>
      <c r="N98" s="60">
        <f>DPH_sadzba</f>
        <v>0.2</v>
      </c>
      <c r="O98" s="44">
        <f>M98+(M98*DPH_sadzba)</f>
        <v>0</v>
      </c>
      <c r="P98" s="44">
        <f t="shared" si="12"/>
        <v>0</v>
      </c>
      <c r="Q98" s="47">
        <f t="shared" si="13"/>
        <v>0</v>
      </c>
      <c r="R98"/>
    </row>
    <row r="99" spans="2:18" ht="17" x14ac:dyDescent="0.2">
      <c r="B99" s="30"/>
      <c r="C99" s="9">
        <v>29</v>
      </c>
      <c r="D99" s="22" t="s">
        <v>47</v>
      </c>
      <c r="E99" s="10">
        <v>45283</v>
      </c>
      <c r="F99" s="10">
        <v>45838</v>
      </c>
      <c r="G99" s="9">
        <v>26170122</v>
      </c>
      <c r="H99" s="9">
        <v>1</v>
      </c>
      <c r="I99" s="9">
        <v>119975467</v>
      </c>
      <c r="J99" s="9" t="s">
        <v>98</v>
      </c>
      <c r="K99" s="9"/>
      <c r="L99" s="10">
        <v>44900</v>
      </c>
      <c r="M99" s="59"/>
      <c r="N99" s="60">
        <f>DPH_sadzba</f>
        <v>0.2</v>
      </c>
      <c r="O99" s="44">
        <f>M99+(M99*DPH_sadzba)</f>
        <v>0</v>
      </c>
      <c r="P99" s="44">
        <f t="shared" si="12"/>
        <v>0</v>
      </c>
      <c r="Q99" s="47">
        <f t="shared" si="13"/>
        <v>0</v>
      </c>
      <c r="R99"/>
    </row>
    <row r="100" spans="2:18" ht="17" x14ac:dyDescent="0.2">
      <c r="B100" s="30"/>
      <c r="C100" s="9">
        <v>30</v>
      </c>
      <c r="D100" s="22" t="s">
        <v>47</v>
      </c>
      <c r="E100" s="10">
        <v>45283</v>
      </c>
      <c r="F100" s="10">
        <v>45838</v>
      </c>
      <c r="G100" s="9">
        <v>26170122</v>
      </c>
      <c r="H100" s="9">
        <v>1</v>
      </c>
      <c r="I100" s="9">
        <v>119975412</v>
      </c>
      <c r="J100" s="9" t="s">
        <v>99</v>
      </c>
      <c r="K100" s="9"/>
      <c r="L100" s="10">
        <v>44900</v>
      </c>
      <c r="M100" s="59"/>
      <c r="N100" s="60">
        <f>DPH_sadzba</f>
        <v>0.2</v>
      </c>
      <c r="O100" s="44">
        <f>M100+(M100*DPH_sadzba)</f>
        <v>0</v>
      </c>
      <c r="P100" s="44">
        <f t="shared" si="12"/>
        <v>0</v>
      </c>
      <c r="Q100" s="47">
        <f t="shared" si="13"/>
        <v>0</v>
      </c>
      <c r="R100"/>
    </row>
    <row r="101" spans="2:18" ht="17" x14ac:dyDescent="0.2">
      <c r="B101" s="30"/>
      <c r="C101" s="9">
        <v>31</v>
      </c>
      <c r="D101" s="22" t="s">
        <v>47</v>
      </c>
      <c r="E101" s="10">
        <v>45283</v>
      </c>
      <c r="F101" s="10">
        <v>45838</v>
      </c>
      <c r="G101" s="9">
        <v>26170122</v>
      </c>
      <c r="H101" s="9">
        <v>1</v>
      </c>
      <c r="I101" s="9">
        <v>119975418</v>
      </c>
      <c r="J101" s="9" t="s">
        <v>100</v>
      </c>
      <c r="K101" s="9"/>
      <c r="L101" s="10">
        <v>44900</v>
      </c>
      <c r="M101" s="59"/>
      <c r="N101" s="60">
        <f>DPH_sadzba</f>
        <v>0.2</v>
      </c>
      <c r="O101" s="44">
        <f>M101+(M101*DPH_sadzba)</f>
        <v>0</v>
      </c>
      <c r="P101" s="44">
        <f t="shared" si="12"/>
        <v>0</v>
      </c>
      <c r="Q101" s="47">
        <f t="shared" si="13"/>
        <v>0</v>
      </c>
      <c r="R101"/>
    </row>
    <row r="102" spans="2:18" ht="17" x14ac:dyDescent="0.2">
      <c r="B102" s="30"/>
      <c r="C102" s="9">
        <v>32</v>
      </c>
      <c r="D102" s="22" t="s">
        <v>37</v>
      </c>
      <c r="E102" s="10">
        <v>45283</v>
      </c>
      <c r="F102" s="10">
        <v>45838</v>
      </c>
      <c r="G102" s="9">
        <v>26170122</v>
      </c>
      <c r="H102" s="9">
        <v>2</v>
      </c>
      <c r="I102" s="9">
        <v>119975468</v>
      </c>
      <c r="J102" s="9" t="s">
        <v>101</v>
      </c>
      <c r="K102" s="9"/>
      <c r="L102" s="10">
        <v>44900</v>
      </c>
      <c r="M102" s="59"/>
      <c r="N102" s="60">
        <f>DPH_sadzba</f>
        <v>0.2</v>
      </c>
      <c r="O102" s="44">
        <f>M102+(M102*DPH_sadzba)</f>
        <v>0</v>
      </c>
      <c r="P102" s="44">
        <f t="shared" si="12"/>
        <v>0</v>
      </c>
      <c r="Q102" s="47">
        <f t="shared" si="13"/>
        <v>0</v>
      </c>
      <c r="R102"/>
    </row>
    <row r="103" spans="2:18" ht="17" x14ac:dyDescent="0.2">
      <c r="B103" s="30"/>
      <c r="C103" s="9">
        <v>33</v>
      </c>
      <c r="D103" s="22" t="s">
        <v>37</v>
      </c>
      <c r="E103" s="10">
        <v>45283</v>
      </c>
      <c r="F103" s="10">
        <v>45838</v>
      </c>
      <c r="G103" s="9">
        <v>26170122</v>
      </c>
      <c r="H103" s="9">
        <v>2</v>
      </c>
      <c r="I103" s="9">
        <v>119975478</v>
      </c>
      <c r="J103" s="9" t="s">
        <v>102</v>
      </c>
      <c r="K103" s="9"/>
      <c r="L103" s="10">
        <v>44900</v>
      </c>
      <c r="M103" s="59"/>
      <c r="N103" s="60">
        <f>DPH_sadzba</f>
        <v>0.2</v>
      </c>
      <c r="O103" s="44">
        <f>M103+(M103*DPH_sadzba)</f>
        <v>0</v>
      </c>
      <c r="P103" s="44">
        <f t="shared" si="12"/>
        <v>0</v>
      </c>
      <c r="Q103" s="47">
        <f t="shared" si="13"/>
        <v>0</v>
      </c>
      <c r="R103"/>
    </row>
    <row r="104" spans="2:18" ht="17" x14ac:dyDescent="0.2">
      <c r="B104" s="30"/>
      <c r="C104" s="9">
        <v>34</v>
      </c>
      <c r="D104" s="22" t="s">
        <v>37</v>
      </c>
      <c r="E104" s="10">
        <v>45283</v>
      </c>
      <c r="F104" s="10">
        <v>45838</v>
      </c>
      <c r="G104" s="9">
        <v>26170122</v>
      </c>
      <c r="H104" s="9">
        <v>2</v>
      </c>
      <c r="I104" s="9">
        <v>119975480</v>
      </c>
      <c r="J104" s="9" t="s">
        <v>103</v>
      </c>
      <c r="K104" s="9"/>
      <c r="L104" s="10">
        <v>44900</v>
      </c>
      <c r="M104" s="59"/>
      <c r="N104" s="60">
        <f>DPH_sadzba</f>
        <v>0.2</v>
      </c>
      <c r="O104" s="44">
        <f>M104+(M104*DPH_sadzba)</f>
        <v>0</v>
      </c>
      <c r="P104" s="44">
        <f t="shared" si="12"/>
        <v>0</v>
      </c>
      <c r="Q104" s="47">
        <f t="shared" si="13"/>
        <v>0</v>
      </c>
      <c r="R104"/>
    </row>
    <row r="105" spans="2:18" ht="17" x14ac:dyDescent="0.2">
      <c r="B105" s="30"/>
      <c r="C105" s="9">
        <v>35</v>
      </c>
      <c r="D105" s="22" t="s">
        <v>37</v>
      </c>
      <c r="E105" s="10">
        <v>45283</v>
      </c>
      <c r="F105" s="10">
        <v>45838</v>
      </c>
      <c r="G105" s="9">
        <v>26170122</v>
      </c>
      <c r="H105" s="9">
        <v>2</v>
      </c>
      <c r="I105" s="9">
        <v>119975413</v>
      </c>
      <c r="J105" s="9" t="s">
        <v>104</v>
      </c>
      <c r="K105" s="9"/>
      <c r="L105" s="10">
        <v>44900</v>
      </c>
      <c r="M105" s="59"/>
      <c r="N105" s="60">
        <f>DPH_sadzba</f>
        <v>0.2</v>
      </c>
      <c r="O105" s="44">
        <f>M105+(M105*DPH_sadzba)</f>
        <v>0</v>
      </c>
      <c r="P105" s="44">
        <f t="shared" si="12"/>
        <v>0</v>
      </c>
      <c r="Q105" s="47">
        <f t="shared" si="13"/>
        <v>0</v>
      </c>
      <c r="R105"/>
    </row>
    <row r="106" spans="2:18" ht="17" x14ac:dyDescent="0.2">
      <c r="B106" s="30"/>
      <c r="C106" s="9">
        <v>36</v>
      </c>
      <c r="D106" s="22" t="s">
        <v>27</v>
      </c>
      <c r="E106" s="10">
        <v>45283</v>
      </c>
      <c r="F106" s="10">
        <v>45838</v>
      </c>
      <c r="G106" s="9">
        <v>26170122</v>
      </c>
      <c r="H106" s="9">
        <v>1</v>
      </c>
      <c r="I106" s="9">
        <v>119975434</v>
      </c>
      <c r="J106" s="9" t="s">
        <v>105</v>
      </c>
      <c r="K106" s="9" t="s">
        <v>106</v>
      </c>
      <c r="L106" s="10">
        <v>44900</v>
      </c>
      <c r="M106" s="11" t="s">
        <v>152</v>
      </c>
      <c r="N106" s="43" t="s">
        <v>157</v>
      </c>
      <c r="O106" s="11" t="s">
        <v>152</v>
      </c>
      <c r="P106" s="11" t="s">
        <v>152</v>
      </c>
      <c r="Q106" s="17" t="s">
        <v>152</v>
      </c>
      <c r="R106"/>
    </row>
    <row r="107" spans="2:18" ht="17" x14ac:dyDescent="0.2">
      <c r="B107" s="30"/>
      <c r="C107" s="9">
        <v>37</v>
      </c>
      <c r="D107" s="22" t="s">
        <v>27</v>
      </c>
      <c r="E107" s="10">
        <v>45283</v>
      </c>
      <c r="F107" s="10">
        <v>45838</v>
      </c>
      <c r="G107" s="9">
        <v>26170122</v>
      </c>
      <c r="H107" s="9">
        <v>1</v>
      </c>
      <c r="I107" s="9">
        <v>119975436</v>
      </c>
      <c r="J107" s="9" t="s">
        <v>107</v>
      </c>
      <c r="K107" s="9" t="s">
        <v>108</v>
      </c>
      <c r="L107" s="10">
        <v>44900</v>
      </c>
      <c r="M107" s="11" t="s">
        <v>152</v>
      </c>
      <c r="N107" s="43" t="s">
        <v>157</v>
      </c>
      <c r="O107" s="11" t="s">
        <v>152</v>
      </c>
      <c r="P107" s="11" t="s">
        <v>152</v>
      </c>
      <c r="Q107" s="17" t="s">
        <v>152</v>
      </c>
      <c r="R107"/>
    </row>
    <row r="108" spans="2:18" ht="17" x14ac:dyDescent="0.2">
      <c r="B108" s="30"/>
      <c r="C108" s="9">
        <v>38</v>
      </c>
      <c r="D108" s="22" t="s">
        <v>27</v>
      </c>
      <c r="E108" s="10">
        <v>45283</v>
      </c>
      <c r="F108" s="10">
        <v>45838</v>
      </c>
      <c r="G108" s="9">
        <v>26170122</v>
      </c>
      <c r="H108" s="9">
        <v>1</v>
      </c>
      <c r="I108" s="9">
        <v>119975453</v>
      </c>
      <c r="J108" s="9" t="s">
        <v>109</v>
      </c>
      <c r="K108" s="9" t="s">
        <v>110</v>
      </c>
      <c r="L108" s="10">
        <v>44900</v>
      </c>
      <c r="M108" s="11" t="s">
        <v>152</v>
      </c>
      <c r="N108" s="43" t="s">
        <v>157</v>
      </c>
      <c r="O108" s="11" t="s">
        <v>152</v>
      </c>
      <c r="P108" s="11" t="s">
        <v>152</v>
      </c>
      <c r="Q108" s="17" t="s">
        <v>152</v>
      </c>
      <c r="R108"/>
    </row>
    <row r="109" spans="2:18" s="3" customFormat="1" ht="17" x14ac:dyDescent="0.2">
      <c r="B109" s="30"/>
      <c r="C109" s="9">
        <v>39</v>
      </c>
      <c r="D109" s="22" t="s">
        <v>27</v>
      </c>
      <c r="E109" s="10">
        <v>45283</v>
      </c>
      <c r="F109" s="10">
        <v>45838</v>
      </c>
      <c r="G109" s="9">
        <v>26170122</v>
      </c>
      <c r="H109" s="9">
        <v>1</v>
      </c>
      <c r="I109" s="9">
        <v>119975479</v>
      </c>
      <c r="J109" s="9" t="s">
        <v>111</v>
      </c>
      <c r="K109" s="9" t="s">
        <v>112</v>
      </c>
      <c r="L109" s="10">
        <v>44900</v>
      </c>
      <c r="M109" s="11" t="s">
        <v>152</v>
      </c>
      <c r="N109" s="43" t="s">
        <v>157</v>
      </c>
      <c r="O109" s="11" t="s">
        <v>152</v>
      </c>
      <c r="P109" s="11" t="s">
        <v>152</v>
      </c>
      <c r="Q109" s="17" t="s">
        <v>152</v>
      </c>
    </row>
    <row r="110" spans="2:18" ht="51" x14ac:dyDescent="0.2">
      <c r="B110" s="30"/>
      <c r="C110" s="16" t="s">
        <v>0</v>
      </c>
      <c r="D110" s="16" t="s">
        <v>2</v>
      </c>
      <c r="E110" s="16" t="s">
        <v>1</v>
      </c>
      <c r="F110" s="16" t="s">
        <v>3</v>
      </c>
      <c r="G110" s="16" t="s">
        <v>4</v>
      </c>
      <c r="H110" s="16" t="s">
        <v>5</v>
      </c>
      <c r="I110" s="16" t="s">
        <v>6</v>
      </c>
      <c r="J110" s="16" t="s">
        <v>7</v>
      </c>
      <c r="K110" s="16" t="s">
        <v>8</v>
      </c>
      <c r="L110" s="16" t="s">
        <v>9</v>
      </c>
      <c r="M110" s="24" t="s">
        <v>147</v>
      </c>
      <c r="N110" s="24"/>
      <c r="O110" s="24" t="s">
        <v>148</v>
      </c>
      <c r="P110" s="24" t="s">
        <v>149</v>
      </c>
      <c r="Q110" s="25" t="s">
        <v>150</v>
      </c>
      <c r="R110"/>
    </row>
    <row r="111" spans="2:18" s="3" customFormat="1" ht="17" x14ac:dyDescent="0.2">
      <c r="B111" s="30"/>
      <c r="C111" s="9">
        <v>1</v>
      </c>
      <c r="D111" s="22" t="s">
        <v>60</v>
      </c>
      <c r="E111" s="10">
        <v>45295</v>
      </c>
      <c r="F111" s="10">
        <v>45838</v>
      </c>
      <c r="G111" s="9">
        <v>26170122</v>
      </c>
      <c r="H111" s="9">
        <v>16</v>
      </c>
      <c r="I111" s="9">
        <v>119995270</v>
      </c>
      <c r="J111" s="9">
        <v>119995270</v>
      </c>
      <c r="K111" s="9"/>
      <c r="L111" s="10">
        <v>44900</v>
      </c>
      <c r="M111" s="59"/>
      <c r="N111" s="60">
        <f>DPH_sadzba</f>
        <v>0.2</v>
      </c>
      <c r="O111" s="44">
        <f>M111+(M111*DPH_sadzba)</f>
        <v>0</v>
      </c>
      <c r="P111" s="44">
        <f t="shared" ref="P111" si="14">H111*M111</f>
        <v>0</v>
      </c>
      <c r="Q111" s="47">
        <f t="shared" ref="Q111" si="15">H111*O111</f>
        <v>0</v>
      </c>
    </row>
    <row r="112" spans="2:18" ht="51" x14ac:dyDescent="0.2">
      <c r="B112" s="30"/>
      <c r="C112" s="16" t="s">
        <v>0</v>
      </c>
      <c r="D112" s="16" t="s">
        <v>2</v>
      </c>
      <c r="E112" s="16" t="s">
        <v>1</v>
      </c>
      <c r="F112" s="16" t="s">
        <v>3</v>
      </c>
      <c r="G112" s="16" t="s">
        <v>4</v>
      </c>
      <c r="H112" s="16" t="s">
        <v>5</v>
      </c>
      <c r="I112" s="16" t="s">
        <v>6</v>
      </c>
      <c r="J112" s="16" t="s">
        <v>7</v>
      </c>
      <c r="K112" s="16" t="s">
        <v>8</v>
      </c>
      <c r="L112" s="16" t="s">
        <v>9</v>
      </c>
      <c r="M112" s="24" t="s">
        <v>147</v>
      </c>
      <c r="N112" s="24"/>
      <c r="O112" s="24" t="s">
        <v>148</v>
      </c>
      <c r="P112" s="24" t="s">
        <v>149</v>
      </c>
      <c r="Q112" s="25" t="s">
        <v>150</v>
      </c>
      <c r="R112"/>
    </row>
    <row r="113" spans="2:18" ht="17" x14ac:dyDescent="0.2">
      <c r="B113" s="30"/>
      <c r="C113" s="9">
        <v>1</v>
      </c>
      <c r="D113" s="22" t="s">
        <v>61</v>
      </c>
      <c r="E113" s="10">
        <v>45308</v>
      </c>
      <c r="F113" s="10">
        <v>45838</v>
      </c>
      <c r="G113" s="9">
        <v>26170122</v>
      </c>
      <c r="H113" s="9">
        <v>1</v>
      </c>
      <c r="I113" s="9">
        <v>120053313</v>
      </c>
      <c r="J113" s="9">
        <v>120053313</v>
      </c>
      <c r="K113" s="9"/>
      <c r="L113" s="10">
        <v>44900</v>
      </c>
      <c r="M113" s="59"/>
      <c r="N113" s="60">
        <f>DPH_sadzba</f>
        <v>0.2</v>
      </c>
      <c r="O113" s="44">
        <f>M113+(M113*DPH_sadzba)</f>
        <v>0</v>
      </c>
      <c r="P113" s="44">
        <f t="shared" ref="P113:P115" si="16">H113*M113</f>
        <v>0</v>
      </c>
      <c r="Q113" s="47">
        <f t="shared" ref="Q113:Q115" si="17">H113*O113</f>
        <v>0</v>
      </c>
      <c r="R113"/>
    </row>
    <row r="114" spans="2:18" ht="17" x14ac:dyDescent="0.2">
      <c r="B114" s="30"/>
      <c r="C114" s="9">
        <v>2</v>
      </c>
      <c r="D114" s="22" t="s">
        <v>61</v>
      </c>
      <c r="E114" s="10">
        <v>45308</v>
      </c>
      <c r="F114" s="10">
        <v>45838</v>
      </c>
      <c r="G114" s="9">
        <v>26170122</v>
      </c>
      <c r="H114" s="9">
        <v>1</v>
      </c>
      <c r="I114" s="9">
        <v>120053318</v>
      </c>
      <c r="J114" s="9">
        <v>120053318</v>
      </c>
      <c r="K114" s="9"/>
      <c r="L114" s="10">
        <v>44900</v>
      </c>
      <c r="M114" s="59"/>
      <c r="N114" s="60">
        <f>DPH_sadzba</f>
        <v>0.2</v>
      </c>
      <c r="O114" s="44">
        <f>M114+(M114*DPH_sadzba)</f>
        <v>0</v>
      </c>
      <c r="P114" s="44">
        <f t="shared" si="16"/>
        <v>0</v>
      </c>
      <c r="Q114" s="47">
        <f t="shared" si="17"/>
        <v>0</v>
      </c>
      <c r="R114"/>
    </row>
    <row r="115" spans="2:18" ht="17" x14ac:dyDescent="0.2">
      <c r="B115" s="30"/>
      <c r="C115" s="9">
        <v>3</v>
      </c>
      <c r="D115" s="22" t="s">
        <v>61</v>
      </c>
      <c r="E115" s="10">
        <v>45308</v>
      </c>
      <c r="F115" s="10">
        <v>45838</v>
      </c>
      <c r="G115" s="9">
        <v>26170122</v>
      </c>
      <c r="H115" s="9">
        <v>1</v>
      </c>
      <c r="I115" s="9">
        <v>120053343</v>
      </c>
      <c r="J115" s="9">
        <v>120053343</v>
      </c>
      <c r="K115" s="9"/>
      <c r="L115" s="10">
        <v>44900</v>
      </c>
      <c r="M115" s="59"/>
      <c r="N115" s="60">
        <f>DPH_sadzba</f>
        <v>0.2</v>
      </c>
      <c r="O115" s="44">
        <f>M115+(M115*DPH_sadzba)</f>
        <v>0</v>
      </c>
      <c r="P115" s="44">
        <f t="shared" si="16"/>
        <v>0</v>
      </c>
      <c r="Q115" s="47">
        <f t="shared" si="17"/>
        <v>0</v>
      </c>
      <c r="R115"/>
    </row>
    <row r="116" spans="2:18" ht="17" x14ac:dyDescent="0.2">
      <c r="B116" s="30"/>
      <c r="C116" s="9">
        <v>4</v>
      </c>
      <c r="D116" s="22" t="s">
        <v>62</v>
      </c>
      <c r="E116" s="10">
        <v>45308</v>
      </c>
      <c r="F116" s="10">
        <v>45838</v>
      </c>
      <c r="G116" s="9">
        <v>26170122</v>
      </c>
      <c r="H116" s="9">
        <v>1</v>
      </c>
      <c r="I116" s="9">
        <v>120053328</v>
      </c>
      <c r="J116" s="9" t="s">
        <v>113</v>
      </c>
      <c r="K116" s="9" t="s">
        <v>114</v>
      </c>
      <c r="L116" s="10">
        <v>44900</v>
      </c>
      <c r="M116" s="11" t="s">
        <v>152</v>
      </c>
      <c r="N116" s="43" t="s">
        <v>157</v>
      </c>
      <c r="O116" s="11" t="s">
        <v>152</v>
      </c>
      <c r="P116" s="11" t="s">
        <v>152</v>
      </c>
      <c r="Q116" s="17" t="s">
        <v>152</v>
      </c>
      <c r="R116"/>
    </row>
    <row r="117" spans="2:18" ht="17" x14ac:dyDescent="0.2">
      <c r="B117" s="30"/>
      <c r="C117" s="9">
        <v>5</v>
      </c>
      <c r="D117" s="22" t="s">
        <v>62</v>
      </c>
      <c r="E117" s="10">
        <v>45308</v>
      </c>
      <c r="F117" s="10">
        <v>45838</v>
      </c>
      <c r="G117" s="9">
        <v>26170122</v>
      </c>
      <c r="H117" s="9">
        <v>1</v>
      </c>
      <c r="I117" s="9">
        <v>120053327</v>
      </c>
      <c r="J117" s="9" t="s">
        <v>115</v>
      </c>
      <c r="K117" s="9" t="s">
        <v>116</v>
      </c>
      <c r="L117" s="10">
        <v>44900</v>
      </c>
      <c r="M117" s="11" t="s">
        <v>152</v>
      </c>
      <c r="N117" s="43" t="s">
        <v>157</v>
      </c>
      <c r="O117" s="11" t="s">
        <v>152</v>
      </c>
      <c r="P117" s="11" t="s">
        <v>152</v>
      </c>
      <c r="Q117" s="17" t="s">
        <v>152</v>
      </c>
      <c r="R117"/>
    </row>
    <row r="118" spans="2:18" ht="18" thickBot="1" x14ac:dyDescent="0.25">
      <c r="B118" s="31"/>
      <c r="C118" s="12">
        <v>6</v>
      </c>
      <c r="D118" s="23" t="s">
        <v>62</v>
      </c>
      <c r="E118" s="13">
        <v>45308</v>
      </c>
      <c r="F118" s="10">
        <v>45838</v>
      </c>
      <c r="G118" s="12">
        <v>26170122</v>
      </c>
      <c r="H118" s="12">
        <v>1</v>
      </c>
      <c r="I118" s="12">
        <v>120053325</v>
      </c>
      <c r="J118" s="12" t="s">
        <v>117</v>
      </c>
      <c r="K118" s="12" t="s">
        <v>118</v>
      </c>
      <c r="L118" s="13">
        <v>44900</v>
      </c>
      <c r="M118" s="14" t="s">
        <v>152</v>
      </c>
      <c r="N118" s="43" t="s">
        <v>157</v>
      </c>
      <c r="O118" s="14" t="s">
        <v>152</v>
      </c>
      <c r="P118" s="14" t="s">
        <v>152</v>
      </c>
      <c r="Q118" s="18" t="s">
        <v>152</v>
      </c>
      <c r="R118"/>
    </row>
    <row r="119" spans="2:18" ht="17" thickBot="1" x14ac:dyDescent="0.25">
      <c r="B119" s="26" t="s">
        <v>161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8"/>
      <c r="P119" s="48">
        <f>SUM(P71:P74,P77:P89,P94:P105,P111,P113:P115)</f>
        <v>0</v>
      </c>
      <c r="Q119" s="49">
        <f>SUM(Q71:Q74,Q77:Q89,Q94:Q105,Q111,Q113:Q115)</f>
        <v>0</v>
      </c>
      <c r="R119"/>
    </row>
    <row r="120" spans="2:18" s="3" customFormat="1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2:18" ht="17" thickBot="1" x14ac:dyDescent="0.25">
      <c r="G121" s="1"/>
      <c r="R121"/>
    </row>
    <row r="122" spans="2:18" ht="51" x14ac:dyDescent="0.2">
      <c r="B122" s="19" t="s">
        <v>151</v>
      </c>
      <c r="C122" s="15" t="s">
        <v>0</v>
      </c>
      <c r="D122" s="15" t="s">
        <v>2</v>
      </c>
      <c r="E122" s="15" t="s">
        <v>1</v>
      </c>
      <c r="F122" s="15" t="s">
        <v>3</v>
      </c>
      <c r="G122" s="15" t="s">
        <v>4</v>
      </c>
      <c r="H122" s="15" t="s">
        <v>5</v>
      </c>
      <c r="I122" s="15" t="s">
        <v>6</v>
      </c>
      <c r="J122" s="15" t="s">
        <v>7</v>
      </c>
      <c r="K122" s="15" t="s">
        <v>8</v>
      </c>
      <c r="L122" s="15" t="s">
        <v>9</v>
      </c>
      <c r="M122" s="20" t="s">
        <v>147</v>
      </c>
      <c r="N122" s="20"/>
      <c r="O122" s="20" t="s">
        <v>148</v>
      </c>
      <c r="P122" s="20" t="s">
        <v>149</v>
      </c>
      <c r="Q122" s="21" t="s">
        <v>150</v>
      </c>
      <c r="R122"/>
    </row>
    <row r="123" spans="2:18" ht="17" x14ac:dyDescent="0.2">
      <c r="B123" s="29">
        <v>21164959</v>
      </c>
      <c r="C123" s="9">
        <v>1</v>
      </c>
      <c r="D123" s="22" t="s">
        <v>28</v>
      </c>
      <c r="E123" s="10">
        <v>45335</v>
      </c>
      <c r="F123" s="10">
        <v>45838</v>
      </c>
      <c r="G123" s="9">
        <v>27114267</v>
      </c>
      <c r="H123" s="9">
        <v>4</v>
      </c>
      <c r="I123" s="9">
        <v>120323188</v>
      </c>
      <c r="J123" s="9" t="s">
        <v>120</v>
      </c>
      <c r="K123" s="9"/>
      <c r="L123" s="10">
        <v>44950</v>
      </c>
      <c r="M123" s="59"/>
      <c r="N123" s="60">
        <f>DPH_sadzba</f>
        <v>0.2</v>
      </c>
      <c r="O123" s="44">
        <f>M123+(M123*DPH_sadzba)</f>
        <v>0</v>
      </c>
      <c r="P123" s="44">
        <f t="shared" ref="P123:P134" si="18">H123*M123</f>
        <v>0</v>
      </c>
      <c r="Q123" s="47">
        <f t="shared" ref="Q123:Q134" si="19">H123*O123</f>
        <v>0</v>
      </c>
      <c r="R123"/>
    </row>
    <row r="124" spans="2:18" ht="17" x14ac:dyDescent="0.2">
      <c r="B124" s="30"/>
      <c r="C124" s="9">
        <v>2</v>
      </c>
      <c r="D124" s="22" t="s">
        <v>28</v>
      </c>
      <c r="E124" s="10">
        <v>45335</v>
      </c>
      <c r="F124" s="10">
        <v>45838</v>
      </c>
      <c r="G124" s="9">
        <v>27114267</v>
      </c>
      <c r="H124" s="9">
        <v>4</v>
      </c>
      <c r="I124" s="9">
        <v>120323198</v>
      </c>
      <c r="J124" s="9" t="s">
        <v>121</v>
      </c>
      <c r="K124" s="9"/>
      <c r="L124" s="10">
        <v>44950</v>
      </c>
      <c r="M124" s="59"/>
      <c r="N124" s="60">
        <f>DPH_sadzba</f>
        <v>0.2</v>
      </c>
      <c r="O124" s="44">
        <f>M124+(M124*DPH_sadzba)</f>
        <v>0</v>
      </c>
      <c r="P124" s="44">
        <f t="shared" si="18"/>
        <v>0</v>
      </c>
      <c r="Q124" s="47">
        <f t="shared" si="19"/>
        <v>0</v>
      </c>
      <c r="R124"/>
    </row>
    <row r="125" spans="2:18" ht="17" x14ac:dyDescent="0.2">
      <c r="B125" s="30"/>
      <c r="C125" s="9">
        <v>3</v>
      </c>
      <c r="D125" s="22" t="s">
        <v>16</v>
      </c>
      <c r="E125" s="10">
        <v>45335</v>
      </c>
      <c r="F125" s="10">
        <v>45838</v>
      </c>
      <c r="G125" s="9">
        <v>27114267</v>
      </c>
      <c r="H125" s="9">
        <v>2</v>
      </c>
      <c r="I125" s="9">
        <v>120323203</v>
      </c>
      <c r="J125" s="9" t="s">
        <v>122</v>
      </c>
      <c r="K125" s="9"/>
      <c r="L125" s="10">
        <v>44950</v>
      </c>
      <c r="M125" s="59"/>
      <c r="N125" s="60">
        <f>DPH_sadzba</f>
        <v>0.2</v>
      </c>
      <c r="O125" s="44">
        <f>M125+(M125*DPH_sadzba)</f>
        <v>0</v>
      </c>
      <c r="P125" s="44">
        <f t="shared" si="18"/>
        <v>0</v>
      </c>
      <c r="Q125" s="47">
        <f t="shared" si="19"/>
        <v>0</v>
      </c>
      <c r="R125"/>
    </row>
    <row r="126" spans="2:18" ht="17" x14ac:dyDescent="0.2">
      <c r="B126" s="30"/>
      <c r="C126" s="9">
        <v>4</v>
      </c>
      <c r="D126" s="22" t="s">
        <v>16</v>
      </c>
      <c r="E126" s="10">
        <v>45335</v>
      </c>
      <c r="F126" s="10">
        <v>45838</v>
      </c>
      <c r="G126" s="9">
        <v>27114267</v>
      </c>
      <c r="H126" s="9">
        <v>2</v>
      </c>
      <c r="I126" s="9">
        <v>120323206</v>
      </c>
      <c r="J126" s="9" t="s">
        <v>123</v>
      </c>
      <c r="K126" s="9"/>
      <c r="L126" s="10">
        <v>44950</v>
      </c>
      <c r="M126" s="59"/>
      <c r="N126" s="60">
        <f>DPH_sadzba</f>
        <v>0.2</v>
      </c>
      <c r="O126" s="44">
        <f>M126+(M126*DPH_sadzba)</f>
        <v>0</v>
      </c>
      <c r="P126" s="44">
        <f t="shared" si="18"/>
        <v>0</v>
      </c>
      <c r="Q126" s="47">
        <f t="shared" si="19"/>
        <v>0</v>
      </c>
      <c r="R126"/>
    </row>
    <row r="127" spans="2:18" ht="17" x14ac:dyDescent="0.2">
      <c r="B127" s="30"/>
      <c r="C127" s="9">
        <v>5</v>
      </c>
      <c r="D127" s="22" t="s">
        <v>37</v>
      </c>
      <c r="E127" s="10">
        <v>45335</v>
      </c>
      <c r="F127" s="10">
        <v>45838</v>
      </c>
      <c r="G127" s="9">
        <v>27114267</v>
      </c>
      <c r="H127" s="9">
        <v>2</v>
      </c>
      <c r="I127" s="9">
        <v>120323197</v>
      </c>
      <c r="J127" s="9" t="s">
        <v>124</v>
      </c>
      <c r="K127" s="9"/>
      <c r="L127" s="10">
        <v>44950</v>
      </c>
      <c r="M127" s="59"/>
      <c r="N127" s="60">
        <f>DPH_sadzba</f>
        <v>0.2</v>
      </c>
      <c r="O127" s="44">
        <f>M127+(M127*DPH_sadzba)</f>
        <v>0</v>
      </c>
      <c r="P127" s="44">
        <f t="shared" si="18"/>
        <v>0</v>
      </c>
      <c r="Q127" s="47">
        <f t="shared" si="19"/>
        <v>0</v>
      </c>
      <c r="R127"/>
    </row>
    <row r="128" spans="2:18" ht="17" x14ac:dyDescent="0.2">
      <c r="B128" s="30"/>
      <c r="C128" s="9">
        <v>6</v>
      </c>
      <c r="D128" s="22" t="s">
        <v>37</v>
      </c>
      <c r="E128" s="10">
        <v>45335</v>
      </c>
      <c r="F128" s="10">
        <v>45838</v>
      </c>
      <c r="G128" s="9">
        <v>27114267</v>
      </c>
      <c r="H128" s="9">
        <v>2</v>
      </c>
      <c r="I128" s="9">
        <v>120323214</v>
      </c>
      <c r="J128" s="9" t="s">
        <v>125</v>
      </c>
      <c r="K128" s="9"/>
      <c r="L128" s="10">
        <v>44950</v>
      </c>
      <c r="M128" s="59"/>
      <c r="N128" s="60">
        <f>DPH_sadzba</f>
        <v>0.2</v>
      </c>
      <c r="O128" s="44">
        <f>M128+(M128*DPH_sadzba)</f>
        <v>0</v>
      </c>
      <c r="P128" s="44">
        <f t="shared" si="18"/>
        <v>0</v>
      </c>
      <c r="Q128" s="47">
        <f t="shared" si="19"/>
        <v>0</v>
      </c>
      <c r="R128"/>
    </row>
    <row r="129" spans="2:18" ht="17" x14ac:dyDescent="0.2">
      <c r="B129" s="30"/>
      <c r="C129" s="9">
        <v>7</v>
      </c>
      <c r="D129" s="22" t="s">
        <v>22</v>
      </c>
      <c r="E129" s="10">
        <v>45335</v>
      </c>
      <c r="F129" s="10">
        <v>45838</v>
      </c>
      <c r="G129" s="9">
        <v>27114267</v>
      </c>
      <c r="H129" s="9">
        <v>2</v>
      </c>
      <c r="I129" s="9">
        <v>120323196</v>
      </c>
      <c r="J129" s="9" t="s">
        <v>126</v>
      </c>
      <c r="K129" s="9"/>
      <c r="L129" s="10">
        <v>44950</v>
      </c>
      <c r="M129" s="59"/>
      <c r="N129" s="60">
        <f>DPH_sadzba</f>
        <v>0.2</v>
      </c>
      <c r="O129" s="44">
        <f>M129+(M129*DPH_sadzba)</f>
        <v>0</v>
      </c>
      <c r="P129" s="44">
        <f t="shared" si="18"/>
        <v>0</v>
      </c>
      <c r="Q129" s="47">
        <f t="shared" si="19"/>
        <v>0</v>
      </c>
      <c r="R129"/>
    </row>
    <row r="130" spans="2:18" ht="17" x14ac:dyDescent="0.2">
      <c r="B130" s="30"/>
      <c r="C130" s="9">
        <v>8</v>
      </c>
      <c r="D130" s="22" t="s">
        <v>22</v>
      </c>
      <c r="E130" s="10">
        <v>45335</v>
      </c>
      <c r="F130" s="10">
        <v>45838</v>
      </c>
      <c r="G130" s="9">
        <v>27114267</v>
      </c>
      <c r="H130" s="9">
        <v>2</v>
      </c>
      <c r="I130" s="9">
        <v>120323202</v>
      </c>
      <c r="J130" s="9" t="s">
        <v>127</v>
      </c>
      <c r="K130" s="9"/>
      <c r="L130" s="10">
        <v>44950</v>
      </c>
      <c r="M130" s="59"/>
      <c r="N130" s="60">
        <f>DPH_sadzba</f>
        <v>0.2</v>
      </c>
      <c r="O130" s="44">
        <f>M130+(M130*DPH_sadzba)</f>
        <v>0</v>
      </c>
      <c r="P130" s="44">
        <f t="shared" si="18"/>
        <v>0</v>
      </c>
      <c r="Q130" s="47">
        <f t="shared" si="19"/>
        <v>0</v>
      </c>
      <c r="R130"/>
    </row>
    <row r="131" spans="2:18" ht="17" x14ac:dyDescent="0.2">
      <c r="B131" s="30"/>
      <c r="C131" s="9">
        <v>9</v>
      </c>
      <c r="D131" s="22" t="s">
        <v>42</v>
      </c>
      <c r="E131" s="10">
        <v>45335</v>
      </c>
      <c r="F131" s="10">
        <v>45838</v>
      </c>
      <c r="G131" s="9">
        <v>27114267</v>
      </c>
      <c r="H131" s="9">
        <v>20</v>
      </c>
      <c r="I131" s="9">
        <v>120323173</v>
      </c>
      <c r="J131" s="9" t="s">
        <v>128</v>
      </c>
      <c r="K131" s="9"/>
      <c r="L131" s="10">
        <v>44950</v>
      </c>
      <c r="M131" s="59"/>
      <c r="N131" s="60">
        <f>DPH_sadzba</f>
        <v>0.2</v>
      </c>
      <c r="O131" s="44">
        <f>M131+(M131*DPH_sadzba)</f>
        <v>0</v>
      </c>
      <c r="P131" s="44">
        <f t="shared" si="18"/>
        <v>0</v>
      </c>
      <c r="Q131" s="47">
        <f t="shared" si="19"/>
        <v>0</v>
      </c>
      <c r="R131"/>
    </row>
    <row r="132" spans="2:18" ht="17" x14ac:dyDescent="0.2">
      <c r="B132" s="30"/>
      <c r="C132" s="9">
        <v>10</v>
      </c>
      <c r="D132" s="22" t="s">
        <v>42</v>
      </c>
      <c r="E132" s="10">
        <v>45335</v>
      </c>
      <c r="F132" s="10">
        <v>45838</v>
      </c>
      <c r="G132" s="9">
        <v>27114267</v>
      </c>
      <c r="H132" s="9">
        <v>20</v>
      </c>
      <c r="I132" s="9">
        <v>120323201</v>
      </c>
      <c r="J132" s="9" t="s">
        <v>129</v>
      </c>
      <c r="K132" s="9"/>
      <c r="L132" s="10">
        <v>44950</v>
      </c>
      <c r="M132" s="59"/>
      <c r="N132" s="60">
        <f>DPH_sadzba</f>
        <v>0.2</v>
      </c>
      <c r="O132" s="44">
        <f>M132+(M132*DPH_sadzba)</f>
        <v>0</v>
      </c>
      <c r="P132" s="44">
        <f t="shared" si="18"/>
        <v>0</v>
      </c>
      <c r="Q132" s="47">
        <f t="shared" si="19"/>
        <v>0</v>
      </c>
      <c r="R132"/>
    </row>
    <row r="133" spans="2:18" ht="17" x14ac:dyDescent="0.2">
      <c r="B133" s="30"/>
      <c r="C133" s="9">
        <v>11</v>
      </c>
      <c r="D133" s="22" t="s">
        <v>47</v>
      </c>
      <c r="E133" s="10">
        <v>45335</v>
      </c>
      <c r="F133" s="10">
        <v>45838</v>
      </c>
      <c r="G133" s="9">
        <v>27114267</v>
      </c>
      <c r="H133" s="9">
        <v>1</v>
      </c>
      <c r="I133" s="9">
        <v>120323174</v>
      </c>
      <c r="J133" s="9" t="s">
        <v>130</v>
      </c>
      <c r="K133" s="9"/>
      <c r="L133" s="10">
        <v>44950</v>
      </c>
      <c r="M133" s="59"/>
      <c r="N133" s="60">
        <f>DPH_sadzba</f>
        <v>0.2</v>
      </c>
      <c r="O133" s="44">
        <f>M133+(M133*DPH_sadzba)</f>
        <v>0</v>
      </c>
      <c r="P133" s="44">
        <f t="shared" si="18"/>
        <v>0</v>
      </c>
      <c r="Q133" s="47">
        <f t="shared" si="19"/>
        <v>0</v>
      </c>
      <c r="R133"/>
    </row>
    <row r="134" spans="2:18" s="3" customFormat="1" ht="17" x14ac:dyDescent="0.2">
      <c r="B134" s="30"/>
      <c r="C134" s="9">
        <v>12</v>
      </c>
      <c r="D134" s="22" t="s">
        <v>47</v>
      </c>
      <c r="E134" s="10">
        <v>45335</v>
      </c>
      <c r="F134" s="10">
        <v>45838</v>
      </c>
      <c r="G134" s="9">
        <v>27114267</v>
      </c>
      <c r="H134" s="9">
        <v>1</v>
      </c>
      <c r="I134" s="9">
        <v>120323187</v>
      </c>
      <c r="J134" s="9" t="s">
        <v>131</v>
      </c>
      <c r="K134" s="9"/>
      <c r="L134" s="10">
        <v>44950</v>
      </c>
      <c r="M134" s="59"/>
      <c r="N134" s="60">
        <f>DPH_sadzba</f>
        <v>0.2</v>
      </c>
      <c r="O134" s="44">
        <f>M134+(M134*DPH_sadzba)</f>
        <v>0</v>
      </c>
      <c r="P134" s="44">
        <f t="shared" si="18"/>
        <v>0</v>
      </c>
      <c r="Q134" s="47">
        <f t="shared" si="19"/>
        <v>0</v>
      </c>
    </row>
    <row r="135" spans="2:18" ht="17" x14ac:dyDescent="0.2">
      <c r="B135" s="30"/>
      <c r="C135" s="9">
        <v>13</v>
      </c>
      <c r="D135" s="22" t="s">
        <v>27</v>
      </c>
      <c r="E135" s="10">
        <v>45335</v>
      </c>
      <c r="F135" s="10">
        <v>45838</v>
      </c>
      <c r="G135" s="9">
        <v>27114267</v>
      </c>
      <c r="H135" s="9">
        <v>1</v>
      </c>
      <c r="I135" s="9">
        <v>120323195</v>
      </c>
      <c r="J135" s="9" t="s">
        <v>132</v>
      </c>
      <c r="K135" s="9" t="s">
        <v>133</v>
      </c>
      <c r="L135" s="10">
        <v>44950</v>
      </c>
      <c r="M135" s="11" t="s">
        <v>152</v>
      </c>
      <c r="N135" s="43" t="s">
        <v>157</v>
      </c>
      <c r="O135" s="11" t="s">
        <v>152</v>
      </c>
      <c r="P135" s="11" t="s">
        <v>152</v>
      </c>
      <c r="Q135" s="17" t="s">
        <v>152</v>
      </c>
      <c r="R135"/>
    </row>
    <row r="136" spans="2:18" s="3" customFormat="1" ht="17" x14ac:dyDescent="0.2">
      <c r="B136" s="30"/>
      <c r="C136" s="9">
        <v>14</v>
      </c>
      <c r="D136" s="22" t="s">
        <v>27</v>
      </c>
      <c r="E136" s="10">
        <v>45335</v>
      </c>
      <c r="F136" s="10">
        <v>45838</v>
      </c>
      <c r="G136" s="9">
        <v>27114267</v>
      </c>
      <c r="H136" s="9">
        <v>1</v>
      </c>
      <c r="I136" s="9">
        <v>120323205</v>
      </c>
      <c r="J136" s="9" t="s">
        <v>134</v>
      </c>
      <c r="K136" s="9" t="s">
        <v>135</v>
      </c>
      <c r="L136" s="10">
        <v>44950</v>
      </c>
      <c r="M136" s="11" t="s">
        <v>152</v>
      </c>
      <c r="N136" s="43" t="s">
        <v>157</v>
      </c>
      <c r="O136" s="11" t="s">
        <v>152</v>
      </c>
      <c r="P136" s="11" t="s">
        <v>152</v>
      </c>
      <c r="Q136" s="17" t="s">
        <v>152</v>
      </c>
    </row>
    <row r="137" spans="2:18" ht="17" x14ac:dyDescent="0.2">
      <c r="B137" s="30"/>
      <c r="C137" s="9">
        <v>15</v>
      </c>
      <c r="D137" s="22" t="s">
        <v>27</v>
      </c>
      <c r="E137" s="10">
        <v>45335</v>
      </c>
      <c r="F137" s="10">
        <v>45838</v>
      </c>
      <c r="G137" s="9">
        <v>27114267</v>
      </c>
      <c r="H137" s="9">
        <v>1</v>
      </c>
      <c r="I137" s="9">
        <v>120323204</v>
      </c>
      <c r="J137" s="9">
        <v>120323204</v>
      </c>
      <c r="K137" s="9"/>
      <c r="L137" s="10">
        <v>44950</v>
      </c>
      <c r="M137" s="11" t="s">
        <v>152</v>
      </c>
      <c r="N137" s="43" t="s">
        <v>157</v>
      </c>
      <c r="O137" s="11" t="s">
        <v>152</v>
      </c>
      <c r="P137" s="11" t="s">
        <v>152</v>
      </c>
      <c r="Q137" s="17" t="s">
        <v>152</v>
      </c>
      <c r="R137"/>
    </row>
    <row r="138" spans="2:18" ht="17" x14ac:dyDescent="0.2">
      <c r="B138" s="30"/>
      <c r="C138" s="9">
        <v>16</v>
      </c>
      <c r="D138" s="22" t="s">
        <v>27</v>
      </c>
      <c r="E138" s="10">
        <v>45335</v>
      </c>
      <c r="F138" s="10">
        <v>45838</v>
      </c>
      <c r="G138" s="9">
        <v>27114267</v>
      </c>
      <c r="H138" s="9">
        <v>1</v>
      </c>
      <c r="I138" s="9">
        <v>120323213</v>
      </c>
      <c r="J138" s="9">
        <v>120323213</v>
      </c>
      <c r="K138" s="9"/>
      <c r="L138" s="10">
        <v>44950</v>
      </c>
      <c r="M138" s="11" t="s">
        <v>152</v>
      </c>
      <c r="N138" s="43" t="s">
        <v>157</v>
      </c>
      <c r="O138" s="11" t="s">
        <v>152</v>
      </c>
      <c r="P138" s="11" t="s">
        <v>152</v>
      </c>
      <c r="Q138" s="17" t="s">
        <v>152</v>
      </c>
      <c r="R138"/>
    </row>
    <row r="139" spans="2:18" ht="51" x14ac:dyDescent="0.2">
      <c r="B139" s="30"/>
      <c r="C139" s="16" t="s">
        <v>0</v>
      </c>
      <c r="D139" s="16" t="s">
        <v>2</v>
      </c>
      <c r="E139" s="16" t="s">
        <v>1</v>
      </c>
      <c r="F139" s="16" t="s">
        <v>3</v>
      </c>
      <c r="G139" s="16" t="s">
        <v>4</v>
      </c>
      <c r="H139" s="16" t="s">
        <v>5</v>
      </c>
      <c r="I139" s="16" t="s">
        <v>6</v>
      </c>
      <c r="J139" s="16" t="s">
        <v>7</v>
      </c>
      <c r="K139" s="16" t="s">
        <v>8</v>
      </c>
      <c r="L139" s="16" t="s">
        <v>9</v>
      </c>
      <c r="M139" s="24" t="s">
        <v>147</v>
      </c>
      <c r="N139" s="24"/>
      <c r="O139" s="24" t="s">
        <v>148</v>
      </c>
      <c r="P139" s="24" t="s">
        <v>149</v>
      </c>
      <c r="Q139" s="25" t="s">
        <v>150</v>
      </c>
      <c r="R139"/>
    </row>
    <row r="140" spans="2:18" s="3" customFormat="1" ht="17" x14ac:dyDescent="0.2">
      <c r="B140" s="30"/>
      <c r="C140" s="9">
        <v>1</v>
      </c>
      <c r="D140" s="22" t="s">
        <v>119</v>
      </c>
      <c r="E140" s="10">
        <v>45351</v>
      </c>
      <c r="F140" s="10">
        <v>45838</v>
      </c>
      <c r="G140" s="9">
        <v>27114267</v>
      </c>
      <c r="H140" s="9">
        <v>45</v>
      </c>
      <c r="I140" s="9">
        <v>120609338</v>
      </c>
      <c r="J140" s="9">
        <v>120609338</v>
      </c>
      <c r="K140" s="9"/>
      <c r="L140" s="10">
        <v>44950</v>
      </c>
      <c r="M140" s="59"/>
      <c r="N140" s="60">
        <f>DPH_sadzba</f>
        <v>0.2</v>
      </c>
      <c r="O140" s="44">
        <f>M140+(M140*DPH_sadzba)</f>
        <v>0</v>
      </c>
      <c r="P140" s="44">
        <f t="shared" ref="P140" si="20">H140*M140</f>
        <v>0</v>
      </c>
      <c r="Q140" s="47">
        <f t="shared" ref="Q140" si="21">H140*O140</f>
        <v>0</v>
      </c>
    </row>
    <row r="141" spans="2:18" ht="51" x14ac:dyDescent="0.2">
      <c r="B141" s="30"/>
      <c r="C141" s="16" t="s">
        <v>0</v>
      </c>
      <c r="D141" s="16" t="s">
        <v>2</v>
      </c>
      <c r="E141" s="16" t="s">
        <v>1</v>
      </c>
      <c r="F141" s="16" t="s">
        <v>3</v>
      </c>
      <c r="G141" s="16" t="s">
        <v>4</v>
      </c>
      <c r="H141" s="16" t="s">
        <v>5</v>
      </c>
      <c r="I141" s="16" t="s">
        <v>6</v>
      </c>
      <c r="J141" s="16" t="s">
        <v>7</v>
      </c>
      <c r="K141" s="16" t="s">
        <v>8</v>
      </c>
      <c r="L141" s="16" t="s">
        <v>9</v>
      </c>
      <c r="M141" s="24" t="s">
        <v>147</v>
      </c>
      <c r="N141" s="24"/>
      <c r="O141" s="24" t="s">
        <v>148</v>
      </c>
      <c r="P141" s="24" t="s">
        <v>149</v>
      </c>
      <c r="Q141" s="25" t="s">
        <v>150</v>
      </c>
      <c r="R141"/>
    </row>
    <row r="142" spans="2:18" ht="18" thickBot="1" x14ac:dyDescent="0.25">
      <c r="B142" s="31"/>
      <c r="C142" s="12">
        <v>1</v>
      </c>
      <c r="D142" s="23" t="s">
        <v>60</v>
      </c>
      <c r="E142" s="13">
        <v>45344</v>
      </c>
      <c r="F142" s="10">
        <v>45838</v>
      </c>
      <c r="G142" s="12">
        <v>27114267</v>
      </c>
      <c r="H142" s="12">
        <v>8</v>
      </c>
      <c r="I142" s="12">
        <v>120467365</v>
      </c>
      <c r="J142" s="12">
        <v>120467365</v>
      </c>
      <c r="K142" s="12"/>
      <c r="L142" s="13">
        <v>44950</v>
      </c>
      <c r="M142" s="61"/>
      <c r="N142" s="60">
        <f>DPH_sadzba</f>
        <v>0.2</v>
      </c>
      <c r="O142" s="44">
        <f>M142+(M142*DPH_sadzba)</f>
        <v>0</v>
      </c>
      <c r="P142" s="44">
        <f t="shared" ref="P142" si="22">H142*M142</f>
        <v>0</v>
      </c>
      <c r="Q142" s="47">
        <f t="shared" ref="Q142" si="23">H142*O142</f>
        <v>0</v>
      </c>
      <c r="R142"/>
    </row>
    <row r="143" spans="2:18" ht="17" thickBot="1" x14ac:dyDescent="0.25">
      <c r="B143" s="26" t="s">
        <v>161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8"/>
      <c r="P143" s="48">
        <f>SUM(P123:P134,P140,P142)</f>
        <v>0</v>
      </c>
      <c r="Q143" s="48">
        <f>SUM(Q123:Q134,Q140,Q142)</f>
        <v>0</v>
      </c>
      <c r="R143"/>
    </row>
    <row r="144" spans="2:18" x14ac:dyDescent="0.2">
      <c r="R144"/>
    </row>
    <row r="145" spans="2:18" x14ac:dyDescent="0.2">
      <c r="G145" s="1"/>
      <c r="R145"/>
    </row>
    <row r="146" spans="2:18" ht="51" x14ac:dyDescent="0.2">
      <c r="B146" s="19" t="s">
        <v>151</v>
      </c>
      <c r="C146" s="15" t="s">
        <v>0</v>
      </c>
      <c r="D146" s="15" t="s">
        <v>2</v>
      </c>
      <c r="E146" s="15" t="s">
        <v>1</v>
      </c>
      <c r="F146" s="15" t="s">
        <v>3</v>
      </c>
      <c r="G146" s="15" t="s">
        <v>4</v>
      </c>
      <c r="H146" s="15" t="s">
        <v>5</v>
      </c>
      <c r="I146" s="15" t="s">
        <v>6</v>
      </c>
      <c r="J146" s="15" t="s">
        <v>7</v>
      </c>
      <c r="K146" s="15" t="s">
        <v>8</v>
      </c>
      <c r="L146" s="15" t="s">
        <v>9</v>
      </c>
      <c r="M146" s="20" t="s">
        <v>147</v>
      </c>
      <c r="N146" s="20"/>
      <c r="O146" s="20" t="s">
        <v>148</v>
      </c>
      <c r="P146" s="20" t="s">
        <v>149</v>
      </c>
      <c r="Q146" s="21" t="s">
        <v>150</v>
      </c>
      <c r="R146"/>
    </row>
    <row r="147" spans="2:18" ht="17" x14ac:dyDescent="0.2">
      <c r="B147" s="29">
        <v>21178259</v>
      </c>
      <c r="C147" s="9">
        <v>1</v>
      </c>
      <c r="D147" s="22" t="s">
        <v>62</v>
      </c>
      <c r="E147" s="10">
        <v>45361</v>
      </c>
      <c r="F147" s="10">
        <v>45838</v>
      </c>
      <c r="G147" s="9">
        <v>27112591</v>
      </c>
      <c r="H147" s="9">
        <v>1</v>
      </c>
      <c r="I147" s="9">
        <v>120813177</v>
      </c>
      <c r="J147" s="9" t="s">
        <v>136</v>
      </c>
      <c r="K147" s="9" t="s">
        <v>137</v>
      </c>
      <c r="L147" s="10">
        <v>44950</v>
      </c>
      <c r="M147" s="11" t="s">
        <v>152</v>
      </c>
      <c r="N147" s="43" t="s">
        <v>157</v>
      </c>
      <c r="O147" s="11" t="s">
        <v>152</v>
      </c>
      <c r="P147" s="11" t="s">
        <v>152</v>
      </c>
      <c r="Q147" s="17" t="s">
        <v>152</v>
      </c>
      <c r="R147"/>
    </row>
    <row r="148" spans="2:18" ht="17" x14ac:dyDescent="0.2">
      <c r="B148" s="30"/>
      <c r="C148" s="9">
        <v>2</v>
      </c>
      <c r="D148" s="22" t="s">
        <v>62</v>
      </c>
      <c r="E148" s="10">
        <v>45361</v>
      </c>
      <c r="F148" s="10">
        <v>45838</v>
      </c>
      <c r="G148" s="9">
        <v>27112591</v>
      </c>
      <c r="H148" s="9">
        <v>1</v>
      </c>
      <c r="I148" s="9">
        <v>120813178</v>
      </c>
      <c r="J148" s="9" t="s">
        <v>138</v>
      </c>
      <c r="K148" s="9" t="s">
        <v>139</v>
      </c>
      <c r="L148" s="10">
        <v>44950</v>
      </c>
      <c r="M148" s="11" t="s">
        <v>152</v>
      </c>
      <c r="N148" s="43" t="s">
        <v>157</v>
      </c>
      <c r="O148" s="11" t="s">
        <v>152</v>
      </c>
      <c r="P148" s="11" t="s">
        <v>152</v>
      </c>
      <c r="Q148" s="17" t="s">
        <v>152</v>
      </c>
      <c r="R148"/>
    </row>
    <row r="149" spans="2:18" s="3" customFormat="1" ht="17" x14ac:dyDescent="0.2">
      <c r="B149" s="30"/>
      <c r="C149" s="9">
        <v>3</v>
      </c>
      <c r="D149" s="22" t="s">
        <v>62</v>
      </c>
      <c r="E149" s="10">
        <v>45361</v>
      </c>
      <c r="F149" s="10">
        <v>45838</v>
      </c>
      <c r="G149" s="9">
        <v>27112591</v>
      </c>
      <c r="H149" s="9">
        <v>1</v>
      </c>
      <c r="I149" s="9">
        <v>120813180</v>
      </c>
      <c r="J149" s="9" t="s">
        <v>140</v>
      </c>
      <c r="K149" s="9" t="s">
        <v>141</v>
      </c>
      <c r="L149" s="10">
        <v>44950</v>
      </c>
      <c r="M149" s="11" t="s">
        <v>152</v>
      </c>
      <c r="N149" s="43" t="s">
        <v>157</v>
      </c>
      <c r="O149" s="11" t="s">
        <v>152</v>
      </c>
      <c r="P149" s="11" t="s">
        <v>152</v>
      </c>
      <c r="Q149" s="17" t="s">
        <v>152</v>
      </c>
    </row>
    <row r="150" spans="2:18" ht="17" x14ac:dyDescent="0.2">
      <c r="B150" s="30"/>
      <c r="C150" s="9">
        <v>4</v>
      </c>
      <c r="D150" s="22" t="s">
        <v>61</v>
      </c>
      <c r="E150" s="10">
        <v>45361</v>
      </c>
      <c r="F150" s="10">
        <v>45838</v>
      </c>
      <c r="G150" s="9">
        <v>27112591</v>
      </c>
      <c r="H150" s="9">
        <v>1</v>
      </c>
      <c r="I150" s="9">
        <v>120813175</v>
      </c>
      <c r="J150" s="9">
        <v>120813175</v>
      </c>
      <c r="K150" s="9"/>
      <c r="L150" s="10">
        <v>44950</v>
      </c>
      <c r="M150" s="59"/>
      <c r="N150" s="60">
        <f>DPH_sadzba</f>
        <v>0.2</v>
      </c>
      <c r="O150" s="44">
        <f>M150+(M150*DPH_sadzba)</f>
        <v>0</v>
      </c>
      <c r="P150" s="44">
        <f t="shared" ref="P150:P152" si="24">H150*M150</f>
        <v>0</v>
      </c>
      <c r="Q150" s="47">
        <f t="shared" ref="Q150:Q152" si="25">H150*O150</f>
        <v>0</v>
      </c>
      <c r="R150"/>
    </row>
    <row r="151" spans="2:18" ht="17" x14ac:dyDescent="0.2">
      <c r="B151" s="30"/>
      <c r="C151" s="9">
        <v>5</v>
      </c>
      <c r="D151" s="22" t="s">
        <v>61</v>
      </c>
      <c r="E151" s="10">
        <v>45361</v>
      </c>
      <c r="F151" s="10">
        <v>45838</v>
      </c>
      <c r="G151" s="9">
        <v>27112591</v>
      </c>
      <c r="H151" s="9">
        <v>1</v>
      </c>
      <c r="I151" s="9">
        <v>120813176</v>
      </c>
      <c r="J151" s="9">
        <v>120813176</v>
      </c>
      <c r="K151" s="9"/>
      <c r="L151" s="10">
        <v>44950</v>
      </c>
      <c r="M151" s="59"/>
      <c r="N151" s="60">
        <f>DPH_sadzba</f>
        <v>0.2</v>
      </c>
      <c r="O151" s="44">
        <f>M151+(M151*DPH_sadzba)</f>
        <v>0</v>
      </c>
      <c r="P151" s="44">
        <f t="shared" si="24"/>
        <v>0</v>
      </c>
      <c r="Q151" s="47">
        <f t="shared" si="25"/>
        <v>0</v>
      </c>
      <c r="R151"/>
    </row>
    <row r="152" spans="2:18" ht="18" thickBot="1" x14ac:dyDescent="0.25">
      <c r="B152" s="31"/>
      <c r="C152" s="12">
        <v>6</v>
      </c>
      <c r="D152" s="23" t="s">
        <v>61</v>
      </c>
      <c r="E152" s="13">
        <v>45361</v>
      </c>
      <c r="F152" s="10">
        <v>45838</v>
      </c>
      <c r="G152" s="12">
        <v>27112591</v>
      </c>
      <c r="H152" s="12">
        <v>1</v>
      </c>
      <c r="I152" s="12">
        <v>120813179</v>
      </c>
      <c r="J152" s="12">
        <v>120813179</v>
      </c>
      <c r="K152" s="12"/>
      <c r="L152" s="13">
        <v>44950</v>
      </c>
      <c r="M152" s="61"/>
      <c r="N152" s="60">
        <f>DPH_sadzba</f>
        <v>0.2</v>
      </c>
      <c r="O152" s="44">
        <f>M152+(M152*DPH_sadzba)</f>
        <v>0</v>
      </c>
      <c r="P152" s="44">
        <f t="shared" si="24"/>
        <v>0</v>
      </c>
      <c r="Q152" s="47">
        <f t="shared" si="25"/>
        <v>0</v>
      </c>
      <c r="R152"/>
    </row>
    <row r="153" spans="2:18" ht="17" thickBot="1" x14ac:dyDescent="0.25">
      <c r="B153" s="26" t="s">
        <v>161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8"/>
      <c r="P153" s="48">
        <f>SUM(P150:P152)</f>
        <v>0</v>
      </c>
      <c r="Q153" s="48">
        <f>SUM(Q150:Q152)</f>
        <v>0</v>
      </c>
      <c r="R153"/>
    </row>
    <row r="154" spans="2:18" ht="17" thickBot="1" x14ac:dyDescent="0.25">
      <c r="P154" s="2"/>
      <c r="R154"/>
    </row>
    <row r="155" spans="2:18" s="56" customFormat="1" ht="22" thickBot="1" x14ac:dyDescent="0.3">
      <c r="B155" s="62" t="s">
        <v>162</v>
      </c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4"/>
      <c r="P155" s="65">
        <f>SUM(P67,P119,P143,P153)</f>
        <v>0</v>
      </c>
      <c r="Q155" s="66">
        <f>SUM(Q67,Q119,Q143,Q153)</f>
        <v>0</v>
      </c>
    </row>
    <row r="156" spans="2:18" ht="17" thickBot="1" x14ac:dyDescent="0.25"/>
    <row r="157" spans="2:18" ht="69" customHeight="1" thickBot="1" x14ac:dyDescent="0.25">
      <c r="B157" s="50" t="s">
        <v>158</v>
      </c>
      <c r="C157" s="51"/>
      <c r="D157" s="52"/>
      <c r="E157" s="53"/>
      <c r="F157" s="53"/>
      <c r="G157" s="53"/>
      <c r="H157" s="53"/>
      <c r="I157" s="54"/>
      <c r="R157"/>
    </row>
    <row r="158" spans="2:18" ht="23" customHeight="1" x14ac:dyDescent="0.2">
      <c r="B158" s="55"/>
      <c r="R158"/>
    </row>
    <row r="159" spans="2:18" s="56" customFormat="1" ht="21" x14ac:dyDescent="0.25">
      <c r="B159" s="58" t="s">
        <v>159</v>
      </c>
      <c r="C159" s="58"/>
      <c r="D159" s="58"/>
      <c r="E159" s="58"/>
      <c r="F159" s="58"/>
      <c r="G159" s="58"/>
      <c r="H159" s="58"/>
      <c r="I159" s="58"/>
      <c r="J159"/>
      <c r="K159"/>
      <c r="L159"/>
    </row>
    <row r="160" spans="2:18" x14ac:dyDescent="0.2">
      <c r="B160" s="57" t="s">
        <v>160</v>
      </c>
      <c r="R160"/>
    </row>
  </sheetData>
  <mergeCells count="14">
    <mergeCell ref="B13:B66"/>
    <mergeCell ref="B71:B118"/>
    <mergeCell ref="B143:O143"/>
    <mergeCell ref="B157:C157"/>
    <mergeCell ref="B153:O153"/>
    <mergeCell ref="B67:O67"/>
    <mergeCell ref="B119:O119"/>
    <mergeCell ref="B123:B142"/>
    <mergeCell ref="B147:B152"/>
    <mergeCell ref="C4:Q4"/>
    <mergeCell ref="C5:Q5"/>
    <mergeCell ref="C6:Q6"/>
    <mergeCell ref="C7:Q7"/>
    <mergeCell ref="C8:Q8"/>
  </mergeCells>
  <pageMargins left="0.7" right="0.7" top="0.75" bottom="0.75" header="0.3" footer="0.3"/>
  <pageSetup paperSize="8" scale="50" fitToHeight="0" orientation="landscape" r:id="rId1"/>
  <rowBreaks count="2" manualBreakCount="2">
    <brk id="68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Cenník</vt:lpstr>
      <vt:lpstr>DPH_sadzba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Hornak</dc:creator>
  <cp:lastModifiedBy>Ľubomír Grejták</cp:lastModifiedBy>
  <cp:lastPrinted>2023-12-04T09:26:59Z</cp:lastPrinted>
  <dcterms:created xsi:type="dcterms:W3CDTF">2023-11-20T10:03:35Z</dcterms:created>
  <dcterms:modified xsi:type="dcterms:W3CDTF">2023-12-07T12:32:48Z</dcterms:modified>
</cp:coreProperties>
</file>