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č.3 k návrhu zmluvy\"/>
    </mc:Choice>
  </mc:AlternateContent>
  <xr:revisionPtr revIDLastSave="0" documentId="13_ncr:1_{C5D7060D-0182-432B-AB85-E8A5C75B2B4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" l="1"/>
  <c r="G34" i="1"/>
  <c r="F34" i="1"/>
  <c r="E34" i="1"/>
  <c r="D34" i="1"/>
  <c r="O36" i="1"/>
  <c r="O35" i="1"/>
  <c r="O34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3" i="1"/>
  <c r="D2" i="2" l="1"/>
  <c r="M32" i="1"/>
  <c r="M33" i="1"/>
  <c r="M22" i="1"/>
  <c r="M23" i="1"/>
  <c r="M24" i="1"/>
  <c r="M25" i="1"/>
  <c r="M26" i="1"/>
  <c r="M27" i="1"/>
  <c r="M28" i="1"/>
  <c r="M14" i="1"/>
  <c r="M15" i="1"/>
  <c r="M16" i="1"/>
  <c r="M17" i="1"/>
  <c r="M18" i="1"/>
  <c r="M19" i="1"/>
  <c r="M20" i="1"/>
  <c r="M21" i="1"/>
  <c r="M29" i="1"/>
  <c r="M30" i="1"/>
  <c r="M31" i="1"/>
  <c r="M13" i="1"/>
  <c r="D3" i="2" l="1"/>
  <c r="B2" i="2"/>
  <c r="C3" i="2"/>
  <c r="B3" i="2"/>
  <c r="C2" i="2"/>
  <c r="B4" i="2" l="1"/>
  <c r="D4" i="2"/>
  <c r="C4" i="2"/>
</calcChain>
</file>

<file path=xl/sharedStrings.xml><?xml version="1.0" encoding="utf-8"?>
<sst xmlns="http://schemas.openxmlformats.org/spreadsheetml/2006/main" count="132" uniqueCount="88">
  <si>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</si>
  <si>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</si>
  <si>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</si>
  <si>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</si>
  <si>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</si>
  <si>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</si>
  <si>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</si>
  <si>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</si>
  <si>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</si>
  <si>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</si>
  <si>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</si>
  <si>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</si>
  <si>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</si>
  <si>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</si>
  <si>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</si>
  <si>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</si>
  <si>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</si>
  <si>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</si>
  <si>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</si>
  <si>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</si>
  <si>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</si>
  <si>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</si>
  <si>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</si>
  <si>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</si>
  <si>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</si>
  <si>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</si>
  <si>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</si>
  <si>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</si>
  <si>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</si>
  <si>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</si>
  <si>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792B00</t>
  </si>
  <si>
    <t>PU-50</t>
  </si>
  <si>
    <t>786A00</t>
  </si>
  <si>
    <t>PP</t>
  </si>
  <si>
    <t>RN</t>
  </si>
  <si>
    <t>PN</t>
  </si>
  <si>
    <t>suma m3</t>
  </si>
  <si>
    <t>suma cena</t>
  </si>
  <si>
    <t>priemer cena</t>
  </si>
  <si>
    <t>50/600</t>
  </si>
  <si>
    <t>č.2</t>
  </si>
  <si>
    <t>50/400</t>
  </si>
  <si>
    <t>Budča - časť č.2 (Mláčik)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</si>
  <si>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</si>
  <si>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</si>
  <si>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</si>
  <si>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</si>
  <si>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</si>
  <si>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</si>
  <si>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</si>
  <si>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</si>
  <si>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753A00</t>
  </si>
  <si>
    <t>541-11</t>
  </si>
  <si>
    <t>538-11</t>
  </si>
  <si>
    <t>539-11</t>
  </si>
  <si>
    <t>759C00</t>
  </si>
  <si>
    <t>834-01</t>
  </si>
  <si>
    <t>750C00</t>
  </si>
  <si>
    <t>750E00</t>
  </si>
  <si>
    <t>50/500</t>
  </si>
  <si>
    <t>753B00</t>
  </si>
  <si>
    <t>50/350</t>
  </si>
  <si>
    <t>50/300</t>
  </si>
  <si>
    <t>701A00</t>
  </si>
  <si>
    <t>702C00</t>
  </si>
  <si>
    <t>100/500</t>
  </si>
  <si>
    <t>580A00</t>
  </si>
  <si>
    <t>711A00</t>
  </si>
  <si>
    <t>100/800</t>
  </si>
  <si>
    <t>906-00</t>
  </si>
  <si>
    <t>100/600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</si>
  <si>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</si>
  <si>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</si>
  <si>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</si>
  <si>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</si>
  <si>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</si>
  <si>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</si>
  <si>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</si>
  <si>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</si>
  <si>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</si>
  <si>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</si>
  <si>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</si>
  <si>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</si>
  <si>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</si>
  <si>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</si>
  <si>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</si>
  <si>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č.3 k Návrhu zmluvy na časť č.2 (Mláčik)</t>
  </si>
  <si>
    <t>823B01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</si>
</sst>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9" fillId="0" borderId="9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9" fillId="0" borderId="9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1" fillId="5" borderId="6" xfId="0" applyNumberFormat="1" applyFont="1" applyFill="1" applyBorder="1" applyAlignment="1">
      <alignment horizontal="center" vertical="center"/>
    </xf>
    <xf numFmtId="4" fontId="5" fillId="5" borderId="34" xfId="0" applyNumberFormat="1" applyFont="1" applyFill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36" xfId="0" applyFont="1" applyBorder="1" applyAlignment="1">
      <alignment vertical="center"/>
    </xf>
    <xf numFmtId="0" fontId="0" fillId="0" borderId="23" xfId="0" applyBorder="1"/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33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7" xfId="0" applyFill="1" applyBorder="1"/>
    <xf numFmtId="0" fontId="0" fillId="0" borderId="29" xfId="0" applyBorder="1"/>
    <xf numFmtId="0" fontId="9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4" borderId="12" xfId="0" applyFill="1" applyBorder="1" applyAlignment="1">
      <alignment horizontal="center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2" xfId="0" applyFont="1" applyBorder="1" applyAlignment="1">
      <alignment horizontal="left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topLeftCell="A9" zoomScale="90" zoomScaleNormal="90" zoomScalePageLayoutView="40" workbookViewId="0">
      <selection activeCell="O34" sqref="O34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61" t="s">
        <v>86</v>
      </c>
      <c r="F1" s="61"/>
      <c r="G1" s="61"/>
      <c r="H1" s="61"/>
      <c r="I1" s="61"/>
      <c r="J1" s="61"/>
      <c r="K1" s="61"/>
      <c r="L1" s="61"/>
    </row>
    <row r="2" spans="1:16" ht="18" x14ac:dyDescent="0.25">
      <c r="C2" s="67" t="s">
        <v>50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4" spans="1:16" ht="15.75" customHeight="1" x14ac:dyDescent="0.25">
      <c r="A4" s="54" t="s">
        <v>84</v>
      </c>
      <c r="B4" s="54"/>
      <c r="C4" s="55"/>
      <c r="D4" s="55"/>
      <c r="E4" s="55"/>
      <c r="F4" s="55"/>
      <c r="G4" s="55"/>
      <c r="H4" s="55"/>
      <c r="J4" s="44" t="s">
        <v>25</v>
      </c>
      <c r="K4" s="68" t="s">
        <v>42</v>
      </c>
      <c r="L4" s="68"/>
      <c r="M4" s="68"/>
    </row>
    <row r="7" spans="1:16" x14ac:dyDescent="0.25">
      <c r="A7" s="23" t="s">
        <v>85</v>
      </c>
      <c r="B7" s="56"/>
      <c r="C7" s="56"/>
      <c r="D7" s="56"/>
      <c r="E7" s="56"/>
      <c r="F7" s="23"/>
      <c r="I7" s="69"/>
      <c r="J7" s="69"/>
      <c r="K7" s="69"/>
      <c r="L7" s="69"/>
      <c r="M7" s="69"/>
    </row>
    <row r="8" spans="1:16" x14ac:dyDescent="0.25">
      <c r="A8" s="57"/>
      <c r="B8" s="23"/>
      <c r="C8" s="23"/>
      <c r="D8" s="23"/>
      <c r="E8" s="23"/>
      <c r="F8" s="23"/>
    </row>
    <row r="9" spans="1:16" ht="42.75" customHeight="1" thickBot="1" x14ac:dyDescent="0.3">
      <c r="A9" s="28"/>
      <c r="B9" s="29"/>
      <c r="G9" s="1"/>
      <c r="I9" s="38"/>
    </row>
    <row r="10" spans="1:16" ht="106.5" customHeight="1" thickBot="1" x14ac:dyDescent="0.3">
      <c r="A10" s="102" t="s">
        <v>0</v>
      </c>
      <c r="B10" s="105" t="s">
        <v>1</v>
      </c>
      <c r="C10" s="64" t="s">
        <v>2</v>
      </c>
      <c r="D10" s="70" t="s">
        <v>75</v>
      </c>
      <c r="E10" s="71"/>
      <c r="F10" s="71"/>
      <c r="G10" s="72"/>
      <c r="H10" s="73" t="s">
        <v>77</v>
      </c>
      <c r="I10" s="64" t="s">
        <v>3</v>
      </c>
      <c r="J10" s="78" t="s">
        <v>4</v>
      </c>
      <c r="K10" s="64" t="s">
        <v>5</v>
      </c>
      <c r="L10" s="24" t="s">
        <v>26</v>
      </c>
      <c r="M10" s="64" t="s">
        <v>6</v>
      </c>
      <c r="N10" s="87" t="s">
        <v>7</v>
      </c>
      <c r="O10" s="96" t="s">
        <v>8</v>
      </c>
      <c r="P10" s="81" t="s">
        <v>9</v>
      </c>
    </row>
    <row r="11" spans="1:16" ht="24" customHeight="1" x14ac:dyDescent="0.25">
      <c r="A11" s="100"/>
      <c r="B11" s="106"/>
      <c r="C11" s="65"/>
      <c r="D11" s="103" t="s">
        <v>82</v>
      </c>
      <c r="E11" s="99" t="s">
        <v>83</v>
      </c>
      <c r="F11" s="84" t="s">
        <v>81</v>
      </c>
      <c r="G11" s="84" t="s">
        <v>76</v>
      </c>
      <c r="H11" s="74"/>
      <c r="I11" s="76"/>
      <c r="J11" s="79"/>
      <c r="K11" s="100"/>
      <c r="M11" s="76"/>
      <c r="N11" s="88"/>
      <c r="O11" s="97"/>
      <c r="P11" s="82"/>
    </row>
    <row r="12" spans="1:16" ht="14.25" customHeight="1" thickBot="1" x14ac:dyDescent="0.3">
      <c r="A12" s="101"/>
      <c r="B12" s="107"/>
      <c r="C12" s="66"/>
      <c r="D12" s="104"/>
      <c r="E12" s="85"/>
      <c r="F12" s="85"/>
      <c r="G12" s="85"/>
      <c r="H12" s="75"/>
      <c r="I12" s="77"/>
      <c r="J12" s="80"/>
      <c r="K12" s="101"/>
      <c r="L12" s="25"/>
      <c r="M12" s="77"/>
      <c r="N12" s="89"/>
      <c r="O12" s="98"/>
      <c r="P12" s="83"/>
    </row>
    <row r="13" spans="1:16" ht="14.45" customHeight="1" x14ac:dyDescent="0.25">
      <c r="A13" s="39">
        <v>4</v>
      </c>
      <c r="B13" s="8" t="s">
        <v>51</v>
      </c>
      <c r="C13" s="9" t="s">
        <v>27</v>
      </c>
      <c r="D13" s="10">
        <v>95</v>
      </c>
      <c r="E13" s="10">
        <v>166</v>
      </c>
      <c r="F13" s="10"/>
      <c r="G13" s="30">
        <f>D13+E13+F13</f>
        <v>261</v>
      </c>
      <c r="H13" s="11" t="s">
        <v>28</v>
      </c>
      <c r="I13" s="26">
        <v>0.4</v>
      </c>
      <c r="J13" s="12">
        <v>1.1599999999999999</v>
      </c>
      <c r="K13" s="13">
        <v>150</v>
      </c>
      <c r="L13" s="42">
        <v>17.399999999999999</v>
      </c>
      <c r="M13" s="15">
        <f>L13*G13</f>
        <v>4541.3999999999996</v>
      </c>
      <c r="N13" s="2"/>
      <c r="O13" s="33">
        <f>G13*N13</f>
        <v>0</v>
      </c>
      <c r="P13" s="58" t="s">
        <v>80</v>
      </c>
    </row>
    <row r="14" spans="1:16" x14ac:dyDescent="0.25">
      <c r="A14" s="39">
        <v>4</v>
      </c>
      <c r="B14" s="8" t="s">
        <v>87</v>
      </c>
      <c r="C14" s="9" t="s">
        <v>27</v>
      </c>
      <c r="D14" s="10"/>
      <c r="E14" s="10">
        <v>176</v>
      </c>
      <c r="F14" s="10"/>
      <c r="G14" s="30">
        <f t="shared" ref="G14:G33" si="0">D14+E14+F14</f>
        <v>176</v>
      </c>
      <c r="H14" s="11" t="s">
        <v>28</v>
      </c>
      <c r="I14" s="26">
        <v>0.4</v>
      </c>
      <c r="J14" s="12">
        <v>1.01</v>
      </c>
      <c r="K14" s="13">
        <v>450</v>
      </c>
      <c r="L14" s="42">
        <v>19.940000000000001</v>
      </c>
      <c r="M14" s="15">
        <f t="shared" ref="M14:M30" si="1">L14*G14</f>
        <v>3509.44</v>
      </c>
      <c r="N14" s="2"/>
      <c r="O14" s="33">
        <f t="shared" ref="O14:O33" si="2">G14*N14</f>
        <v>0</v>
      </c>
      <c r="P14" s="59"/>
    </row>
    <row r="15" spans="1:16" x14ac:dyDescent="0.25">
      <c r="A15" s="39">
        <v>2</v>
      </c>
      <c r="B15" s="8" t="s">
        <v>52</v>
      </c>
      <c r="C15" s="9" t="s">
        <v>27</v>
      </c>
      <c r="D15" s="10">
        <v>1</v>
      </c>
      <c r="E15" s="10">
        <v>317</v>
      </c>
      <c r="F15" s="10"/>
      <c r="G15" s="30">
        <f t="shared" si="0"/>
        <v>318</v>
      </c>
      <c r="H15" s="11" t="s">
        <v>28</v>
      </c>
      <c r="I15" s="26">
        <v>0.35</v>
      </c>
      <c r="J15" s="12">
        <v>1.48</v>
      </c>
      <c r="K15" s="13">
        <v>500</v>
      </c>
      <c r="L15" s="42">
        <v>17.75</v>
      </c>
      <c r="M15" s="15">
        <f t="shared" si="1"/>
        <v>5644.5</v>
      </c>
      <c r="N15" s="2"/>
      <c r="O15" s="33">
        <f t="shared" si="2"/>
        <v>0</v>
      </c>
      <c r="P15" s="59"/>
    </row>
    <row r="16" spans="1:16" x14ac:dyDescent="0.25">
      <c r="A16" s="39">
        <v>2</v>
      </c>
      <c r="B16" s="8" t="s">
        <v>53</v>
      </c>
      <c r="C16" s="9" t="s">
        <v>27</v>
      </c>
      <c r="D16" s="10">
        <v>16</v>
      </c>
      <c r="E16" s="10">
        <v>268</v>
      </c>
      <c r="F16" s="10"/>
      <c r="G16" s="30">
        <f t="shared" si="0"/>
        <v>284</v>
      </c>
      <c r="H16" s="11" t="s">
        <v>28</v>
      </c>
      <c r="I16" s="26">
        <v>0.5</v>
      </c>
      <c r="J16" s="12">
        <v>0.98</v>
      </c>
      <c r="K16" s="13">
        <v>300</v>
      </c>
      <c r="L16" s="42">
        <v>17.64</v>
      </c>
      <c r="M16" s="15">
        <f t="shared" si="1"/>
        <v>5009.76</v>
      </c>
      <c r="N16" s="2"/>
      <c r="O16" s="33">
        <f t="shared" si="2"/>
        <v>0</v>
      </c>
      <c r="P16" s="59"/>
    </row>
    <row r="17" spans="1:16" x14ac:dyDescent="0.25">
      <c r="A17" s="39">
        <v>2</v>
      </c>
      <c r="B17" s="8" t="s">
        <v>54</v>
      </c>
      <c r="C17" s="9" t="s">
        <v>27</v>
      </c>
      <c r="D17" s="10">
        <v>126</v>
      </c>
      <c r="E17" s="10">
        <v>114</v>
      </c>
      <c r="F17" s="10"/>
      <c r="G17" s="30">
        <f t="shared" si="0"/>
        <v>240</v>
      </c>
      <c r="H17" s="11" t="s">
        <v>28</v>
      </c>
      <c r="I17" s="26">
        <v>0.5</v>
      </c>
      <c r="J17" s="12">
        <v>1.62</v>
      </c>
      <c r="K17" s="13">
        <v>450</v>
      </c>
      <c r="L17" s="43">
        <v>16.760000000000002</v>
      </c>
      <c r="M17" s="15">
        <f t="shared" si="1"/>
        <v>4022.4000000000005</v>
      </c>
      <c r="N17" s="2"/>
      <c r="O17" s="33">
        <f t="shared" si="2"/>
        <v>0</v>
      </c>
      <c r="P17" s="59"/>
    </row>
    <row r="18" spans="1:16" x14ac:dyDescent="0.25">
      <c r="A18" s="39">
        <v>4</v>
      </c>
      <c r="B18" s="8" t="s">
        <v>55</v>
      </c>
      <c r="C18" s="9" t="s">
        <v>27</v>
      </c>
      <c r="D18" s="10">
        <v>8</v>
      </c>
      <c r="E18" s="10">
        <v>201</v>
      </c>
      <c r="F18" s="10"/>
      <c r="G18" s="30">
        <f t="shared" si="0"/>
        <v>209</v>
      </c>
      <c r="H18" s="11" t="s">
        <v>29</v>
      </c>
      <c r="I18" s="26">
        <v>0.5</v>
      </c>
      <c r="J18" s="12">
        <v>0.74</v>
      </c>
      <c r="K18" s="19">
        <v>550</v>
      </c>
      <c r="L18" s="53">
        <v>21.27</v>
      </c>
      <c r="M18" s="15">
        <f t="shared" si="1"/>
        <v>4445.43</v>
      </c>
      <c r="N18" s="2"/>
      <c r="O18" s="33">
        <f t="shared" si="2"/>
        <v>0</v>
      </c>
      <c r="P18" s="59"/>
    </row>
    <row r="19" spans="1:16" x14ac:dyDescent="0.25">
      <c r="A19" s="39">
        <v>4</v>
      </c>
      <c r="B19" s="8" t="s">
        <v>56</v>
      </c>
      <c r="C19" s="9" t="s">
        <v>27</v>
      </c>
      <c r="D19" s="10"/>
      <c r="E19" s="10">
        <v>331</v>
      </c>
      <c r="F19" s="10"/>
      <c r="G19" s="30">
        <f t="shared" si="0"/>
        <v>331</v>
      </c>
      <c r="H19" s="11" t="s">
        <v>29</v>
      </c>
      <c r="I19" s="26">
        <v>0.4</v>
      </c>
      <c r="J19" s="12">
        <v>0.56999999999999995</v>
      </c>
      <c r="K19" s="13">
        <v>400</v>
      </c>
      <c r="L19" s="53">
        <v>22.19</v>
      </c>
      <c r="M19" s="15">
        <f t="shared" si="1"/>
        <v>7344.89</v>
      </c>
      <c r="N19" s="2"/>
      <c r="O19" s="33">
        <f t="shared" si="2"/>
        <v>0</v>
      </c>
      <c r="P19" s="59"/>
    </row>
    <row r="20" spans="1:16" x14ac:dyDescent="0.25">
      <c r="A20" s="39">
        <v>4</v>
      </c>
      <c r="B20" s="8" t="s">
        <v>57</v>
      </c>
      <c r="C20" s="9" t="s">
        <v>40</v>
      </c>
      <c r="D20" s="10">
        <v>6</v>
      </c>
      <c r="E20" s="10">
        <v>222</v>
      </c>
      <c r="F20" s="10"/>
      <c r="G20" s="30">
        <f t="shared" si="0"/>
        <v>228</v>
      </c>
      <c r="H20" s="14" t="s">
        <v>31</v>
      </c>
      <c r="I20" s="26">
        <v>0.4</v>
      </c>
      <c r="J20" s="12">
        <v>0.56000000000000005</v>
      </c>
      <c r="K20" s="13" t="s">
        <v>39</v>
      </c>
      <c r="L20" s="51">
        <v>25.66</v>
      </c>
      <c r="M20" s="15">
        <f t="shared" si="1"/>
        <v>5850.4800000000005</v>
      </c>
      <c r="N20" s="6"/>
      <c r="O20" s="33">
        <f t="shared" si="2"/>
        <v>0</v>
      </c>
      <c r="P20" s="59"/>
    </row>
    <row r="21" spans="1:16" x14ac:dyDescent="0.25">
      <c r="A21" s="39">
        <v>4</v>
      </c>
      <c r="B21" s="8" t="s">
        <v>58</v>
      </c>
      <c r="C21" s="9" t="s">
        <v>40</v>
      </c>
      <c r="D21" s="10">
        <v>3</v>
      </c>
      <c r="E21" s="10">
        <v>48</v>
      </c>
      <c r="F21" s="10"/>
      <c r="G21" s="30">
        <f t="shared" si="0"/>
        <v>51</v>
      </c>
      <c r="H21" s="14" t="s">
        <v>31</v>
      </c>
      <c r="I21" s="26">
        <v>0.4</v>
      </c>
      <c r="J21" s="12">
        <v>0.06</v>
      </c>
      <c r="K21" s="13" t="s">
        <v>59</v>
      </c>
      <c r="L21" s="43">
        <v>32.07</v>
      </c>
      <c r="M21" s="15">
        <f t="shared" si="1"/>
        <v>1635.57</v>
      </c>
      <c r="N21" s="6"/>
      <c r="O21" s="33">
        <f t="shared" si="2"/>
        <v>0</v>
      </c>
      <c r="P21" s="59"/>
    </row>
    <row r="22" spans="1:16" x14ac:dyDescent="0.25">
      <c r="A22" s="39">
        <v>4</v>
      </c>
      <c r="B22" s="8" t="s">
        <v>60</v>
      </c>
      <c r="C22" s="9" t="s">
        <v>40</v>
      </c>
      <c r="D22" s="10"/>
      <c r="E22" s="10">
        <v>215</v>
      </c>
      <c r="F22" s="10"/>
      <c r="G22" s="30">
        <f t="shared" si="0"/>
        <v>215</v>
      </c>
      <c r="H22" s="14" t="s">
        <v>31</v>
      </c>
      <c r="I22" s="26">
        <v>0.4</v>
      </c>
      <c r="J22" s="12">
        <v>1.1100000000000001</v>
      </c>
      <c r="K22" s="13" t="s">
        <v>41</v>
      </c>
      <c r="L22" s="43">
        <v>21.95</v>
      </c>
      <c r="M22" s="15">
        <f t="shared" si="1"/>
        <v>4719.25</v>
      </c>
      <c r="N22" s="6"/>
      <c r="O22" s="33">
        <f t="shared" si="2"/>
        <v>0</v>
      </c>
      <c r="P22" s="59"/>
    </row>
    <row r="23" spans="1:16" x14ac:dyDescent="0.25">
      <c r="A23" s="39">
        <v>4</v>
      </c>
      <c r="B23" s="8" t="s">
        <v>30</v>
      </c>
      <c r="C23" s="9" t="s">
        <v>40</v>
      </c>
      <c r="D23" s="10"/>
      <c r="E23" s="10">
        <v>180</v>
      </c>
      <c r="F23" s="10"/>
      <c r="G23" s="30">
        <f t="shared" si="0"/>
        <v>180</v>
      </c>
      <c r="H23" s="14" t="s">
        <v>31</v>
      </c>
      <c r="I23" s="26">
        <v>0.15</v>
      </c>
      <c r="J23" s="12">
        <v>0.27</v>
      </c>
      <c r="K23" s="13" t="s">
        <v>61</v>
      </c>
      <c r="L23" s="43">
        <v>27.4</v>
      </c>
      <c r="M23" s="15">
        <f t="shared" si="1"/>
        <v>4932</v>
      </c>
      <c r="N23" s="6"/>
      <c r="O23" s="33">
        <f t="shared" si="2"/>
        <v>0</v>
      </c>
      <c r="P23" s="59"/>
    </row>
    <row r="24" spans="1:16" x14ac:dyDescent="0.25">
      <c r="A24" s="39">
        <v>4</v>
      </c>
      <c r="B24" s="8" t="s">
        <v>32</v>
      </c>
      <c r="C24" s="9" t="s">
        <v>40</v>
      </c>
      <c r="D24" s="10">
        <v>23</v>
      </c>
      <c r="E24" s="10">
        <v>127</v>
      </c>
      <c r="F24" s="10"/>
      <c r="G24" s="30">
        <f t="shared" si="0"/>
        <v>150</v>
      </c>
      <c r="H24" s="14" t="s">
        <v>31</v>
      </c>
      <c r="I24" s="26">
        <v>0.4</v>
      </c>
      <c r="J24" s="12">
        <v>0.19</v>
      </c>
      <c r="K24" s="13" t="s">
        <v>62</v>
      </c>
      <c r="L24" s="43">
        <v>28.83</v>
      </c>
      <c r="M24" s="15">
        <f t="shared" si="1"/>
        <v>4324.5</v>
      </c>
      <c r="N24" s="6"/>
      <c r="O24" s="33">
        <f t="shared" si="2"/>
        <v>0</v>
      </c>
      <c r="P24" s="59"/>
    </row>
    <row r="25" spans="1:16" x14ac:dyDescent="0.25">
      <c r="A25" s="39">
        <v>1</v>
      </c>
      <c r="B25" s="8" t="s">
        <v>63</v>
      </c>
      <c r="C25" s="9" t="s">
        <v>40</v>
      </c>
      <c r="D25" s="10">
        <v>4</v>
      </c>
      <c r="E25" s="10">
        <v>96</v>
      </c>
      <c r="F25" s="10"/>
      <c r="G25" s="30">
        <f t="shared" si="0"/>
        <v>100</v>
      </c>
      <c r="H25" s="14" t="s">
        <v>31</v>
      </c>
      <c r="I25" s="26">
        <v>0.5</v>
      </c>
      <c r="J25" s="12">
        <v>0.19</v>
      </c>
      <c r="K25" s="13" t="s">
        <v>59</v>
      </c>
      <c r="L25" s="43">
        <v>31.7</v>
      </c>
      <c r="M25" s="15">
        <f t="shared" si="1"/>
        <v>3170</v>
      </c>
      <c r="N25" s="6"/>
      <c r="O25" s="33">
        <f t="shared" si="2"/>
        <v>0</v>
      </c>
      <c r="P25" s="59"/>
    </row>
    <row r="26" spans="1:16" x14ac:dyDescent="0.25">
      <c r="A26" s="39">
        <v>1</v>
      </c>
      <c r="B26" s="8" t="s">
        <v>64</v>
      </c>
      <c r="C26" s="9" t="s">
        <v>40</v>
      </c>
      <c r="D26" s="10"/>
      <c r="E26" s="10">
        <v>55</v>
      </c>
      <c r="F26" s="10"/>
      <c r="G26" s="30">
        <f t="shared" si="0"/>
        <v>55</v>
      </c>
      <c r="H26" s="14" t="s">
        <v>31</v>
      </c>
      <c r="I26" s="26">
        <v>0.6</v>
      </c>
      <c r="J26" s="12">
        <v>0.19</v>
      </c>
      <c r="K26" s="13" t="s">
        <v>65</v>
      </c>
      <c r="L26" s="43">
        <v>32.58</v>
      </c>
      <c r="M26" s="15">
        <f t="shared" si="1"/>
        <v>1791.8999999999999</v>
      </c>
      <c r="N26" s="6"/>
      <c r="O26" s="33">
        <f t="shared" si="2"/>
        <v>0</v>
      </c>
      <c r="P26" s="59"/>
    </row>
    <row r="27" spans="1:16" x14ac:dyDescent="0.25">
      <c r="A27" s="39">
        <v>1</v>
      </c>
      <c r="B27" s="8" t="s">
        <v>66</v>
      </c>
      <c r="C27" s="9" t="s">
        <v>40</v>
      </c>
      <c r="D27" s="10">
        <v>31</v>
      </c>
      <c r="E27" s="10">
        <v>45</v>
      </c>
      <c r="F27" s="10"/>
      <c r="G27" s="30">
        <f t="shared" si="0"/>
        <v>76</v>
      </c>
      <c r="H27" s="14" t="s">
        <v>31</v>
      </c>
      <c r="I27" s="26">
        <v>0.3</v>
      </c>
      <c r="J27" s="12">
        <v>0.08</v>
      </c>
      <c r="K27" s="13" t="s">
        <v>39</v>
      </c>
      <c r="L27" s="43">
        <v>29.43</v>
      </c>
      <c r="M27" s="15">
        <f t="shared" si="1"/>
        <v>2236.6799999999998</v>
      </c>
      <c r="N27" s="6"/>
      <c r="O27" s="33">
        <f t="shared" si="2"/>
        <v>0</v>
      </c>
      <c r="P27" s="59"/>
    </row>
    <row r="28" spans="1:16" x14ac:dyDescent="0.25">
      <c r="A28" s="39">
        <v>1</v>
      </c>
      <c r="B28" s="8" t="s">
        <v>67</v>
      </c>
      <c r="C28" s="9" t="s">
        <v>40</v>
      </c>
      <c r="D28" s="10">
        <v>22</v>
      </c>
      <c r="E28" s="10">
        <v>98</v>
      </c>
      <c r="F28" s="10"/>
      <c r="G28" s="30">
        <f t="shared" si="0"/>
        <v>120</v>
      </c>
      <c r="H28" s="14" t="s">
        <v>31</v>
      </c>
      <c r="I28" s="26">
        <v>0.5</v>
      </c>
      <c r="J28" s="12">
        <v>0.2</v>
      </c>
      <c r="K28" s="13" t="s">
        <v>68</v>
      </c>
      <c r="L28" s="43">
        <v>29.84</v>
      </c>
      <c r="M28" s="15">
        <f t="shared" si="1"/>
        <v>3580.8</v>
      </c>
      <c r="N28" s="6"/>
      <c r="O28" s="33">
        <f t="shared" si="2"/>
        <v>0</v>
      </c>
      <c r="P28" s="59"/>
    </row>
    <row r="29" spans="1:16" x14ac:dyDescent="0.25">
      <c r="A29" s="39">
        <v>1</v>
      </c>
      <c r="B29" s="8" t="s">
        <v>69</v>
      </c>
      <c r="C29" s="9" t="s">
        <v>40</v>
      </c>
      <c r="D29" s="10">
        <v>30</v>
      </c>
      <c r="E29" s="10">
        <v>20</v>
      </c>
      <c r="F29" s="10"/>
      <c r="G29" s="30">
        <f t="shared" si="0"/>
        <v>50</v>
      </c>
      <c r="H29" s="14" t="s">
        <v>31</v>
      </c>
      <c r="I29" s="26">
        <v>0.05</v>
      </c>
      <c r="J29" s="12">
        <v>0.3</v>
      </c>
      <c r="K29" s="13" t="s">
        <v>70</v>
      </c>
      <c r="L29" s="43">
        <v>30.07</v>
      </c>
      <c r="M29" s="15">
        <f t="shared" si="1"/>
        <v>1503.5</v>
      </c>
      <c r="N29" s="6"/>
      <c r="O29" s="33">
        <f t="shared" si="2"/>
        <v>0</v>
      </c>
      <c r="P29" s="59"/>
    </row>
    <row r="30" spans="1:16" x14ac:dyDescent="0.25">
      <c r="A30" s="40">
        <v>4</v>
      </c>
      <c r="B30" s="20" t="s">
        <v>33</v>
      </c>
      <c r="C30" s="21" t="s">
        <v>27</v>
      </c>
      <c r="D30" s="22">
        <v>150</v>
      </c>
      <c r="E30" s="22">
        <v>150</v>
      </c>
      <c r="F30" s="22"/>
      <c r="G30" s="30">
        <f t="shared" si="0"/>
        <v>300</v>
      </c>
      <c r="H30" s="14" t="s">
        <v>34</v>
      </c>
      <c r="I30" s="27">
        <v>0.3</v>
      </c>
      <c r="J30" s="18">
        <v>1</v>
      </c>
      <c r="K30" s="19">
        <v>600</v>
      </c>
      <c r="L30" s="52">
        <v>19.5</v>
      </c>
      <c r="M30" s="15">
        <f t="shared" si="1"/>
        <v>5850</v>
      </c>
      <c r="N30" s="6"/>
      <c r="O30" s="33">
        <f t="shared" si="2"/>
        <v>0</v>
      </c>
      <c r="P30" s="59"/>
    </row>
    <row r="31" spans="1:16" x14ac:dyDescent="0.25">
      <c r="A31" s="40">
        <v>4</v>
      </c>
      <c r="B31" s="8" t="s">
        <v>33</v>
      </c>
      <c r="C31" s="21" t="s">
        <v>27</v>
      </c>
      <c r="D31" s="22">
        <v>150</v>
      </c>
      <c r="E31" s="22">
        <v>150</v>
      </c>
      <c r="F31" s="22"/>
      <c r="G31" s="30">
        <f t="shared" si="0"/>
        <v>300</v>
      </c>
      <c r="H31" s="11" t="s">
        <v>35</v>
      </c>
      <c r="I31" s="26">
        <v>0.3</v>
      </c>
      <c r="J31" s="18">
        <v>0.5</v>
      </c>
      <c r="K31" s="19">
        <v>600</v>
      </c>
      <c r="L31" s="43">
        <v>24.5</v>
      </c>
      <c r="M31" s="15">
        <f>L31*G31</f>
        <v>7350</v>
      </c>
      <c r="N31" s="45"/>
      <c r="O31" s="33">
        <f t="shared" si="2"/>
        <v>0</v>
      </c>
      <c r="P31" s="59"/>
    </row>
    <row r="32" spans="1:16" x14ac:dyDescent="0.25">
      <c r="A32" s="49">
        <v>4</v>
      </c>
      <c r="B32" s="20" t="s">
        <v>33</v>
      </c>
      <c r="C32" s="50" t="s">
        <v>71</v>
      </c>
      <c r="D32" s="22"/>
      <c r="E32" s="22"/>
      <c r="F32" s="22">
        <v>150</v>
      </c>
      <c r="G32" s="30">
        <f t="shared" si="0"/>
        <v>150</v>
      </c>
      <c r="H32" s="11" t="s">
        <v>73</v>
      </c>
      <c r="I32" s="27" t="s">
        <v>78</v>
      </c>
      <c r="J32" s="18" t="s">
        <v>78</v>
      </c>
      <c r="K32" s="19" t="s">
        <v>78</v>
      </c>
      <c r="L32" s="43">
        <v>11.29</v>
      </c>
      <c r="M32" s="15">
        <f t="shared" ref="M32:M33" si="3">L32*G32</f>
        <v>1693.4999999999998</v>
      </c>
      <c r="N32" s="2"/>
      <c r="O32" s="33">
        <f t="shared" si="2"/>
        <v>0</v>
      </c>
      <c r="P32" s="59"/>
    </row>
    <row r="33" spans="1:16" ht="15.75" thickBot="1" x14ac:dyDescent="0.3">
      <c r="A33" s="49">
        <v>4</v>
      </c>
      <c r="B33" s="20" t="s">
        <v>33</v>
      </c>
      <c r="C33" s="50" t="s">
        <v>72</v>
      </c>
      <c r="D33" s="22"/>
      <c r="E33" s="22"/>
      <c r="F33" s="22">
        <v>150</v>
      </c>
      <c r="G33" s="30">
        <f t="shared" si="0"/>
        <v>150</v>
      </c>
      <c r="H33" s="11" t="s">
        <v>74</v>
      </c>
      <c r="I33" s="27" t="s">
        <v>78</v>
      </c>
      <c r="J33" s="18" t="s">
        <v>78</v>
      </c>
      <c r="K33" s="19" t="s">
        <v>78</v>
      </c>
      <c r="L33" s="43">
        <v>25.82</v>
      </c>
      <c r="M33" s="15">
        <f t="shared" si="3"/>
        <v>3873</v>
      </c>
      <c r="N33" s="2"/>
      <c r="O33" s="33">
        <f t="shared" si="2"/>
        <v>0</v>
      </c>
      <c r="P33" s="60"/>
    </row>
    <row r="34" spans="1:16" ht="15.75" thickBot="1" x14ac:dyDescent="0.3">
      <c r="A34" s="47"/>
      <c r="B34" s="48"/>
      <c r="C34" s="16"/>
      <c r="D34" s="31">
        <f>SUM(D13:D33)</f>
        <v>665</v>
      </c>
      <c r="E34" s="31">
        <f>SUM(E13:E33)</f>
        <v>2979</v>
      </c>
      <c r="F34" s="31">
        <f>SUM(F32:F33)</f>
        <v>300</v>
      </c>
      <c r="G34" s="31">
        <f>SUM(G13:G33)</f>
        <v>3944</v>
      </c>
      <c r="H34" s="37"/>
      <c r="I34" s="16"/>
      <c r="J34" s="92" t="s">
        <v>10</v>
      </c>
      <c r="K34" s="92"/>
      <c r="L34" s="36"/>
      <c r="M34" s="35">
        <f>SUM(M13:M33)</f>
        <v>87029</v>
      </c>
      <c r="N34" s="17" t="s">
        <v>11</v>
      </c>
      <c r="O34" s="32">
        <f>SUM(O13:O33)</f>
        <v>0</v>
      </c>
      <c r="P34" s="90"/>
    </row>
    <row r="35" spans="1:16" ht="15.75" thickBot="1" x14ac:dyDescent="0.3">
      <c r="A35" s="93" t="s">
        <v>12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34">
        <f>O34*0.2</f>
        <v>0</v>
      </c>
      <c r="P35" s="90"/>
    </row>
    <row r="36" spans="1:16" ht="15.75" thickBot="1" x14ac:dyDescent="0.3">
      <c r="A36" s="93" t="s">
        <v>13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5"/>
      <c r="O36" s="34">
        <f>O34+O35</f>
        <v>0</v>
      </c>
      <c r="P36" s="91"/>
    </row>
    <row r="37" spans="1:16" x14ac:dyDescent="0.25">
      <c r="A37" s="62" t="s">
        <v>43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 x14ac:dyDescent="0.25">
      <c r="A38" s="108" t="s">
        <v>14</v>
      </c>
      <c r="B38" s="108"/>
      <c r="C38" s="10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6" x14ac:dyDescent="0.25">
      <c r="A39" s="86" t="s">
        <v>15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6" x14ac:dyDescent="0.25">
      <c r="A40" s="86" t="s">
        <v>16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6" x14ac:dyDescent="0.25">
      <c r="D41" s="7"/>
      <c r="E41" s="111" t="s">
        <v>17</v>
      </c>
      <c r="F41" s="46"/>
      <c r="G41" s="4" t="s">
        <v>18</v>
      </c>
      <c r="H41" s="112"/>
      <c r="I41" s="113"/>
      <c r="J41" s="113"/>
      <c r="K41" s="113"/>
      <c r="L41" s="113"/>
      <c r="M41" s="113"/>
      <c r="N41" s="113"/>
      <c r="O41" s="114"/>
    </row>
    <row r="42" spans="1:16" x14ac:dyDescent="0.25">
      <c r="D42" s="7"/>
      <c r="E42" s="111"/>
      <c r="F42" s="46"/>
      <c r="G42" s="4" t="s">
        <v>19</v>
      </c>
      <c r="H42" s="112"/>
      <c r="I42" s="113"/>
      <c r="J42" s="113"/>
      <c r="K42" s="113"/>
      <c r="L42" s="113"/>
      <c r="M42" s="113"/>
      <c r="N42" s="113"/>
      <c r="O42" s="114"/>
    </row>
    <row r="43" spans="1:16" x14ac:dyDescent="0.25">
      <c r="D43" s="7"/>
      <c r="E43" s="111"/>
      <c r="F43" s="46"/>
      <c r="G43" s="4" t="s">
        <v>20</v>
      </c>
      <c r="H43" s="112"/>
      <c r="I43" s="113"/>
      <c r="J43" s="113"/>
      <c r="K43" s="113"/>
      <c r="L43" s="113"/>
      <c r="M43" s="113"/>
      <c r="N43" s="113"/>
      <c r="O43" s="114"/>
    </row>
    <row r="44" spans="1:16" x14ac:dyDescent="0.25">
      <c r="A44" s="7"/>
      <c r="B44" s="7"/>
      <c r="C44" s="7"/>
      <c r="E44" s="111"/>
      <c r="F44" s="46"/>
      <c r="G44" s="4" t="s">
        <v>21</v>
      </c>
      <c r="H44" s="112"/>
      <c r="I44" s="113"/>
      <c r="J44" s="113"/>
      <c r="K44" s="113"/>
      <c r="L44" s="113"/>
      <c r="M44" s="113"/>
      <c r="N44" s="113"/>
      <c r="O44" s="114"/>
    </row>
    <row r="45" spans="1:16" x14ac:dyDescent="0.25">
      <c r="E45" s="111"/>
      <c r="F45" s="46"/>
      <c r="G45" s="4" t="s">
        <v>22</v>
      </c>
      <c r="H45" s="5"/>
      <c r="I45" s="115" t="s">
        <v>23</v>
      </c>
      <c r="J45" s="116"/>
      <c r="K45" s="116"/>
      <c r="L45" s="116"/>
      <c r="M45" s="116"/>
      <c r="N45" s="116"/>
      <c r="O45" s="117"/>
    </row>
    <row r="48" spans="1:16" x14ac:dyDescent="0.25">
      <c r="A48" s="7"/>
      <c r="B48" s="7"/>
      <c r="C48" s="7"/>
      <c r="D48" s="7"/>
      <c r="E48" s="7"/>
      <c r="F48" s="7"/>
      <c r="J48" t="s">
        <v>24</v>
      </c>
      <c r="M48" s="109"/>
      <c r="N48" s="110"/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46</v>
      </c>
    </row>
    <row r="53" spans="1:1" x14ac:dyDescent="0.25">
      <c r="A53" t="s">
        <v>47</v>
      </c>
    </row>
    <row r="54" spans="1:1" x14ac:dyDescent="0.25">
      <c r="A54" t="s">
        <v>48</v>
      </c>
    </row>
    <row r="55" spans="1:1" x14ac:dyDescent="0.25">
      <c r="A55" t="s">
        <v>49</v>
      </c>
    </row>
    <row r="56" spans="1:1" ht="17.25" x14ac:dyDescent="0.25">
      <c r="A56" t="s">
        <v>79</v>
      </c>
    </row>
  </sheetData>
  <mergeCells count="36">
    <mergeCell ref="M48:N48"/>
    <mergeCell ref="E41:E45"/>
    <mergeCell ref="H41:O41"/>
    <mergeCell ref="H42:O42"/>
    <mergeCell ref="H43:O43"/>
    <mergeCell ref="H44:O44"/>
    <mergeCell ref="I45:O45"/>
    <mergeCell ref="A40:O40"/>
    <mergeCell ref="M10:M12"/>
    <mergeCell ref="N10:N12"/>
    <mergeCell ref="P34:P36"/>
    <mergeCell ref="J34:K34"/>
    <mergeCell ref="A35:N35"/>
    <mergeCell ref="A36:N36"/>
    <mergeCell ref="O10:O12"/>
    <mergeCell ref="E11:E12"/>
    <mergeCell ref="K10:K12"/>
    <mergeCell ref="A10:A12"/>
    <mergeCell ref="D11:D12"/>
    <mergeCell ref="G11:G12"/>
    <mergeCell ref="B10:B12"/>
    <mergeCell ref="A39:O39"/>
    <mergeCell ref="A38:C38"/>
    <mergeCell ref="P13:P33"/>
    <mergeCell ref="E1:L1"/>
    <mergeCell ref="A37:P37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E7" sqref="E7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28</v>
      </c>
      <c r="C1" t="s">
        <v>29</v>
      </c>
      <c r="D1" t="s">
        <v>31</v>
      </c>
    </row>
    <row r="2" spans="1:4" x14ac:dyDescent="0.25">
      <c r="A2" t="s">
        <v>36</v>
      </c>
      <c r="B2" s="41">
        <f>SUM(Hárok1!G13:G17)</f>
        <v>1279</v>
      </c>
      <c r="C2" s="41">
        <f>SUM(Hárok1!G18:G19)</f>
        <v>540</v>
      </c>
      <c r="D2" s="41">
        <f>SUM(Hárok1!G20:G29)</f>
        <v>1225</v>
      </c>
    </row>
    <row r="3" spans="1:4" x14ac:dyDescent="0.25">
      <c r="A3" t="s">
        <v>37</v>
      </c>
      <c r="B3" s="41">
        <f>SUM(Hárok1!M13:M17)</f>
        <v>22727.5</v>
      </c>
      <c r="C3" s="41">
        <f>SUM(Hárok1!M18:M19)</f>
        <v>11790.32</v>
      </c>
      <c r="D3" s="41">
        <f>SUM(Hárok1!M20:M29)</f>
        <v>33744.68</v>
      </c>
    </row>
    <row r="4" spans="1:4" x14ac:dyDescent="0.25">
      <c r="A4" t="s">
        <v>38</v>
      </c>
      <c r="B4">
        <f>B3/B2</f>
        <v>17.769741985926505</v>
      </c>
      <c r="C4">
        <f>C3/C2</f>
        <v>21.833925925925925</v>
      </c>
      <c r="D4">
        <f>D3/D2</f>
        <v>27.546677551020409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Martin Dúbravský</cp:lastModifiedBy>
  <cp:lastPrinted>2017-01-12T13:26:36Z</cp:lastPrinted>
  <dcterms:created xsi:type="dcterms:W3CDTF">2015-11-17T17:21:08Z</dcterms:created>
  <dcterms:modified xsi:type="dcterms:W3CDTF">2023-12-05T13:26:42Z</dcterms:modified>
</cp:coreProperties>
</file>