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č.3 k návrhu zmluvy\"/>
    </mc:Choice>
  </mc:AlternateContent>
  <xr:revisionPtr revIDLastSave="0" documentId="13_ncr:1_{54DAB0F4-964E-4E43-B8F0-592E096B328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O28" i="1"/>
  <c r="O27" i="1"/>
  <c r="O26" i="1"/>
  <c r="O14" i="1"/>
  <c r="O15" i="1"/>
  <c r="O16" i="1"/>
  <c r="O17" i="1"/>
  <c r="O18" i="1"/>
  <c r="O19" i="1"/>
  <c r="O20" i="1"/>
  <c r="O21" i="1"/>
  <c r="O22" i="1"/>
  <c r="O23" i="1"/>
  <c r="O24" i="1"/>
  <c r="O25" i="1"/>
  <c r="O13" i="1"/>
  <c r="F26" i="1"/>
  <c r="G14" i="1"/>
  <c r="M14" i="1" s="1"/>
  <c r="G15" i="1"/>
  <c r="M15" i="1" s="1"/>
  <c r="G16" i="1"/>
  <c r="M16" i="1" s="1"/>
  <c r="G17" i="1"/>
  <c r="G18" i="1"/>
  <c r="M18" i="1" s="1"/>
  <c r="G19" i="1"/>
  <c r="M19" i="1" s="1"/>
  <c r="G20" i="1"/>
  <c r="M20" i="1" s="1"/>
  <c r="G21" i="1"/>
  <c r="G22" i="1"/>
  <c r="M22" i="1" s="1"/>
  <c r="G23" i="1"/>
  <c r="M23" i="1" s="1"/>
  <c r="G24" i="1"/>
  <c r="M24" i="1" s="1"/>
  <c r="G25" i="1"/>
  <c r="M25" i="1" s="1"/>
  <c r="G13" i="1"/>
  <c r="M13" i="1" s="1"/>
  <c r="D26" i="1"/>
  <c r="D2" i="2" l="1"/>
  <c r="B2" i="2"/>
  <c r="C3" i="2"/>
  <c r="C2" i="2"/>
  <c r="M21" i="1"/>
  <c r="M17" i="1"/>
  <c r="M26" i="1" s="1"/>
  <c r="D3" i="2" l="1"/>
  <c r="D4" i="2" s="1"/>
  <c r="C4" i="2"/>
  <c r="B3" i="2"/>
  <c r="B4" i="2" s="1"/>
</calcChain>
</file>

<file path=xl/sharedStrings.xml><?xml version="1.0" encoding="utf-8"?>
<sst xmlns="http://schemas.openxmlformats.org/spreadsheetml/2006/main" count="102" uniqueCount="75">
  <si>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</si>
  <si>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</si>
  <si>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</si>
  <si>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</si>
  <si>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</si>
  <si>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</si>
  <si>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</si>
  <si>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</si>
  <si>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</si>
  <si>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</si>
  <si>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</si>
  <si>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</si>
  <si>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</si>
  <si>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</si>
  <si>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</si>
  <si>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</si>
  <si>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</si>
  <si>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</si>
  <si>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</si>
  <si>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</si>
  <si>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</si>
  <si>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</si>
  <si>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</si>
  <si>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</si>
  <si>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</si>
  <si>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</si>
  <si>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</si>
  <si>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</si>
  <si>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</si>
  <si>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1400-00</t>
  </si>
  <si>
    <t>PU+50</t>
  </si>
  <si>
    <t>1081B00</t>
  </si>
  <si>
    <t>č.2</t>
  </si>
  <si>
    <t>PU-50</t>
  </si>
  <si>
    <t>50/500</t>
  </si>
  <si>
    <t>PP</t>
  </si>
  <si>
    <t>RN</t>
  </si>
  <si>
    <t>PN</t>
  </si>
  <si>
    <t>suma m3</t>
  </si>
  <si>
    <t xml:space="preserve">suma cena </t>
  </si>
  <si>
    <t>priemer cena</t>
  </si>
  <si>
    <t>Budča - časť č.3 (Ostrá lúka)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</si>
  <si>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</si>
  <si>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</si>
  <si>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</si>
  <si>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</si>
  <si>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</si>
  <si>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</si>
  <si>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</si>
  <si>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</si>
  <si>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1086-11</t>
  </si>
  <si>
    <t>2+</t>
  </si>
  <si>
    <t>1087A10</t>
  </si>
  <si>
    <t>1083-11</t>
  </si>
  <si>
    <t>1259A00</t>
  </si>
  <si>
    <t>1261-00</t>
  </si>
  <si>
    <t>1367B00</t>
  </si>
  <si>
    <t>50/1000</t>
  </si>
  <si>
    <t>č.7</t>
  </si>
  <si>
    <t>č.8</t>
  </si>
  <si>
    <t>spolu (m³/hod.)*</t>
  </si>
  <si>
    <t>Predpokladaný objem prác</t>
  </si>
  <si>
    <t>Druh prác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</si>
  <si>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</si>
  <si>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</si>
  <si>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</si>
  <si>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</si>
  <si>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1280-01</t>
  </si>
  <si>
    <t>do 12.mesiacov odo dňa nadobudnutia účinnosti zmluvy</t>
  </si>
  <si>
    <t>ihličnatá ťažba (m³)</t>
  </si>
  <si>
    <t>listnatá ťažba (m³)</t>
  </si>
  <si>
    <t>neštandarné práce (hod.)</t>
  </si>
  <si>
    <t>Príloha č.3 k Návrhu zmluvy na časť č.3 (Ostrá lúka)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</si>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</sst>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9" fillId="0" borderId="6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9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4" fontId="11" fillId="5" borderId="4" xfId="0" applyNumberFormat="1" applyFont="1" applyFill="1" applyBorder="1" applyAlignment="1">
      <alignment horizontal="center" vertical="center"/>
    </xf>
    <xf numFmtId="0" fontId="0" fillId="0" borderId="20" xfId="0" applyBorder="1"/>
    <xf numFmtId="0" fontId="9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26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9" fillId="4" borderId="2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9" fillId="4" borderId="32" xfId="0" applyFont="1" applyFill="1" applyBorder="1" applyAlignment="1" applyProtection="1">
      <alignment horizontal="center" vertical="center"/>
      <protection locked="0"/>
    </xf>
    <xf numFmtId="49" fontId="9" fillId="0" borderId="3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2" fontId="9" fillId="0" borderId="32" xfId="0" applyNumberFormat="1" applyFont="1" applyBorder="1" applyAlignment="1" applyProtection="1">
      <alignment horizontal="right" vertical="center"/>
      <protection locked="0"/>
    </xf>
    <xf numFmtId="4" fontId="9" fillId="5" borderId="32" xfId="0" applyNumberFormat="1" applyFont="1" applyFill="1" applyBorder="1" applyAlignment="1">
      <alignment horizontal="right" vertical="center"/>
    </xf>
    <xf numFmtId="49" fontId="9" fillId="0" borderId="32" xfId="0" applyNumberFormat="1" applyFont="1" applyBorder="1" applyAlignment="1" applyProtection="1">
      <alignment horizontal="center" vertical="center"/>
      <protection locked="0"/>
    </xf>
    <xf numFmtId="9" fontId="9" fillId="0" borderId="32" xfId="0" applyNumberFormat="1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4" fontId="5" fillId="0" borderId="34" xfId="0" applyNumberFormat="1" applyFont="1" applyBorder="1" applyAlignment="1" applyProtection="1">
      <alignment horizontal="center" vertical="center"/>
      <protection locked="0"/>
    </xf>
    <xf numFmtId="4" fontId="5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4" borderId="35" xfId="0" applyFill="1" applyBorder="1"/>
    <xf numFmtId="0" fontId="0" fillId="0" borderId="36" xfId="0" applyBorder="1"/>
    <xf numFmtId="0" fontId="5" fillId="0" borderId="17" xfId="0" applyFont="1" applyBorder="1" applyAlignment="1">
      <alignment vertical="center"/>
    </xf>
    <xf numFmtId="3" fontId="5" fillId="5" borderId="36" xfId="0" applyNumberFormat="1" applyFont="1" applyFill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horizontal="right" vertical="center"/>
    </xf>
    <xf numFmtId="4" fontId="5" fillId="5" borderId="1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" fontId="5" fillId="5" borderId="2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27" xfId="0" applyFont="1" applyBorder="1" applyAlignment="1">
      <alignment horizontal="left"/>
    </xf>
    <xf numFmtId="0" fontId="4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18" fillId="0" borderId="31" xfId="0" applyNumberFormat="1" applyFont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49" fontId="18" fillId="0" borderId="3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indent="2"/>
    </xf>
    <xf numFmtId="0" fontId="11" fillId="0" borderId="17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topLeftCell="A3" zoomScale="97" zoomScaleNormal="97" zoomScalePageLayoutView="40" workbookViewId="0">
      <selection activeCell="M26" sqref="M26"/>
    </sheetView>
  </sheetViews>
  <sheetFormatPr defaultRowHeight="15" x14ac:dyDescent="0.25"/>
  <cols>
    <col min="1" max="1" width="11.42578125" customWidth="1"/>
    <col min="2" max="2" width="10.42578125" customWidth="1"/>
    <col min="3" max="3" width="11.28515625" customWidth="1"/>
    <col min="4" max="4" width="8.5703125" customWidth="1"/>
    <col min="5" max="5" width="9.42578125" customWidth="1"/>
    <col min="6" max="6" width="8.5703125" customWidth="1"/>
    <col min="7" max="7" width="9.28515625" customWidth="1"/>
    <col min="8" max="8" width="11.7109375" customWidth="1"/>
    <col min="9" max="9" width="9.140625" customWidth="1"/>
    <col min="10" max="10" width="11.5703125" customWidth="1"/>
    <col min="11" max="13" width="11.7109375" customWidth="1"/>
    <col min="14" max="14" width="12.85546875" customWidth="1"/>
    <col min="15" max="15" width="10.140625" customWidth="1"/>
    <col min="16" max="16" width="14.28515625" customWidth="1"/>
  </cols>
  <sheetData>
    <row r="1" spans="1:16" x14ac:dyDescent="0.25">
      <c r="E1" s="95" t="s">
        <v>72</v>
      </c>
      <c r="F1" s="95"/>
      <c r="G1" s="95"/>
      <c r="H1" s="95"/>
      <c r="I1" s="95"/>
      <c r="J1" s="95"/>
      <c r="K1" s="95"/>
      <c r="L1" s="95"/>
    </row>
    <row r="2" spans="1:16" ht="18" x14ac:dyDescent="0.25">
      <c r="C2" s="101" t="s">
        <v>49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4" spans="1:16" ht="15.75" customHeight="1" x14ac:dyDescent="0.25">
      <c r="A4" s="58" t="s">
        <v>73</v>
      </c>
      <c r="B4" s="58"/>
      <c r="C4" s="59"/>
      <c r="D4" s="59"/>
      <c r="E4" s="59"/>
      <c r="F4" s="59"/>
      <c r="G4" s="59"/>
      <c r="H4" s="59"/>
      <c r="J4" s="26" t="s">
        <v>25</v>
      </c>
      <c r="K4" s="102" t="s">
        <v>41</v>
      </c>
      <c r="L4" s="102"/>
      <c r="M4" s="102"/>
    </row>
    <row r="7" spans="1:16" x14ac:dyDescent="0.25">
      <c r="A7" s="14" t="s">
        <v>74</v>
      </c>
      <c r="B7" s="61"/>
      <c r="C7" s="61"/>
      <c r="D7" s="61"/>
      <c r="E7" s="61"/>
      <c r="F7" s="14"/>
      <c r="I7" s="103"/>
      <c r="J7" s="103"/>
      <c r="K7" s="103"/>
      <c r="L7" s="103"/>
      <c r="M7" s="103"/>
    </row>
    <row r="8" spans="1:16" x14ac:dyDescent="0.25">
      <c r="A8" s="60"/>
      <c r="B8" s="14"/>
      <c r="C8" s="14"/>
      <c r="D8" s="14"/>
      <c r="E8" s="14"/>
      <c r="F8" s="14"/>
    </row>
    <row r="9" spans="1:16" ht="42.75" customHeight="1" thickBot="1" x14ac:dyDescent="0.3">
      <c r="A9" s="18"/>
      <c r="B9" s="19"/>
      <c r="G9" s="1"/>
      <c r="I9" s="22"/>
    </row>
    <row r="10" spans="1:16" ht="106.5" customHeight="1" thickBot="1" x14ac:dyDescent="0.3">
      <c r="A10" s="122" t="s">
        <v>0</v>
      </c>
      <c r="B10" s="92" t="s">
        <v>1</v>
      </c>
      <c r="C10" s="66" t="s">
        <v>2</v>
      </c>
      <c r="D10" s="104" t="s">
        <v>61</v>
      </c>
      <c r="E10" s="105"/>
      <c r="F10" s="105"/>
      <c r="G10" s="106"/>
      <c r="H10" s="107" t="s">
        <v>62</v>
      </c>
      <c r="I10" s="66" t="s">
        <v>3</v>
      </c>
      <c r="J10" s="110" t="s">
        <v>4</v>
      </c>
      <c r="K10" s="66" t="s">
        <v>5</v>
      </c>
      <c r="L10" s="15" t="s">
        <v>26</v>
      </c>
      <c r="M10" s="66" t="s">
        <v>6</v>
      </c>
      <c r="N10" s="69" t="s">
        <v>7</v>
      </c>
      <c r="O10" s="116" t="s">
        <v>8</v>
      </c>
      <c r="P10" s="62" t="s">
        <v>9</v>
      </c>
    </row>
    <row r="11" spans="1:16" ht="24" customHeight="1" x14ac:dyDescent="0.25">
      <c r="A11" s="120"/>
      <c r="B11" s="93"/>
      <c r="C11" s="99"/>
      <c r="D11" s="88" t="s">
        <v>69</v>
      </c>
      <c r="E11" s="119" t="s">
        <v>70</v>
      </c>
      <c r="F11" s="90" t="s">
        <v>71</v>
      </c>
      <c r="G11" s="90" t="s">
        <v>60</v>
      </c>
      <c r="H11" s="108"/>
      <c r="I11" s="67"/>
      <c r="J11" s="111"/>
      <c r="K11" s="120"/>
      <c r="M11" s="67"/>
      <c r="N11" s="70"/>
      <c r="O11" s="117"/>
      <c r="P11" s="63"/>
    </row>
    <row r="12" spans="1:16" ht="14.25" customHeight="1" thickBot="1" x14ac:dyDescent="0.3">
      <c r="A12" s="121"/>
      <c r="B12" s="94"/>
      <c r="C12" s="100"/>
      <c r="D12" s="89"/>
      <c r="E12" s="91"/>
      <c r="F12" s="91"/>
      <c r="G12" s="91"/>
      <c r="H12" s="109"/>
      <c r="I12" s="68"/>
      <c r="J12" s="112"/>
      <c r="K12" s="121"/>
      <c r="L12" s="16"/>
      <c r="M12" s="68"/>
      <c r="N12" s="71"/>
      <c r="O12" s="118"/>
      <c r="P12" s="64"/>
    </row>
    <row r="13" spans="1:16" ht="15.75" thickBot="1" x14ac:dyDescent="0.3">
      <c r="A13" s="23">
        <v>3</v>
      </c>
      <c r="B13" s="7" t="s">
        <v>67</v>
      </c>
      <c r="C13" s="8" t="s">
        <v>27</v>
      </c>
      <c r="D13" s="9"/>
      <c r="E13" s="9">
        <v>550</v>
      </c>
      <c r="F13" s="9"/>
      <c r="G13" s="20">
        <f>D13+E13+F13</f>
        <v>550</v>
      </c>
      <c r="H13" s="10" t="s">
        <v>28</v>
      </c>
      <c r="I13" s="17">
        <v>0.35</v>
      </c>
      <c r="J13" s="11">
        <v>1.69</v>
      </c>
      <c r="K13" s="12">
        <v>1000</v>
      </c>
      <c r="L13" s="25">
        <v>17.25</v>
      </c>
      <c r="M13" s="13">
        <f>L13*G13</f>
        <v>9487.5</v>
      </c>
      <c r="N13" s="2"/>
      <c r="O13" s="34">
        <f>G13*N13</f>
        <v>0</v>
      </c>
      <c r="P13" s="96" t="s">
        <v>68</v>
      </c>
    </row>
    <row r="14" spans="1:16" ht="15.75" thickBot="1" x14ac:dyDescent="0.3">
      <c r="A14" s="23">
        <v>3</v>
      </c>
      <c r="B14" s="7" t="s">
        <v>50</v>
      </c>
      <c r="C14" s="8" t="s">
        <v>27</v>
      </c>
      <c r="D14" s="9">
        <v>243</v>
      </c>
      <c r="E14" s="9">
        <v>33</v>
      </c>
      <c r="F14" s="9"/>
      <c r="G14" s="20">
        <f t="shared" ref="G14:G25" si="0">D14+E14+F14</f>
        <v>276</v>
      </c>
      <c r="H14" s="10" t="s">
        <v>28</v>
      </c>
      <c r="I14" s="17">
        <v>0.35</v>
      </c>
      <c r="J14" s="11" t="s">
        <v>51</v>
      </c>
      <c r="K14" s="12">
        <v>900</v>
      </c>
      <c r="L14" s="25">
        <v>16.71</v>
      </c>
      <c r="M14" s="13">
        <f t="shared" ref="M14:M25" si="1">L14*G14</f>
        <v>4611.96</v>
      </c>
      <c r="N14" s="2"/>
      <c r="O14" s="34">
        <f t="shared" ref="O14:O25" si="2">G14*N14</f>
        <v>0</v>
      </c>
      <c r="P14" s="97"/>
    </row>
    <row r="15" spans="1:16" ht="15.75" thickBot="1" x14ac:dyDescent="0.3">
      <c r="A15" s="23">
        <v>3</v>
      </c>
      <c r="B15" s="7" t="s">
        <v>52</v>
      </c>
      <c r="C15" s="8" t="s">
        <v>27</v>
      </c>
      <c r="D15" s="9">
        <v>40</v>
      </c>
      <c r="E15" s="9">
        <v>53</v>
      </c>
      <c r="F15" s="9"/>
      <c r="G15" s="20">
        <f t="shared" si="0"/>
        <v>93</v>
      </c>
      <c r="H15" s="10" t="s">
        <v>28</v>
      </c>
      <c r="I15" s="17">
        <v>0.4</v>
      </c>
      <c r="J15" s="11">
        <v>1.84</v>
      </c>
      <c r="K15" s="12">
        <v>500</v>
      </c>
      <c r="L15" s="25">
        <v>18.47</v>
      </c>
      <c r="M15" s="13">
        <f t="shared" si="1"/>
        <v>1717.7099999999998</v>
      </c>
      <c r="N15" s="2"/>
      <c r="O15" s="34">
        <f t="shared" si="2"/>
        <v>0</v>
      </c>
      <c r="P15" s="97"/>
    </row>
    <row r="16" spans="1:16" ht="15.75" thickBot="1" x14ac:dyDescent="0.3">
      <c r="A16" s="23">
        <v>3</v>
      </c>
      <c r="B16" s="7" t="s">
        <v>53</v>
      </c>
      <c r="C16" s="8" t="s">
        <v>27</v>
      </c>
      <c r="D16" s="9">
        <v>273</v>
      </c>
      <c r="E16" s="9">
        <v>130</v>
      </c>
      <c r="F16" s="9"/>
      <c r="G16" s="20">
        <f t="shared" si="0"/>
        <v>403</v>
      </c>
      <c r="H16" s="10" t="s">
        <v>28</v>
      </c>
      <c r="I16" s="17">
        <v>0.35</v>
      </c>
      <c r="J16" s="11" t="s">
        <v>51</v>
      </c>
      <c r="K16" s="12">
        <v>900</v>
      </c>
      <c r="L16" s="25">
        <v>16.86</v>
      </c>
      <c r="M16" s="13">
        <f t="shared" si="1"/>
        <v>6794.58</v>
      </c>
      <c r="N16" s="2"/>
      <c r="O16" s="34">
        <f t="shared" si="2"/>
        <v>0</v>
      </c>
      <c r="P16" s="97"/>
    </row>
    <row r="17" spans="1:16" ht="15.75" thickBot="1" x14ac:dyDescent="0.3">
      <c r="A17" s="23">
        <v>3</v>
      </c>
      <c r="B17" s="7" t="s">
        <v>29</v>
      </c>
      <c r="C17" s="8" t="s">
        <v>27</v>
      </c>
      <c r="D17" s="9"/>
      <c r="E17" s="9">
        <v>338</v>
      </c>
      <c r="F17" s="9"/>
      <c r="G17" s="20">
        <f t="shared" si="0"/>
        <v>338</v>
      </c>
      <c r="H17" s="10" t="s">
        <v>28</v>
      </c>
      <c r="I17" s="17">
        <v>0.35</v>
      </c>
      <c r="J17" s="11">
        <v>0.99</v>
      </c>
      <c r="K17" s="12">
        <v>1100</v>
      </c>
      <c r="L17" s="25">
        <v>19.079999999999998</v>
      </c>
      <c r="M17" s="13">
        <f t="shared" si="1"/>
        <v>6449.0399999999991</v>
      </c>
      <c r="N17" s="2"/>
      <c r="O17" s="34">
        <f t="shared" si="2"/>
        <v>0</v>
      </c>
      <c r="P17" s="97"/>
    </row>
    <row r="18" spans="1:16" ht="15.75" thickBot="1" x14ac:dyDescent="0.3">
      <c r="A18" s="23">
        <v>3</v>
      </c>
      <c r="B18" s="7" t="s">
        <v>54</v>
      </c>
      <c r="C18" s="8" t="s">
        <v>27</v>
      </c>
      <c r="D18" s="9"/>
      <c r="E18" s="9">
        <v>173</v>
      </c>
      <c r="F18" s="9"/>
      <c r="G18" s="20">
        <f t="shared" si="0"/>
        <v>173</v>
      </c>
      <c r="H18" s="10" t="s">
        <v>30</v>
      </c>
      <c r="I18" s="17">
        <v>0.25</v>
      </c>
      <c r="J18" s="11">
        <v>0.47</v>
      </c>
      <c r="K18" s="12">
        <v>700</v>
      </c>
      <c r="L18" s="25">
        <v>22.07</v>
      </c>
      <c r="M18" s="13">
        <f t="shared" si="1"/>
        <v>3818.11</v>
      </c>
      <c r="N18" s="2"/>
      <c r="O18" s="34">
        <f t="shared" si="2"/>
        <v>0</v>
      </c>
      <c r="P18" s="97"/>
    </row>
    <row r="19" spans="1:16" ht="15.75" thickBot="1" x14ac:dyDescent="0.3">
      <c r="A19" s="23">
        <v>3</v>
      </c>
      <c r="B19" s="7" t="s">
        <v>55</v>
      </c>
      <c r="C19" s="8" t="s">
        <v>27</v>
      </c>
      <c r="D19" s="9">
        <v>45</v>
      </c>
      <c r="E19" s="9">
        <v>142</v>
      </c>
      <c r="F19" s="9"/>
      <c r="G19" s="20">
        <f t="shared" si="0"/>
        <v>187</v>
      </c>
      <c r="H19" s="10" t="s">
        <v>30</v>
      </c>
      <c r="I19" s="17">
        <v>0.3</v>
      </c>
      <c r="J19" s="11">
        <v>0.54</v>
      </c>
      <c r="K19" s="12">
        <v>600</v>
      </c>
      <c r="L19" s="25">
        <v>22.12</v>
      </c>
      <c r="M19" s="13">
        <f t="shared" si="1"/>
        <v>4136.4400000000005</v>
      </c>
      <c r="N19" s="2"/>
      <c r="O19" s="34">
        <f t="shared" si="2"/>
        <v>0</v>
      </c>
      <c r="P19" s="97"/>
    </row>
    <row r="20" spans="1:16" ht="15.75" thickBot="1" x14ac:dyDescent="0.3">
      <c r="A20" s="23">
        <v>3</v>
      </c>
      <c r="B20" s="7" t="s">
        <v>56</v>
      </c>
      <c r="C20" s="8" t="s">
        <v>32</v>
      </c>
      <c r="D20" s="9">
        <v>33</v>
      </c>
      <c r="E20" s="9">
        <v>126</v>
      </c>
      <c r="F20" s="9"/>
      <c r="G20" s="20">
        <f t="shared" si="0"/>
        <v>159</v>
      </c>
      <c r="H20" s="10" t="s">
        <v>33</v>
      </c>
      <c r="I20" s="17">
        <v>0.2</v>
      </c>
      <c r="J20" s="11">
        <v>0.15</v>
      </c>
      <c r="K20" s="12" t="s">
        <v>57</v>
      </c>
      <c r="L20" s="25">
        <v>30.33</v>
      </c>
      <c r="M20" s="13">
        <f t="shared" si="1"/>
        <v>4822.4699999999993</v>
      </c>
      <c r="N20" s="2"/>
      <c r="O20" s="34">
        <f t="shared" si="2"/>
        <v>0</v>
      </c>
      <c r="P20" s="97"/>
    </row>
    <row r="21" spans="1:16" ht="15.75" thickBot="1" x14ac:dyDescent="0.3">
      <c r="A21" s="23">
        <v>3</v>
      </c>
      <c r="B21" s="7" t="s">
        <v>31</v>
      </c>
      <c r="C21" s="8" t="s">
        <v>32</v>
      </c>
      <c r="D21" s="9">
        <v>8</v>
      </c>
      <c r="E21" s="9">
        <v>155</v>
      </c>
      <c r="F21" s="9"/>
      <c r="G21" s="20">
        <f t="shared" si="0"/>
        <v>163</v>
      </c>
      <c r="H21" s="10" t="s">
        <v>33</v>
      </c>
      <c r="I21" s="17">
        <v>0.35</v>
      </c>
      <c r="J21" s="11">
        <v>0.15</v>
      </c>
      <c r="K21" s="12" t="s">
        <v>34</v>
      </c>
      <c r="L21" s="25">
        <v>30.08</v>
      </c>
      <c r="M21" s="13">
        <f t="shared" si="1"/>
        <v>4903.04</v>
      </c>
      <c r="N21" s="2"/>
      <c r="O21" s="34">
        <f t="shared" si="2"/>
        <v>0</v>
      </c>
      <c r="P21" s="97"/>
    </row>
    <row r="22" spans="1:16" ht="15.75" thickBot="1" x14ac:dyDescent="0.3">
      <c r="A22" s="23">
        <v>3</v>
      </c>
      <c r="B22" s="7" t="s">
        <v>35</v>
      </c>
      <c r="C22" s="8" t="s">
        <v>27</v>
      </c>
      <c r="D22" s="9">
        <v>150</v>
      </c>
      <c r="E22" s="9">
        <v>150</v>
      </c>
      <c r="F22" s="9"/>
      <c r="G22" s="20">
        <f t="shared" si="0"/>
        <v>300</v>
      </c>
      <c r="H22" s="10" t="s">
        <v>36</v>
      </c>
      <c r="I22" s="17">
        <v>0.3</v>
      </c>
      <c r="J22" s="11">
        <v>1</v>
      </c>
      <c r="K22" s="12">
        <v>600</v>
      </c>
      <c r="L22" s="25">
        <v>24.5</v>
      </c>
      <c r="M22" s="13">
        <f t="shared" si="1"/>
        <v>7350</v>
      </c>
      <c r="N22" s="2"/>
      <c r="O22" s="34">
        <f t="shared" si="2"/>
        <v>0</v>
      </c>
      <c r="P22" s="97"/>
    </row>
    <row r="23" spans="1:16" ht="15.75" thickBot="1" x14ac:dyDescent="0.3">
      <c r="A23" s="23">
        <v>3</v>
      </c>
      <c r="B23" s="7" t="s">
        <v>35</v>
      </c>
      <c r="C23" s="8" t="s">
        <v>27</v>
      </c>
      <c r="D23" s="9">
        <v>150</v>
      </c>
      <c r="E23" s="9">
        <v>150</v>
      </c>
      <c r="F23" s="9"/>
      <c r="G23" s="20">
        <f t="shared" si="0"/>
        <v>300</v>
      </c>
      <c r="H23" s="10" t="s">
        <v>37</v>
      </c>
      <c r="I23" s="17">
        <v>0.3</v>
      </c>
      <c r="J23" s="11">
        <v>0.5</v>
      </c>
      <c r="K23" s="12">
        <v>600</v>
      </c>
      <c r="L23" s="25">
        <v>19.5</v>
      </c>
      <c r="M23" s="13">
        <f t="shared" si="1"/>
        <v>5850</v>
      </c>
      <c r="N23" s="2"/>
      <c r="O23" s="34">
        <f t="shared" si="2"/>
        <v>0</v>
      </c>
      <c r="P23" s="97"/>
    </row>
    <row r="24" spans="1:16" ht="15.75" thickBot="1" x14ac:dyDescent="0.3">
      <c r="A24" s="28">
        <v>3</v>
      </c>
      <c r="B24" s="29" t="s">
        <v>35</v>
      </c>
      <c r="C24" s="30" t="s">
        <v>58</v>
      </c>
      <c r="D24" s="31"/>
      <c r="E24" s="31"/>
      <c r="F24" s="31">
        <v>150</v>
      </c>
      <c r="G24" s="20">
        <f t="shared" si="0"/>
        <v>150</v>
      </c>
      <c r="H24" s="10" t="s">
        <v>63</v>
      </c>
      <c r="I24" s="32" t="s">
        <v>65</v>
      </c>
      <c r="J24" s="33" t="s">
        <v>65</v>
      </c>
      <c r="K24" s="35" t="s">
        <v>65</v>
      </c>
      <c r="L24" s="36">
        <v>11.29</v>
      </c>
      <c r="M24" s="13">
        <f t="shared" si="1"/>
        <v>1693.4999999999998</v>
      </c>
      <c r="N24" s="2"/>
      <c r="O24" s="34">
        <f t="shared" si="2"/>
        <v>0</v>
      </c>
      <c r="P24" s="97"/>
    </row>
    <row r="25" spans="1:16" ht="15.75" thickBot="1" x14ac:dyDescent="0.3">
      <c r="A25" s="37">
        <v>3</v>
      </c>
      <c r="B25" s="38" t="s">
        <v>35</v>
      </c>
      <c r="C25" s="39" t="s">
        <v>59</v>
      </c>
      <c r="D25" s="40"/>
      <c r="E25" s="40"/>
      <c r="F25" s="40">
        <v>150</v>
      </c>
      <c r="G25" s="41">
        <f t="shared" si="0"/>
        <v>150</v>
      </c>
      <c r="H25" s="42" t="s">
        <v>64</v>
      </c>
      <c r="I25" s="43" t="s">
        <v>65</v>
      </c>
      <c r="J25" s="44" t="s">
        <v>65</v>
      </c>
      <c r="K25" s="45" t="s">
        <v>65</v>
      </c>
      <c r="L25" s="46">
        <v>25.82</v>
      </c>
      <c r="M25" s="47">
        <f t="shared" si="1"/>
        <v>3873</v>
      </c>
      <c r="N25" s="48"/>
      <c r="O25" s="34">
        <f t="shared" si="2"/>
        <v>0</v>
      </c>
      <c r="P25" s="98"/>
    </row>
    <row r="26" spans="1:16" ht="15.75" thickBot="1" x14ac:dyDescent="0.3">
      <c r="A26" s="49"/>
      <c r="B26" s="50"/>
      <c r="C26" s="51"/>
      <c r="D26" s="52">
        <f>SUM(D13:D25)</f>
        <v>942</v>
      </c>
      <c r="E26" s="52">
        <f>SUM(E13:E25)</f>
        <v>2000</v>
      </c>
      <c r="F26" s="52">
        <f>SUM(F24:F25)</f>
        <v>300</v>
      </c>
      <c r="G26" s="52">
        <f>SUM(G13:G25)</f>
        <v>3242</v>
      </c>
      <c r="H26" s="53"/>
      <c r="I26" s="51"/>
      <c r="J26" s="75" t="s">
        <v>10</v>
      </c>
      <c r="K26" s="75"/>
      <c r="L26" s="54"/>
      <c r="M26" s="55">
        <f>SUM(M13:M25)</f>
        <v>65507.350000000006</v>
      </c>
      <c r="N26" s="56" t="s">
        <v>11</v>
      </c>
      <c r="O26" s="57">
        <f>SUM(O13:O25)</f>
        <v>0</v>
      </c>
      <c r="P26" s="72"/>
    </row>
    <row r="27" spans="1:16" ht="15.75" thickBot="1" x14ac:dyDescent="0.3">
      <c r="A27" s="113" t="s">
        <v>12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5"/>
      <c r="O27" s="21">
        <f>O26*0.2</f>
        <v>0</v>
      </c>
      <c r="P27" s="73"/>
    </row>
    <row r="28" spans="1:16" ht="15.75" thickBot="1" x14ac:dyDescent="0.3">
      <c r="A28" s="113" t="s">
        <v>13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5"/>
      <c r="O28" s="21">
        <f>O26+O27</f>
        <v>0</v>
      </c>
      <c r="P28" s="74"/>
    </row>
    <row r="29" spans="1:16" x14ac:dyDescent="0.25">
      <c r="A29" s="76" t="s">
        <v>42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</row>
    <row r="30" spans="1:16" x14ac:dyDescent="0.25">
      <c r="A30" s="78" t="s">
        <v>14</v>
      </c>
      <c r="B30" s="78"/>
      <c r="C30" s="7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6" x14ac:dyDescent="0.25">
      <c r="A31" s="65" t="s">
        <v>15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</row>
    <row r="32" spans="1:16" x14ac:dyDescent="0.25">
      <c r="A32" s="65" t="s">
        <v>16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</row>
    <row r="33" spans="1:15" x14ac:dyDescent="0.25">
      <c r="D33" s="6"/>
      <c r="E33" s="81" t="s">
        <v>17</v>
      </c>
      <c r="F33" s="27"/>
      <c r="G33" s="4" t="s">
        <v>18</v>
      </c>
      <c r="H33" s="82"/>
      <c r="I33" s="83"/>
      <c r="J33" s="83"/>
      <c r="K33" s="83"/>
      <c r="L33" s="83"/>
      <c r="M33" s="83"/>
      <c r="N33" s="83"/>
      <c r="O33" s="84"/>
    </row>
    <row r="34" spans="1:15" x14ac:dyDescent="0.25">
      <c r="D34" s="6"/>
      <c r="E34" s="81"/>
      <c r="F34" s="27"/>
      <c r="G34" s="4" t="s">
        <v>19</v>
      </c>
      <c r="H34" s="82"/>
      <c r="I34" s="83"/>
      <c r="J34" s="83"/>
      <c r="K34" s="83"/>
      <c r="L34" s="83"/>
      <c r="M34" s="83"/>
      <c r="N34" s="83"/>
      <c r="O34" s="84"/>
    </row>
    <row r="35" spans="1:15" x14ac:dyDescent="0.25">
      <c r="D35" s="6"/>
      <c r="E35" s="81"/>
      <c r="F35" s="27"/>
      <c r="G35" s="4" t="s">
        <v>20</v>
      </c>
      <c r="H35" s="82"/>
      <c r="I35" s="83"/>
      <c r="J35" s="83"/>
      <c r="K35" s="83"/>
      <c r="L35" s="83"/>
      <c r="M35" s="83"/>
      <c r="N35" s="83"/>
      <c r="O35" s="84"/>
    </row>
    <row r="36" spans="1:15" x14ac:dyDescent="0.25">
      <c r="A36" s="6"/>
      <c r="B36" s="6"/>
      <c r="C36" s="6"/>
      <c r="E36" s="81"/>
      <c r="F36" s="27"/>
      <c r="G36" s="4" t="s">
        <v>21</v>
      </c>
      <c r="H36" s="82"/>
      <c r="I36" s="83"/>
      <c r="J36" s="83"/>
      <c r="K36" s="83"/>
      <c r="L36" s="83"/>
      <c r="M36" s="83"/>
      <c r="N36" s="83"/>
      <c r="O36" s="84"/>
    </row>
    <row r="37" spans="1:15" x14ac:dyDescent="0.25">
      <c r="E37" s="81"/>
      <c r="F37" s="27"/>
      <c r="G37" s="4" t="s">
        <v>22</v>
      </c>
      <c r="H37" s="5"/>
      <c r="I37" s="85" t="s">
        <v>23</v>
      </c>
      <c r="J37" s="86"/>
      <c r="K37" s="86"/>
      <c r="L37" s="86"/>
      <c r="M37" s="86"/>
      <c r="N37" s="86"/>
      <c r="O37" s="87"/>
    </row>
    <row r="40" spans="1:15" x14ac:dyDescent="0.25">
      <c r="A40" s="6"/>
      <c r="B40" s="6"/>
      <c r="C40" s="6"/>
      <c r="D40" s="6"/>
      <c r="E40" s="6"/>
      <c r="F40" s="6"/>
      <c r="J40" t="s">
        <v>24</v>
      </c>
      <c r="M40" s="79"/>
      <c r="N40" s="80"/>
    </row>
    <row r="42" spans="1:15" x14ac:dyDescent="0.25">
      <c r="A42" t="s">
        <v>43</v>
      </c>
    </row>
    <row r="43" spans="1:15" x14ac:dyDescent="0.25">
      <c r="A43" t="s">
        <v>44</v>
      </c>
    </row>
    <row r="44" spans="1:15" x14ac:dyDescent="0.25">
      <c r="A44" t="s">
        <v>45</v>
      </c>
    </row>
    <row r="45" spans="1:15" x14ac:dyDescent="0.25">
      <c r="A45" t="s">
        <v>46</v>
      </c>
    </row>
    <row r="46" spans="1:15" x14ac:dyDescent="0.25">
      <c r="A46" t="s">
        <v>47</v>
      </c>
    </row>
    <row r="47" spans="1:15" x14ac:dyDescent="0.25">
      <c r="A47" t="s">
        <v>48</v>
      </c>
    </row>
    <row r="48" spans="1:15" ht="17.25" x14ac:dyDescent="0.25">
      <c r="A48" t="s">
        <v>66</v>
      </c>
    </row>
  </sheetData>
  <mergeCells count="36">
    <mergeCell ref="E1:L1"/>
    <mergeCell ref="P13:P25"/>
    <mergeCell ref="A31:O31"/>
    <mergeCell ref="C10:C12"/>
    <mergeCell ref="C2:N2"/>
    <mergeCell ref="K4:M4"/>
    <mergeCell ref="I7:M7"/>
    <mergeCell ref="D10:G10"/>
    <mergeCell ref="H10:H12"/>
    <mergeCell ref="I10:I12"/>
    <mergeCell ref="J10:J12"/>
    <mergeCell ref="A27:N27"/>
    <mergeCell ref="A28:N28"/>
    <mergeCell ref="O10:O12"/>
    <mergeCell ref="E11:E12"/>
    <mergeCell ref="K10:K12"/>
    <mergeCell ref="M40:N40"/>
    <mergeCell ref="E33:E37"/>
    <mergeCell ref="H33:O33"/>
    <mergeCell ref="H34:O34"/>
    <mergeCell ref="H35:O35"/>
    <mergeCell ref="H36:O36"/>
    <mergeCell ref="I37:O37"/>
    <mergeCell ref="P10:P12"/>
    <mergeCell ref="A32:O32"/>
    <mergeCell ref="M10:M12"/>
    <mergeCell ref="N10:N12"/>
    <mergeCell ref="P26:P28"/>
    <mergeCell ref="J26:K26"/>
    <mergeCell ref="A29:P29"/>
    <mergeCell ref="A30:C30"/>
    <mergeCell ref="D11:D12"/>
    <mergeCell ref="G11:G12"/>
    <mergeCell ref="B10:B12"/>
    <mergeCell ref="F11:F12"/>
    <mergeCell ref="A10:A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B2" sqref="B2"/>
    </sheetView>
  </sheetViews>
  <sheetFormatPr defaultRowHeight="15" x14ac:dyDescent="0.25"/>
  <cols>
    <col min="1" max="1" width="13" customWidth="1"/>
  </cols>
  <sheetData>
    <row r="1" spans="1:4" x14ac:dyDescent="0.25">
      <c r="B1" t="s">
        <v>28</v>
      </c>
      <c r="C1" t="s">
        <v>30</v>
      </c>
      <c r="D1" t="s">
        <v>33</v>
      </c>
    </row>
    <row r="2" spans="1:4" x14ac:dyDescent="0.25">
      <c r="A2" t="s">
        <v>38</v>
      </c>
      <c r="B2" s="24">
        <f>SUM(Hárok1!G13:G17)</f>
        <v>1660</v>
      </c>
      <c r="C2" s="24">
        <f>SUM(Hárok1!G18:G19)</f>
        <v>360</v>
      </c>
      <c r="D2" s="24">
        <f>SUM(Hárok1!G20:G21)</f>
        <v>322</v>
      </c>
    </row>
    <row r="3" spans="1:4" x14ac:dyDescent="0.25">
      <c r="A3" t="s">
        <v>39</v>
      </c>
      <c r="B3" s="24">
        <f>SUM(Hárok1!M13:M17)</f>
        <v>29060.79</v>
      </c>
      <c r="C3" s="24">
        <f>SUM(Hárok1!M18:M19)</f>
        <v>7954.5500000000011</v>
      </c>
      <c r="D3" s="24">
        <f>SUM(Hárok1!M20:M21)</f>
        <v>9725.5099999999984</v>
      </c>
    </row>
    <row r="4" spans="1:4" x14ac:dyDescent="0.25">
      <c r="A4" t="s">
        <v>40</v>
      </c>
      <c r="B4">
        <f>B3/B2</f>
        <v>17.506499999999999</v>
      </c>
      <c r="C4">
        <f>C3/C2</f>
        <v>22.095972222222226</v>
      </c>
      <c r="D4">
        <f>D3/D2</f>
        <v>30.203447204968938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Martin Dúbravský</cp:lastModifiedBy>
  <cp:lastPrinted>2017-01-12T13:26:36Z</cp:lastPrinted>
  <dcterms:created xsi:type="dcterms:W3CDTF">2015-11-17T17:21:08Z</dcterms:created>
  <dcterms:modified xsi:type="dcterms:W3CDTF">2023-12-05T13:27:50Z</dcterms:modified>
</cp:coreProperties>
</file>