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4\Prílohy B k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" i="1" l="1"/>
  <c r="G30" i="1"/>
  <c r="E30" i="1"/>
  <c r="D30" i="1"/>
  <c r="O32" i="1"/>
  <c r="O31" i="1"/>
  <c r="O30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13" i="1"/>
  <c r="F30" i="1"/>
  <c r="G14" i="1" l="1"/>
  <c r="G15" i="1"/>
  <c r="M15" i="1" s="1"/>
  <c r="G16" i="1"/>
  <c r="M16" i="1" s="1"/>
  <c r="G17" i="1"/>
  <c r="G18" i="1"/>
  <c r="M18" i="1" s="1"/>
  <c r="G19" i="1"/>
  <c r="M19" i="1" s="1"/>
  <c r="G20" i="1"/>
  <c r="G21" i="1"/>
  <c r="G22" i="1"/>
  <c r="G23" i="1"/>
  <c r="G24" i="1"/>
  <c r="M24" i="1" s="1"/>
  <c r="G25" i="1"/>
  <c r="M25" i="1" s="1"/>
  <c r="G26" i="1"/>
  <c r="M26" i="1" s="1"/>
  <c r="G27" i="1"/>
  <c r="M27" i="1" s="1"/>
  <c r="G28" i="1"/>
  <c r="G29" i="1"/>
  <c r="G13" i="1"/>
  <c r="M13" i="1" s="1"/>
  <c r="M28" i="1"/>
  <c r="M29" i="1"/>
  <c r="M20" i="1"/>
  <c r="M21" i="1"/>
  <c r="M22" i="1"/>
  <c r="M23" i="1"/>
  <c r="M14" i="1"/>
  <c r="C3" i="2" l="1"/>
  <c r="D3" i="2"/>
  <c r="C2" i="2"/>
  <c r="D2" i="2"/>
  <c r="B2" i="2"/>
  <c r="M17" i="1"/>
  <c r="B3" i="2" s="1"/>
  <c r="D4" i="2" l="1"/>
  <c r="B4" i="2"/>
  <c r="C4" i="2"/>
</calcChain>
</file>

<file path=xl/sharedStrings.xml><?xml version="1.0" encoding="utf-8"?>
<sst xmlns="http://schemas.openxmlformats.org/spreadsheetml/2006/main" count="113" uniqueCount="76">
  <si>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</si>
  <si>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</si>
  <si>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</si>
  <si>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</si>
  <si>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</si>
  <si>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</si>
  <si>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</si>
  <si>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</si>
  <si>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</si>
  <si>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</si>
  <si>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</si>
  <si>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</si>
  <si>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</si>
  <si>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</si>
  <si>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</si>
  <si>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</si>
  <si>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</si>
  <si>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</si>
  <si>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</si>
  <si>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</si>
  <si>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</si>
  <si>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</si>
  <si>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</si>
  <si>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</si>
  <si>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</si>
  <si>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</si>
  <si>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</si>
  <si>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</si>
  <si>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č.1</t>
  </si>
  <si>
    <t>146A00</t>
  </si>
  <si>
    <t>PU+50</t>
  </si>
  <si>
    <t>84B00</t>
  </si>
  <si>
    <t>88B00</t>
  </si>
  <si>
    <t>PU-50</t>
  </si>
  <si>
    <t>120D00</t>
  </si>
  <si>
    <t>PP</t>
  </si>
  <si>
    <t>RN</t>
  </si>
  <si>
    <t>PN</t>
  </si>
  <si>
    <t>2+</t>
  </si>
  <si>
    <t>suma m3</t>
  </si>
  <si>
    <t>suma cena</t>
  </si>
  <si>
    <t>priemer cena</t>
  </si>
  <si>
    <t>Budča - časť č.7 (Ľubica)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</si>
  <si>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</si>
  <si>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</si>
  <si>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</si>
  <si>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</si>
  <si>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</si>
  <si>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</si>
  <si>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</si>
  <si>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</si>
  <si>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97A11</t>
  </si>
  <si>
    <t>97B11</t>
  </si>
  <si>
    <t>96A01</t>
  </si>
  <si>
    <t>165A11</t>
  </si>
  <si>
    <t>103A11</t>
  </si>
  <si>
    <t>335A01</t>
  </si>
  <si>
    <t>330-10</t>
  </si>
  <si>
    <t>169-00</t>
  </si>
  <si>
    <t>170A00</t>
  </si>
  <si>
    <t>č.7</t>
  </si>
  <si>
    <t>č.8</t>
  </si>
  <si>
    <t>časovka JMP</t>
  </si>
  <si>
    <t>časovka LKT</t>
  </si>
  <si>
    <t>Predpokladaný objem prác</t>
  </si>
  <si>
    <t>Druh prác</t>
  </si>
  <si>
    <t>-</t>
  </si>
  <si>
    <t>spolu (m³/hod.)*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</si>
  <si>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</si>
  <si>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</si>
  <si>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</si>
  <si>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</si>
  <si>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</si>
  <si>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</si>
  <si>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</si>
  <si>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Príloha B-7 Súťažných podkladov - návrh na plnenie kritéria na časť č.7 (Ľubica)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</si>
</sst>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9" fillId="0" borderId="8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0" borderId="0" xfId="0" applyFont="1" applyAlignment="1">
      <alignment horizontal="left"/>
    </xf>
    <xf numFmtId="9" fontId="9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7" xfId="0" applyNumberFormat="1" applyFont="1" applyFill="1" applyBorder="1" applyAlignment="1">
      <alignment vertical="center"/>
    </xf>
    <xf numFmtId="4" fontId="5" fillId="5" borderId="18" xfId="0" applyNumberFormat="1" applyFont="1" applyFill="1" applyBorder="1" applyAlignment="1">
      <alignment horizontal="center" vertical="center"/>
    </xf>
    <xf numFmtId="4" fontId="11" fillId="5" borderId="5" xfId="0" applyNumberFormat="1" applyFont="1" applyFill="1" applyBorder="1" applyAlignment="1">
      <alignment horizontal="center" vertical="center"/>
    </xf>
    <xf numFmtId="4" fontId="5" fillId="5" borderId="30" xfId="0" applyNumberFormat="1" applyFont="1" applyFill="1" applyBorder="1" applyAlignment="1">
      <alignment horizontal="center" vertical="center"/>
    </xf>
    <xf numFmtId="0" fontId="5" fillId="0" borderId="31" xfId="0" applyFont="1" applyBorder="1" applyAlignment="1">
      <alignment horizontal="right" vertical="center"/>
    </xf>
    <xf numFmtId="0" fontId="5" fillId="0" borderId="32" xfId="0" applyFont="1" applyBorder="1" applyAlignment="1">
      <alignment vertical="center"/>
    </xf>
    <xf numFmtId="0" fontId="0" fillId="0" borderId="22" xfId="0" applyBorder="1"/>
    <xf numFmtId="0" fontId="9" fillId="4" borderId="7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4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3" xfId="0" applyFill="1" applyBorder="1"/>
    <xf numFmtId="0" fontId="0" fillId="0" borderId="27" xfId="0" applyBorder="1"/>
    <xf numFmtId="0" fontId="9" fillId="4" borderId="2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0" fillId="0" borderId="23" xfId="0" applyBorder="1"/>
    <xf numFmtId="4" fontId="5" fillId="5" borderId="1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>
      <alignment horizontal="center"/>
    </xf>
    <xf numFmtId="0" fontId="2" fillId="0" borderId="35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29" xfId="0" applyFont="1" applyBorder="1" applyAlignment="1">
      <alignment horizontal="left"/>
    </xf>
    <xf numFmtId="0" fontId="4" fillId="0" borderId="0" xfId="0" applyFont="1"/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11" fillId="0" borderId="5" xfId="0" applyFont="1" applyBorder="1" applyAlignment="1">
      <alignment horizontal="right" vertical="center" indent="2"/>
    </xf>
    <xf numFmtId="0" fontId="11" fillId="0" borderId="19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5" fillId="6" borderId="2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49" fontId="18" fillId="0" borderId="21" xfId="0" applyNumberFormat="1" applyFont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Alignment="1" applyProtection="1">
      <alignment horizontal="center" vertical="center" wrapText="1"/>
      <protection locked="0"/>
    </xf>
    <xf numFmtId="49" fontId="18" fillId="0" borderId="34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2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zoomScaleNormal="100" zoomScalePageLayoutView="40" workbookViewId="0">
      <selection activeCell="K8" sqref="K8"/>
    </sheetView>
  </sheetViews>
  <sheetFormatPr defaultRowHeight="15" x14ac:dyDescent="0.25"/>
  <cols>
    <col min="1" max="1" width="10.85546875" customWidth="1"/>
    <col min="2" max="2" width="9.28515625" customWidth="1"/>
    <col min="3" max="3" width="10.7109375" customWidth="1"/>
    <col min="4" max="5" width="9.28515625" customWidth="1"/>
    <col min="6" max="6" width="9.140625" customWidth="1"/>
    <col min="7" max="7" width="8.85546875" customWidth="1"/>
    <col min="8" max="8" width="10.7109375" customWidth="1"/>
    <col min="9" max="9" width="9.42578125" customWidth="1"/>
    <col min="10" max="10" width="10.42578125" customWidth="1"/>
    <col min="11" max="13" width="11.7109375" customWidth="1"/>
    <col min="14" max="14" width="12.5703125" customWidth="1"/>
    <col min="15" max="15" width="11.7109375" customWidth="1"/>
    <col min="16" max="16" width="14.85546875" customWidth="1"/>
  </cols>
  <sheetData>
    <row r="1" spans="1:17" x14ac:dyDescent="0.25">
      <c r="E1" s="88" t="s">
        <v>75</v>
      </c>
      <c r="F1" s="88"/>
      <c r="G1" s="88"/>
      <c r="H1" s="88"/>
      <c r="I1" s="88"/>
      <c r="J1" s="88"/>
      <c r="K1" s="88"/>
      <c r="L1" s="88"/>
    </row>
    <row r="2" spans="1:17" ht="18" x14ac:dyDescent="0.25">
      <c r="C2" s="93" t="s">
        <v>50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4" spans="1:17" ht="15.75" customHeight="1" x14ac:dyDescent="0.25">
      <c r="A4" s="50" t="s">
        <v>73</v>
      </c>
      <c r="B4" s="50"/>
      <c r="C4" s="51"/>
      <c r="D4" s="51"/>
      <c r="E4" s="51"/>
      <c r="F4" s="51"/>
      <c r="G4" s="51"/>
      <c r="H4" s="51"/>
      <c r="J4" s="34" t="s">
        <v>25</v>
      </c>
      <c r="K4" s="94" t="s">
        <v>42</v>
      </c>
      <c r="L4" s="94"/>
      <c r="M4" s="94"/>
    </row>
    <row r="7" spans="1:17" x14ac:dyDescent="0.25">
      <c r="A7" s="18" t="s">
        <v>74</v>
      </c>
      <c r="B7" s="53"/>
      <c r="C7" s="53"/>
      <c r="D7" s="53"/>
      <c r="E7" s="53"/>
      <c r="F7" s="18"/>
      <c r="I7" s="95"/>
      <c r="J7" s="95"/>
      <c r="K7" s="95"/>
      <c r="L7" s="95"/>
      <c r="M7" s="95"/>
    </row>
    <row r="8" spans="1:17" x14ac:dyDescent="0.25">
      <c r="A8" s="52"/>
      <c r="B8" s="18"/>
      <c r="C8" s="18"/>
      <c r="D8" s="18"/>
      <c r="E8" s="18"/>
      <c r="F8" s="18"/>
    </row>
    <row r="9" spans="1:17" ht="42.75" customHeight="1" thickBot="1" x14ac:dyDescent="0.3">
      <c r="A9" s="20"/>
      <c r="B9" s="21"/>
      <c r="G9" s="1"/>
      <c r="I9" s="29"/>
    </row>
    <row r="10" spans="1:17" ht="106.5" customHeight="1" thickBot="1" x14ac:dyDescent="0.3">
      <c r="A10" s="81" t="s">
        <v>0</v>
      </c>
      <c r="B10" s="85" t="s">
        <v>1</v>
      </c>
      <c r="C10" s="55" t="s">
        <v>2</v>
      </c>
      <c r="D10" s="96" t="s">
        <v>64</v>
      </c>
      <c r="E10" s="97"/>
      <c r="F10" s="97"/>
      <c r="G10" s="98"/>
      <c r="H10" s="99" t="s">
        <v>65</v>
      </c>
      <c r="I10" s="55" t="s">
        <v>3</v>
      </c>
      <c r="J10" s="102" t="s">
        <v>4</v>
      </c>
      <c r="K10" s="55" t="s">
        <v>5</v>
      </c>
      <c r="L10" s="55" t="s">
        <v>26</v>
      </c>
      <c r="M10" s="55" t="s">
        <v>6</v>
      </c>
      <c r="N10" s="58" t="s">
        <v>7</v>
      </c>
      <c r="O10" s="74" t="s">
        <v>8</v>
      </c>
      <c r="P10" s="105" t="s">
        <v>9</v>
      </c>
    </row>
    <row r="11" spans="1:17" ht="24" customHeight="1" x14ac:dyDescent="0.25">
      <c r="A11" s="79"/>
      <c r="B11" s="86"/>
      <c r="C11" s="91"/>
      <c r="D11" s="82" t="s">
        <v>70</v>
      </c>
      <c r="E11" s="77" t="s">
        <v>71</v>
      </c>
      <c r="F11" s="84" t="s">
        <v>72</v>
      </c>
      <c r="G11" s="84" t="s">
        <v>67</v>
      </c>
      <c r="H11" s="100"/>
      <c r="I11" s="56"/>
      <c r="J11" s="103"/>
      <c r="K11" s="79"/>
      <c r="L11" s="56"/>
      <c r="M11" s="56"/>
      <c r="N11" s="59"/>
      <c r="O11" s="75"/>
      <c r="P11" s="106"/>
    </row>
    <row r="12" spans="1:17" ht="14.25" customHeight="1" thickBot="1" x14ac:dyDescent="0.3">
      <c r="A12" s="80"/>
      <c r="B12" s="87"/>
      <c r="C12" s="92"/>
      <c r="D12" s="83"/>
      <c r="E12" s="78"/>
      <c r="F12" s="78"/>
      <c r="G12" s="78"/>
      <c r="H12" s="101"/>
      <c r="I12" s="57"/>
      <c r="J12" s="104"/>
      <c r="K12" s="80"/>
      <c r="L12" s="57"/>
      <c r="M12" s="57"/>
      <c r="N12" s="60"/>
      <c r="O12" s="76"/>
      <c r="P12" s="107"/>
    </row>
    <row r="13" spans="1:17" ht="15.75" thickBot="1" x14ac:dyDescent="0.3">
      <c r="A13" s="30">
        <v>8</v>
      </c>
      <c r="B13" s="8" t="s">
        <v>51</v>
      </c>
      <c r="C13" s="9" t="s">
        <v>28</v>
      </c>
      <c r="D13" s="10">
        <v>167</v>
      </c>
      <c r="E13" s="10">
        <v>303</v>
      </c>
      <c r="F13" s="10"/>
      <c r="G13" s="22">
        <f>D13+E13+F13</f>
        <v>470</v>
      </c>
      <c r="H13" s="11" t="s">
        <v>27</v>
      </c>
      <c r="I13" s="19">
        <v>0.45</v>
      </c>
      <c r="J13" s="12">
        <v>1.52</v>
      </c>
      <c r="K13" s="13">
        <v>1200</v>
      </c>
      <c r="L13" s="32">
        <v>17.559999999999999</v>
      </c>
      <c r="M13" s="15">
        <f>L13*G13</f>
        <v>8253.1999999999989</v>
      </c>
      <c r="N13" s="2"/>
      <c r="O13" s="46">
        <f>G13*N13</f>
        <v>0</v>
      </c>
      <c r="P13" s="108" t="s">
        <v>69</v>
      </c>
      <c r="Q13" s="45"/>
    </row>
    <row r="14" spans="1:17" ht="15.75" thickBot="1" x14ac:dyDescent="0.3">
      <c r="A14" s="30">
        <v>8</v>
      </c>
      <c r="B14" s="8" t="s">
        <v>52</v>
      </c>
      <c r="C14" s="9" t="s">
        <v>28</v>
      </c>
      <c r="D14" s="10">
        <v>27</v>
      </c>
      <c r="E14" s="10">
        <v>97</v>
      </c>
      <c r="F14" s="10"/>
      <c r="G14" s="22">
        <f t="shared" ref="G14:G29" si="0">D14+E14+F14</f>
        <v>124</v>
      </c>
      <c r="H14" s="11" t="s">
        <v>27</v>
      </c>
      <c r="I14" s="19">
        <v>0.35</v>
      </c>
      <c r="J14" s="12">
        <v>1.54</v>
      </c>
      <c r="K14" s="13">
        <v>800</v>
      </c>
      <c r="L14" s="32">
        <v>17.18</v>
      </c>
      <c r="M14" s="15">
        <f t="shared" ref="M14:M29" si="1">L14*G14</f>
        <v>2130.3200000000002</v>
      </c>
      <c r="N14" s="2"/>
      <c r="O14" s="46">
        <f t="shared" ref="O14:O29" si="2">G14*N14</f>
        <v>0</v>
      </c>
      <c r="P14" s="109"/>
      <c r="Q14" s="45"/>
    </row>
    <row r="15" spans="1:17" ht="15.75" thickBot="1" x14ac:dyDescent="0.3">
      <c r="A15" s="30">
        <v>8</v>
      </c>
      <c r="B15" s="8" t="s">
        <v>53</v>
      </c>
      <c r="C15" s="9" t="s">
        <v>28</v>
      </c>
      <c r="D15" s="10">
        <v>97</v>
      </c>
      <c r="E15" s="10">
        <v>106</v>
      </c>
      <c r="F15" s="10"/>
      <c r="G15" s="22">
        <f t="shared" si="0"/>
        <v>203</v>
      </c>
      <c r="H15" s="11" t="s">
        <v>27</v>
      </c>
      <c r="I15" s="19">
        <v>0.45</v>
      </c>
      <c r="J15" s="12">
        <v>1.03</v>
      </c>
      <c r="K15" s="13">
        <v>1400</v>
      </c>
      <c r="L15" s="32">
        <v>19.739999999999998</v>
      </c>
      <c r="M15" s="15">
        <f t="shared" si="1"/>
        <v>4007.22</v>
      </c>
      <c r="N15" s="2"/>
      <c r="O15" s="46">
        <f t="shared" si="2"/>
        <v>0</v>
      </c>
      <c r="P15" s="109"/>
      <c r="Q15" s="45"/>
    </row>
    <row r="16" spans="1:17" ht="15.75" thickBot="1" x14ac:dyDescent="0.3">
      <c r="A16" s="30">
        <v>8</v>
      </c>
      <c r="B16" s="8" t="s">
        <v>54</v>
      </c>
      <c r="C16" s="9" t="s">
        <v>28</v>
      </c>
      <c r="D16" s="10"/>
      <c r="E16" s="10">
        <v>500</v>
      </c>
      <c r="F16" s="10"/>
      <c r="G16" s="22">
        <f t="shared" si="0"/>
        <v>500</v>
      </c>
      <c r="H16" s="11" t="s">
        <v>27</v>
      </c>
      <c r="I16" s="19">
        <v>0.4</v>
      </c>
      <c r="J16" s="12">
        <v>1.65</v>
      </c>
      <c r="K16" s="13">
        <v>1000</v>
      </c>
      <c r="L16" s="32">
        <v>17.079999999999998</v>
      </c>
      <c r="M16" s="15">
        <f>L16*G16</f>
        <v>8540</v>
      </c>
      <c r="N16" s="2"/>
      <c r="O16" s="46">
        <f t="shared" si="2"/>
        <v>0</v>
      </c>
      <c r="P16" s="109"/>
      <c r="Q16" s="45"/>
    </row>
    <row r="17" spans="1:17" ht="15.75" thickBot="1" x14ac:dyDescent="0.3">
      <c r="A17" s="30">
        <v>8</v>
      </c>
      <c r="B17" s="8" t="s">
        <v>55</v>
      </c>
      <c r="C17" s="9" t="s">
        <v>28</v>
      </c>
      <c r="D17" s="10">
        <v>57</v>
      </c>
      <c r="E17" s="10">
        <v>162</v>
      </c>
      <c r="F17" s="10"/>
      <c r="G17" s="22">
        <f t="shared" si="0"/>
        <v>219</v>
      </c>
      <c r="H17" s="11" t="s">
        <v>27</v>
      </c>
      <c r="I17" s="19">
        <v>0.4</v>
      </c>
      <c r="J17" s="12" t="s">
        <v>38</v>
      </c>
      <c r="K17" s="13">
        <v>700</v>
      </c>
      <c r="L17" s="32">
        <v>19.77</v>
      </c>
      <c r="M17" s="15">
        <f>L17*G17</f>
        <v>4329.63</v>
      </c>
      <c r="N17" s="2"/>
      <c r="O17" s="46">
        <f t="shared" si="2"/>
        <v>0</v>
      </c>
      <c r="P17" s="109"/>
      <c r="Q17" s="45"/>
    </row>
    <row r="18" spans="1:17" ht="15.75" thickBot="1" x14ac:dyDescent="0.3">
      <c r="A18" s="30">
        <v>8</v>
      </c>
      <c r="B18" s="8" t="s">
        <v>56</v>
      </c>
      <c r="C18" s="9" t="s">
        <v>28</v>
      </c>
      <c r="D18" s="10"/>
      <c r="E18" s="10">
        <v>362</v>
      </c>
      <c r="F18" s="10"/>
      <c r="G18" s="22">
        <f t="shared" si="0"/>
        <v>362</v>
      </c>
      <c r="H18" s="11" t="s">
        <v>27</v>
      </c>
      <c r="I18" s="19">
        <v>0.45</v>
      </c>
      <c r="J18" s="12" t="s">
        <v>38</v>
      </c>
      <c r="K18" s="13">
        <v>800</v>
      </c>
      <c r="L18" s="32">
        <v>14.56</v>
      </c>
      <c r="M18" s="15">
        <f t="shared" si="1"/>
        <v>5270.72</v>
      </c>
      <c r="N18" s="2"/>
      <c r="O18" s="46">
        <f t="shared" si="2"/>
        <v>0</v>
      </c>
      <c r="P18" s="109"/>
      <c r="Q18" s="45"/>
    </row>
    <row r="19" spans="1:17" ht="15.75" thickBot="1" x14ac:dyDescent="0.3">
      <c r="A19" s="30">
        <v>8</v>
      </c>
      <c r="B19" s="8" t="s">
        <v>57</v>
      </c>
      <c r="C19" s="9" t="s">
        <v>28</v>
      </c>
      <c r="D19" s="10"/>
      <c r="E19" s="10">
        <v>228</v>
      </c>
      <c r="F19" s="10"/>
      <c r="G19" s="22">
        <f t="shared" si="0"/>
        <v>228</v>
      </c>
      <c r="H19" s="11" t="s">
        <v>27</v>
      </c>
      <c r="I19" s="19">
        <v>0.25</v>
      </c>
      <c r="J19" s="12" t="s">
        <v>38</v>
      </c>
      <c r="K19" s="13">
        <v>1500</v>
      </c>
      <c r="L19" s="32">
        <v>17.809999999999999</v>
      </c>
      <c r="M19" s="15">
        <f t="shared" si="1"/>
        <v>4060.68</v>
      </c>
      <c r="N19" s="2"/>
      <c r="O19" s="46">
        <f t="shared" si="2"/>
        <v>0</v>
      </c>
      <c r="P19" s="109"/>
      <c r="Q19" s="45"/>
    </row>
    <row r="20" spans="1:17" ht="15.75" thickBot="1" x14ac:dyDescent="0.3">
      <c r="A20" s="30">
        <v>8</v>
      </c>
      <c r="B20" s="8" t="s">
        <v>29</v>
      </c>
      <c r="C20" s="9" t="s">
        <v>28</v>
      </c>
      <c r="D20" s="10"/>
      <c r="E20" s="10">
        <v>79</v>
      </c>
      <c r="F20" s="10"/>
      <c r="G20" s="22">
        <f t="shared" si="0"/>
        <v>79</v>
      </c>
      <c r="H20" s="11" t="s">
        <v>30</v>
      </c>
      <c r="I20" s="19">
        <v>0.4</v>
      </c>
      <c r="J20" s="12">
        <v>0.36</v>
      </c>
      <c r="K20" s="13">
        <v>400</v>
      </c>
      <c r="L20" s="32">
        <v>24.18</v>
      </c>
      <c r="M20" s="15">
        <f t="shared" si="1"/>
        <v>1910.22</v>
      </c>
      <c r="N20" s="2"/>
      <c r="O20" s="46">
        <f t="shared" si="2"/>
        <v>0</v>
      </c>
      <c r="P20" s="109"/>
      <c r="Q20" s="45"/>
    </row>
    <row r="21" spans="1:17" ht="15.75" thickBot="1" x14ac:dyDescent="0.3">
      <c r="A21" s="30">
        <v>8</v>
      </c>
      <c r="B21" s="8" t="s">
        <v>58</v>
      </c>
      <c r="C21" s="9" t="s">
        <v>28</v>
      </c>
      <c r="D21" s="10">
        <v>41</v>
      </c>
      <c r="E21" s="10">
        <v>200</v>
      </c>
      <c r="F21" s="10"/>
      <c r="G21" s="22">
        <f t="shared" si="0"/>
        <v>241</v>
      </c>
      <c r="H21" s="11" t="s">
        <v>30</v>
      </c>
      <c r="I21" s="19">
        <v>0.45</v>
      </c>
      <c r="J21" s="12">
        <v>0.96</v>
      </c>
      <c r="K21" s="13">
        <v>800</v>
      </c>
      <c r="L21" s="32">
        <v>22.86</v>
      </c>
      <c r="M21" s="15">
        <f t="shared" si="1"/>
        <v>5509.26</v>
      </c>
      <c r="N21" s="2"/>
      <c r="O21" s="46">
        <f t="shared" si="2"/>
        <v>0</v>
      </c>
      <c r="P21" s="109"/>
      <c r="Q21" s="45"/>
    </row>
    <row r="22" spans="1:17" ht="15.75" thickBot="1" x14ac:dyDescent="0.3">
      <c r="A22" s="30">
        <v>8</v>
      </c>
      <c r="B22" s="8" t="s">
        <v>59</v>
      </c>
      <c r="C22" s="9" t="s">
        <v>28</v>
      </c>
      <c r="D22" s="10">
        <v>55</v>
      </c>
      <c r="E22" s="10">
        <v>241</v>
      </c>
      <c r="F22" s="10"/>
      <c r="G22" s="22">
        <f t="shared" si="0"/>
        <v>296</v>
      </c>
      <c r="H22" s="11" t="s">
        <v>30</v>
      </c>
      <c r="I22" s="19">
        <v>0.4</v>
      </c>
      <c r="J22" s="12">
        <v>0.72</v>
      </c>
      <c r="K22" s="13">
        <v>600</v>
      </c>
      <c r="L22" s="32">
        <v>22.42</v>
      </c>
      <c r="M22" s="15">
        <f t="shared" si="1"/>
        <v>6636.3200000000006</v>
      </c>
      <c r="N22" s="2"/>
      <c r="O22" s="46">
        <f t="shared" si="2"/>
        <v>0</v>
      </c>
      <c r="P22" s="109"/>
      <c r="Q22" s="45"/>
    </row>
    <row r="23" spans="1:17" ht="15.75" thickBot="1" x14ac:dyDescent="0.3">
      <c r="A23" s="30">
        <v>8</v>
      </c>
      <c r="B23" s="8" t="s">
        <v>31</v>
      </c>
      <c r="C23" s="9" t="s">
        <v>28</v>
      </c>
      <c r="D23" s="10">
        <v>3</v>
      </c>
      <c r="E23" s="10">
        <v>59</v>
      </c>
      <c r="F23" s="10"/>
      <c r="G23" s="22">
        <f t="shared" si="0"/>
        <v>62</v>
      </c>
      <c r="H23" s="11" t="s">
        <v>33</v>
      </c>
      <c r="I23" s="19">
        <v>0.4</v>
      </c>
      <c r="J23" s="12">
        <v>0.21</v>
      </c>
      <c r="K23" s="13">
        <v>400</v>
      </c>
      <c r="L23" s="32">
        <v>27.81</v>
      </c>
      <c r="M23" s="15">
        <f t="shared" si="1"/>
        <v>1724.22</v>
      </c>
      <c r="N23" s="2"/>
      <c r="O23" s="46">
        <f t="shared" si="2"/>
        <v>0</v>
      </c>
      <c r="P23" s="109"/>
      <c r="Q23" s="45"/>
    </row>
    <row r="24" spans="1:17" ht="15.75" thickBot="1" x14ac:dyDescent="0.3">
      <c r="A24" s="30">
        <v>8</v>
      </c>
      <c r="B24" s="8" t="s">
        <v>32</v>
      </c>
      <c r="C24" s="9" t="s">
        <v>28</v>
      </c>
      <c r="D24" s="10">
        <v>4</v>
      </c>
      <c r="E24" s="10">
        <v>72</v>
      </c>
      <c r="F24" s="10"/>
      <c r="G24" s="22">
        <f t="shared" si="0"/>
        <v>76</v>
      </c>
      <c r="H24" s="11" t="s">
        <v>33</v>
      </c>
      <c r="I24" s="19">
        <v>0.45</v>
      </c>
      <c r="J24" s="12">
        <v>0.2</v>
      </c>
      <c r="K24" s="13">
        <v>300</v>
      </c>
      <c r="L24" s="32">
        <v>27.37</v>
      </c>
      <c r="M24" s="15">
        <f t="shared" si="1"/>
        <v>2080.12</v>
      </c>
      <c r="N24" s="2"/>
      <c r="O24" s="46">
        <f t="shared" si="2"/>
        <v>0</v>
      </c>
      <c r="P24" s="109"/>
      <c r="Q24" s="45"/>
    </row>
    <row r="25" spans="1:17" ht="15.75" thickBot="1" x14ac:dyDescent="0.3">
      <c r="A25" s="30">
        <v>8</v>
      </c>
      <c r="B25" s="8" t="s">
        <v>34</v>
      </c>
      <c r="C25" s="9" t="s">
        <v>28</v>
      </c>
      <c r="D25" s="10"/>
      <c r="E25" s="10">
        <v>21</v>
      </c>
      <c r="F25" s="10"/>
      <c r="G25" s="22">
        <f t="shared" si="0"/>
        <v>21</v>
      </c>
      <c r="H25" s="11" t="s">
        <v>33</v>
      </c>
      <c r="I25" s="19">
        <v>0.35</v>
      </c>
      <c r="J25" s="12">
        <v>0.21</v>
      </c>
      <c r="K25" s="13">
        <v>200</v>
      </c>
      <c r="L25" s="47">
        <v>27.46</v>
      </c>
      <c r="M25" s="15">
        <f t="shared" si="1"/>
        <v>576.66</v>
      </c>
      <c r="N25" s="2"/>
      <c r="O25" s="46">
        <f t="shared" si="2"/>
        <v>0</v>
      </c>
      <c r="P25" s="109"/>
      <c r="Q25" s="45"/>
    </row>
    <row r="26" spans="1:17" ht="15.75" thickBot="1" x14ac:dyDescent="0.3">
      <c r="A26" s="30">
        <v>8</v>
      </c>
      <c r="B26" s="8" t="s">
        <v>35</v>
      </c>
      <c r="C26" s="9" t="s">
        <v>28</v>
      </c>
      <c r="D26" s="10">
        <v>150</v>
      </c>
      <c r="E26" s="10">
        <v>150</v>
      </c>
      <c r="F26" s="10"/>
      <c r="G26" s="22">
        <f t="shared" si="0"/>
        <v>300</v>
      </c>
      <c r="H26" s="14" t="s">
        <v>36</v>
      </c>
      <c r="I26" s="19">
        <v>0.3</v>
      </c>
      <c r="J26" s="12">
        <v>1</v>
      </c>
      <c r="K26" s="13">
        <v>600</v>
      </c>
      <c r="L26" s="48">
        <v>19.5</v>
      </c>
      <c r="M26" s="15">
        <f t="shared" si="1"/>
        <v>5850</v>
      </c>
      <c r="N26" s="6"/>
      <c r="O26" s="46">
        <f t="shared" si="2"/>
        <v>0</v>
      </c>
      <c r="P26" s="109"/>
      <c r="Q26" s="45"/>
    </row>
    <row r="27" spans="1:17" ht="15.75" thickBot="1" x14ac:dyDescent="0.3">
      <c r="A27" s="30">
        <v>8</v>
      </c>
      <c r="B27" s="8" t="s">
        <v>35</v>
      </c>
      <c r="C27" s="9" t="s">
        <v>28</v>
      </c>
      <c r="D27" s="10">
        <v>150</v>
      </c>
      <c r="E27" s="10">
        <v>150</v>
      </c>
      <c r="F27" s="10"/>
      <c r="G27" s="22">
        <f t="shared" si="0"/>
        <v>300</v>
      </c>
      <c r="H27" s="11" t="s">
        <v>37</v>
      </c>
      <c r="I27" s="35">
        <v>0.3</v>
      </c>
      <c r="J27" s="12">
        <v>0.5</v>
      </c>
      <c r="K27" s="13">
        <v>600</v>
      </c>
      <c r="L27" s="33">
        <v>24.5</v>
      </c>
      <c r="M27" s="15">
        <f t="shared" si="1"/>
        <v>7350</v>
      </c>
      <c r="N27" s="36"/>
      <c r="O27" s="46">
        <f t="shared" si="2"/>
        <v>0</v>
      </c>
      <c r="P27" s="109"/>
      <c r="Q27" s="45"/>
    </row>
    <row r="28" spans="1:17" ht="15.75" thickBot="1" x14ac:dyDescent="0.3">
      <c r="A28" s="40">
        <v>8</v>
      </c>
      <c r="B28" s="41" t="s">
        <v>35</v>
      </c>
      <c r="C28" s="42" t="s">
        <v>60</v>
      </c>
      <c r="D28" s="43"/>
      <c r="E28" s="43"/>
      <c r="F28" s="43">
        <v>150</v>
      </c>
      <c r="G28" s="22">
        <f t="shared" si="0"/>
        <v>150</v>
      </c>
      <c r="H28" s="11" t="s">
        <v>62</v>
      </c>
      <c r="I28" s="35" t="s">
        <v>66</v>
      </c>
      <c r="J28" s="44" t="s">
        <v>66</v>
      </c>
      <c r="K28" s="49" t="s">
        <v>66</v>
      </c>
      <c r="L28" s="47">
        <v>11.29</v>
      </c>
      <c r="M28" s="15">
        <f t="shared" si="1"/>
        <v>1693.4999999999998</v>
      </c>
      <c r="N28" s="2"/>
      <c r="O28" s="46">
        <f t="shared" si="2"/>
        <v>0</v>
      </c>
      <c r="P28" s="109"/>
      <c r="Q28" s="45"/>
    </row>
    <row r="29" spans="1:17" x14ac:dyDescent="0.25">
      <c r="A29" s="40">
        <v>8</v>
      </c>
      <c r="B29" s="41" t="s">
        <v>35</v>
      </c>
      <c r="C29" s="42" t="s">
        <v>61</v>
      </c>
      <c r="D29" s="43"/>
      <c r="E29" s="43"/>
      <c r="F29" s="43">
        <v>150</v>
      </c>
      <c r="G29" s="22">
        <f t="shared" si="0"/>
        <v>150</v>
      </c>
      <c r="H29" s="11" t="s">
        <v>63</v>
      </c>
      <c r="I29" s="35" t="s">
        <v>66</v>
      </c>
      <c r="J29" s="44" t="s">
        <v>66</v>
      </c>
      <c r="K29" s="49" t="s">
        <v>66</v>
      </c>
      <c r="L29" s="47">
        <v>25.82</v>
      </c>
      <c r="M29" s="15">
        <f t="shared" si="1"/>
        <v>3873</v>
      </c>
      <c r="N29" s="2"/>
      <c r="O29" s="46">
        <f t="shared" si="2"/>
        <v>0</v>
      </c>
      <c r="P29" s="110"/>
      <c r="Q29" s="45"/>
    </row>
    <row r="30" spans="1:17" ht="15.75" thickBot="1" x14ac:dyDescent="0.3">
      <c r="A30" s="38"/>
      <c r="B30" s="39"/>
      <c r="C30" s="16"/>
      <c r="D30" s="23">
        <f>SUM(D13:D29)</f>
        <v>751</v>
      </c>
      <c r="E30" s="23">
        <f>SUM(E13:E29)</f>
        <v>2730</v>
      </c>
      <c r="F30" s="23">
        <f>SUM(F28:F29)</f>
        <v>300</v>
      </c>
      <c r="G30" s="23">
        <f>SUM(G13:G29)</f>
        <v>3781</v>
      </c>
      <c r="H30" s="28"/>
      <c r="I30" s="16"/>
      <c r="J30" s="113" t="s">
        <v>10</v>
      </c>
      <c r="K30" s="113"/>
      <c r="L30" s="27"/>
      <c r="M30" s="26">
        <f>SUM(M13:M29)</f>
        <v>73795.070000000007</v>
      </c>
      <c r="N30" s="17" t="s">
        <v>11</v>
      </c>
      <c r="O30" s="24">
        <f>SUM(O13:O29)</f>
        <v>0</v>
      </c>
      <c r="P30" s="111"/>
    </row>
    <row r="31" spans="1:17" ht="15.75" thickBot="1" x14ac:dyDescent="0.3">
      <c r="A31" s="71" t="s">
        <v>12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3"/>
      <c r="O31" s="25">
        <f>O30*0.2</f>
        <v>0</v>
      </c>
      <c r="P31" s="111"/>
    </row>
    <row r="32" spans="1:17" ht="15.75" thickBot="1" x14ac:dyDescent="0.3">
      <c r="A32" s="71" t="s">
        <v>13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  <c r="O32" s="25">
        <f>O30+O31</f>
        <v>0</v>
      </c>
      <c r="P32" s="112"/>
    </row>
    <row r="33" spans="1:16" x14ac:dyDescent="0.25">
      <c r="A33" s="89" t="s">
        <v>43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1:16" x14ac:dyDescent="0.25">
      <c r="A34" s="61" t="s">
        <v>14</v>
      </c>
      <c r="B34" s="61"/>
      <c r="C34" s="61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6" x14ac:dyDescent="0.25">
      <c r="A35" s="54" t="s">
        <v>15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</row>
    <row r="36" spans="1:16" x14ac:dyDescent="0.25">
      <c r="A36" s="54" t="s">
        <v>16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</row>
    <row r="37" spans="1:16" x14ac:dyDescent="0.25">
      <c r="D37" s="7"/>
      <c r="E37" s="64" t="s">
        <v>17</v>
      </c>
      <c r="F37" s="37"/>
      <c r="G37" s="4" t="s">
        <v>18</v>
      </c>
      <c r="H37" s="65"/>
      <c r="I37" s="66"/>
      <c r="J37" s="66"/>
      <c r="K37" s="66"/>
      <c r="L37" s="66"/>
      <c r="M37" s="66"/>
      <c r="N37" s="66"/>
      <c r="O37" s="67"/>
    </row>
    <row r="38" spans="1:16" x14ac:dyDescent="0.25">
      <c r="D38" s="7"/>
      <c r="E38" s="64"/>
      <c r="F38" s="37"/>
      <c r="G38" s="4" t="s">
        <v>19</v>
      </c>
      <c r="H38" s="65"/>
      <c r="I38" s="66"/>
      <c r="J38" s="66"/>
      <c r="K38" s="66"/>
      <c r="L38" s="66"/>
      <c r="M38" s="66"/>
      <c r="N38" s="66"/>
      <c r="O38" s="67"/>
    </row>
    <row r="39" spans="1:16" x14ac:dyDescent="0.25">
      <c r="D39" s="7"/>
      <c r="E39" s="64"/>
      <c r="F39" s="37"/>
      <c r="G39" s="4" t="s">
        <v>20</v>
      </c>
      <c r="H39" s="65"/>
      <c r="I39" s="66"/>
      <c r="J39" s="66"/>
      <c r="K39" s="66"/>
      <c r="L39" s="66"/>
      <c r="M39" s="66"/>
      <c r="N39" s="66"/>
      <c r="O39" s="67"/>
    </row>
    <row r="40" spans="1:16" x14ac:dyDescent="0.25">
      <c r="A40" s="7"/>
      <c r="B40" s="7"/>
      <c r="C40" s="7"/>
      <c r="E40" s="64"/>
      <c r="F40" s="37"/>
      <c r="G40" s="4" t="s">
        <v>21</v>
      </c>
      <c r="H40" s="65"/>
      <c r="I40" s="66"/>
      <c r="J40" s="66"/>
      <c r="K40" s="66"/>
      <c r="L40" s="66"/>
      <c r="M40" s="66"/>
      <c r="N40" s="66"/>
      <c r="O40" s="67"/>
    </row>
    <row r="41" spans="1:16" x14ac:dyDescent="0.25">
      <c r="E41" s="64"/>
      <c r="F41" s="37"/>
      <c r="G41" s="4" t="s">
        <v>22</v>
      </c>
      <c r="H41" s="5"/>
      <c r="I41" s="68" t="s">
        <v>23</v>
      </c>
      <c r="J41" s="69"/>
      <c r="K41" s="69"/>
      <c r="L41" s="69"/>
      <c r="M41" s="69"/>
      <c r="N41" s="69"/>
      <c r="O41" s="70"/>
    </row>
    <row r="44" spans="1:16" x14ac:dyDescent="0.25">
      <c r="A44" s="7"/>
      <c r="B44" s="7"/>
      <c r="C44" s="7"/>
      <c r="D44" s="7"/>
      <c r="E44" s="7"/>
      <c r="F44" s="7"/>
      <c r="J44" t="s">
        <v>24</v>
      </c>
      <c r="M44" s="62"/>
      <c r="N44" s="63"/>
    </row>
    <row r="46" spans="1:16" x14ac:dyDescent="0.25">
      <c r="A46" t="s">
        <v>44</v>
      </c>
    </row>
    <row r="47" spans="1:16" x14ac:dyDescent="0.25">
      <c r="A47" t="s">
        <v>45</v>
      </c>
    </row>
    <row r="48" spans="1:16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ht="17.25" x14ac:dyDescent="0.25">
      <c r="A52" t="s">
        <v>68</v>
      </c>
    </row>
  </sheetData>
  <mergeCells count="37">
    <mergeCell ref="E1:L1"/>
    <mergeCell ref="A33:P33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P13:P29"/>
    <mergeCell ref="P30:P32"/>
    <mergeCell ref="J30:K30"/>
    <mergeCell ref="A31:N31"/>
    <mergeCell ref="M44:N44"/>
    <mergeCell ref="E37:E41"/>
    <mergeCell ref="H37:O37"/>
    <mergeCell ref="H38:O38"/>
    <mergeCell ref="H39:O39"/>
    <mergeCell ref="H40:O40"/>
    <mergeCell ref="I41:O41"/>
    <mergeCell ref="A36:O36"/>
    <mergeCell ref="M10:M12"/>
    <mergeCell ref="N10:N12"/>
    <mergeCell ref="A35:O35"/>
    <mergeCell ref="A34:C34"/>
    <mergeCell ref="A32:N32"/>
    <mergeCell ref="O10:O12"/>
    <mergeCell ref="E11:E12"/>
    <mergeCell ref="K10:K12"/>
    <mergeCell ref="A10:A12"/>
    <mergeCell ref="D11:D12"/>
    <mergeCell ref="G11:G12"/>
    <mergeCell ref="B10:B12"/>
    <mergeCell ref="L10:L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3" sqref="E3"/>
    </sheetView>
  </sheetViews>
  <sheetFormatPr defaultRowHeight="15" x14ac:dyDescent="0.25"/>
  <cols>
    <col min="1" max="1" width="12.85546875" customWidth="1"/>
  </cols>
  <sheetData>
    <row r="1" spans="1:4" x14ac:dyDescent="0.25">
      <c r="B1" t="s">
        <v>27</v>
      </c>
      <c r="C1" t="s">
        <v>30</v>
      </c>
      <c r="D1" t="s">
        <v>33</v>
      </c>
    </row>
    <row r="2" spans="1:4" x14ac:dyDescent="0.25">
      <c r="A2" t="s">
        <v>39</v>
      </c>
      <c r="B2" s="31">
        <f>SUM(Hárok1!G13:G19)</f>
        <v>2106</v>
      </c>
      <c r="C2" s="31">
        <f>SUM(Hárok1!G20:G22)</f>
        <v>616</v>
      </c>
      <c r="D2" s="31">
        <f>SUM(Hárok1!G23:G25)</f>
        <v>159</v>
      </c>
    </row>
    <row r="3" spans="1:4" x14ac:dyDescent="0.25">
      <c r="A3" t="s">
        <v>40</v>
      </c>
      <c r="B3" s="31">
        <f>SUM(Hárok1!M13:M19)</f>
        <v>36591.769999999997</v>
      </c>
      <c r="C3" s="31">
        <f>SUM(Hárok1!M20:M22)</f>
        <v>14055.800000000001</v>
      </c>
      <c r="D3" s="31">
        <f>SUM(Hárok1!M23:M25)</f>
        <v>4381</v>
      </c>
    </row>
    <row r="4" spans="1:4" x14ac:dyDescent="0.25">
      <c r="A4" t="s">
        <v>41</v>
      </c>
      <c r="B4">
        <f>B3/B2</f>
        <v>17.37500949667616</v>
      </c>
      <c r="C4">
        <f>C3/C2</f>
        <v>22.817857142857143</v>
      </c>
      <c r="D4">
        <f>D3/D2</f>
        <v>27.553459119496857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2023-12-11T09:16:19Z</dcterms:modified>
</cp:coreProperties>
</file>