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Oravec\Fondy\Fondy 2014-20\Opatrenie 4.2 Spracovanie 2021\Firmy\MLYN Trenčan Z+Z  PP\VO 2023\STAVBA 2023\"/>
    </mc:Choice>
  </mc:AlternateContent>
  <bookViews>
    <workbookView xWindow="0" yWindow="0" windowWidth="23040" windowHeight="8832" tabRatio="500"/>
  </bookViews>
  <sheets>
    <sheet name="Zadanie" sheetId="3" r:id="rId1"/>
    <sheet name="Figury" sheetId="4" r:id="rId2"/>
  </sheets>
  <definedNames>
    <definedName name="fakt1R">#REF!</definedName>
    <definedName name="_xlnm.Print_Titles" localSheetId="1">Figury!$8:$10</definedName>
    <definedName name="_xlnm.Print_Titles" localSheetId="0">Zadanie!$8:$10</definedName>
    <definedName name="_xlnm.Print_Area" localSheetId="1">Figury!$A:$D</definedName>
    <definedName name="_xlnm.Print_Area" localSheetId="0">Zadanie!$A:$O</definedName>
  </definedNames>
  <calcPr calcId="152511"/>
  <extLst>
    <ext uri="smNativeData">
      <pm:revision xmlns:pm="smNativeData" day="1606755905" val="978" rev="124" revOS="4" revMin="124" revMax="0"/>
      <pm:docPrefs xmlns:pm="smNativeData" id="1606755905" fixedDigits="0" showNotice="1" showFrameBounds="1" autoChart="1" recalcOnPrint="1" recalcOnCopy="1" finalRounding="1" compatTextArt="1" tab="567" useDefinedPrintRange="1" printArea="currentSheet"/>
      <pm:compatibility xmlns:pm="smNativeData" id="1606755905" overlapCells="1"/>
      <pm:defCurrency xmlns:pm="smNativeData" id="1606755905"/>
    </ext>
  </extLst>
</workbook>
</file>

<file path=xl/calcChain.xml><?xml version="1.0" encoding="utf-8"?>
<calcChain xmlns="http://schemas.openxmlformats.org/spreadsheetml/2006/main">
  <c r="W96" i="3" l="1"/>
  <c r="E96" i="3"/>
  <c r="N96" i="3"/>
  <c r="L96" i="3"/>
  <c r="J96" i="3"/>
  <c r="I96" i="3"/>
  <c r="H96" i="3"/>
  <c r="W94" i="3"/>
  <c r="E94" i="3"/>
  <c r="N94" i="3"/>
  <c r="L94" i="3"/>
  <c r="J94" i="3"/>
  <c r="I94" i="3"/>
  <c r="H94" i="3"/>
  <c r="W92" i="3"/>
  <c r="E92" i="3"/>
  <c r="N92" i="3"/>
  <c r="L92" i="3"/>
  <c r="J92" i="3"/>
  <c r="I92" i="3"/>
  <c r="H92" i="3"/>
  <c r="N91" i="3"/>
  <c r="L91" i="3"/>
  <c r="J91" i="3"/>
  <c r="H91" i="3"/>
  <c r="N90" i="3"/>
  <c r="L90" i="3"/>
  <c r="J90" i="3"/>
  <c r="H90" i="3"/>
  <c r="W86" i="3"/>
  <c r="E86" i="3"/>
  <c r="N86" i="3"/>
  <c r="L86" i="3"/>
  <c r="J86" i="3"/>
  <c r="I86" i="3"/>
  <c r="H86" i="3"/>
  <c r="W84" i="3"/>
  <c r="E84" i="3"/>
  <c r="N84" i="3"/>
  <c r="L84" i="3"/>
  <c r="J84" i="3"/>
  <c r="I84" i="3"/>
  <c r="H84" i="3"/>
  <c r="N83" i="3"/>
  <c r="L83" i="3"/>
  <c r="J83" i="3"/>
  <c r="H83" i="3"/>
  <c r="N82" i="3"/>
  <c r="L82" i="3"/>
  <c r="J82" i="3"/>
  <c r="H82" i="3"/>
  <c r="W79" i="3"/>
  <c r="E79" i="3"/>
  <c r="N79" i="3"/>
  <c r="L79" i="3"/>
  <c r="J79" i="3"/>
  <c r="I79" i="3"/>
  <c r="H79" i="3"/>
  <c r="N78" i="3"/>
  <c r="L78" i="3"/>
  <c r="J78" i="3"/>
  <c r="H78" i="3"/>
  <c r="N77" i="3"/>
  <c r="L77" i="3"/>
  <c r="J77" i="3"/>
  <c r="I77" i="3"/>
  <c r="N76" i="3"/>
  <c r="L76" i="3"/>
  <c r="J76" i="3"/>
  <c r="H76" i="3"/>
  <c r="N75" i="3"/>
  <c r="L75" i="3"/>
  <c r="J75" i="3"/>
  <c r="I75" i="3"/>
  <c r="N74" i="3"/>
  <c r="L74" i="3"/>
  <c r="J74" i="3"/>
  <c r="H74" i="3"/>
  <c r="N73" i="3"/>
  <c r="L73" i="3"/>
  <c r="J73" i="3"/>
  <c r="H73" i="3"/>
  <c r="N71" i="3"/>
  <c r="L71" i="3"/>
  <c r="J71" i="3"/>
  <c r="I71" i="3"/>
  <c r="N70" i="3"/>
  <c r="L70" i="3"/>
  <c r="J70" i="3"/>
  <c r="I70" i="3"/>
  <c r="N69" i="3"/>
  <c r="L69" i="3"/>
  <c r="J69" i="3"/>
  <c r="I69" i="3"/>
  <c r="N68" i="3"/>
  <c r="L68" i="3"/>
  <c r="J68" i="3"/>
  <c r="H68" i="3"/>
  <c r="N67" i="3"/>
  <c r="L67" i="3"/>
  <c r="J67" i="3"/>
  <c r="I67" i="3"/>
  <c r="N66" i="3"/>
  <c r="L66" i="3"/>
  <c r="J66" i="3"/>
  <c r="I66" i="3"/>
  <c r="N65" i="3"/>
  <c r="L65" i="3"/>
  <c r="J65" i="3"/>
  <c r="I65" i="3"/>
  <c r="N64" i="3"/>
  <c r="L64" i="3"/>
  <c r="J64" i="3"/>
  <c r="H64" i="3"/>
  <c r="N63" i="3"/>
  <c r="L63" i="3"/>
  <c r="J63" i="3"/>
  <c r="H63" i="3"/>
  <c r="N61" i="3"/>
  <c r="L61" i="3"/>
  <c r="J61" i="3"/>
  <c r="I61" i="3"/>
  <c r="N59" i="3"/>
  <c r="L59" i="3"/>
  <c r="J59" i="3"/>
  <c r="H59" i="3"/>
  <c r="W56" i="3"/>
  <c r="E56" i="3"/>
  <c r="N56" i="3"/>
  <c r="L56" i="3"/>
  <c r="J56" i="3"/>
  <c r="I56" i="3"/>
  <c r="H56" i="3"/>
  <c r="N55" i="3"/>
  <c r="L55" i="3"/>
  <c r="J55" i="3"/>
  <c r="H55" i="3"/>
  <c r="N54" i="3"/>
  <c r="L54" i="3"/>
  <c r="J54" i="3"/>
  <c r="H54" i="3"/>
  <c r="N53" i="3"/>
  <c r="L53" i="3"/>
  <c r="J53" i="3"/>
  <c r="H53" i="3"/>
  <c r="W50" i="3"/>
  <c r="E50" i="3"/>
  <c r="N50" i="3"/>
  <c r="L50" i="3"/>
  <c r="J50" i="3"/>
  <c r="I50" i="3"/>
  <c r="H50" i="3"/>
  <c r="N49" i="3"/>
  <c r="L49" i="3"/>
  <c r="J49" i="3"/>
  <c r="H49" i="3"/>
  <c r="N47" i="3"/>
  <c r="L47" i="3"/>
  <c r="J47" i="3"/>
  <c r="H47" i="3"/>
  <c r="W43" i="3"/>
  <c r="E43" i="3"/>
  <c r="N43" i="3"/>
  <c r="L43" i="3"/>
  <c r="J43" i="3"/>
  <c r="I43" i="3"/>
  <c r="H43" i="3"/>
  <c r="W41" i="3"/>
  <c r="E41" i="3"/>
  <c r="N41" i="3"/>
  <c r="L41" i="3"/>
  <c r="J41" i="3"/>
  <c r="I41" i="3"/>
  <c r="H41" i="3"/>
  <c r="N40" i="3"/>
  <c r="L40" i="3"/>
  <c r="J40" i="3"/>
  <c r="H40" i="3"/>
  <c r="N39" i="3"/>
  <c r="L39" i="3"/>
  <c r="J39" i="3"/>
  <c r="H39" i="3"/>
  <c r="N38" i="3"/>
  <c r="L38" i="3"/>
  <c r="J38" i="3"/>
  <c r="H38" i="3"/>
  <c r="W35" i="3"/>
  <c r="E35" i="3"/>
  <c r="N35" i="3"/>
  <c r="L35" i="3"/>
  <c r="J35" i="3"/>
  <c r="I35" i="3"/>
  <c r="H35" i="3"/>
  <c r="N32" i="3"/>
  <c r="L32" i="3"/>
  <c r="J32" i="3"/>
  <c r="H32" i="3"/>
  <c r="N26" i="3"/>
  <c r="L26" i="3"/>
  <c r="J26" i="3"/>
  <c r="H26" i="3"/>
  <c r="N25" i="3"/>
  <c r="L25" i="3"/>
  <c r="J25" i="3"/>
  <c r="H25" i="3"/>
  <c r="N24" i="3"/>
  <c r="L24" i="3"/>
  <c r="J24" i="3"/>
  <c r="H24" i="3"/>
  <c r="N23" i="3"/>
  <c r="L23" i="3"/>
  <c r="J23" i="3"/>
  <c r="H23" i="3"/>
  <c r="N20" i="3"/>
  <c r="L20" i="3"/>
  <c r="J20" i="3"/>
  <c r="H20" i="3"/>
  <c r="W17" i="3"/>
  <c r="E17" i="3"/>
  <c r="N17" i="3"/>
  <c r="L17" i="3"/>
  <c r="J17" i="3"/>
  <c r="I17" i="3"/>
  <c r="H17" i="3"/>
  <c r="N14" i="3"/>
  <c r="L14" i="3"/>
  <c r="J14" i="3"/>
  <c r="H14" i="3"/>
  <c r="D8" i="3" l="1"/>
</calcChain>
</file>

<file path=xl/sharedStrings.xml><?xml version="1.0" encoding="utf-8"?>
<sst xmlns="http://schemas.openxmlformats.org/spreadsheetml/2006/main" count="559" uniqueCount="245">
  <si>
    <t>a</t>
  </si>
  <si>
    <t>DPH</t>
  </si>
  <si>
    <t xml:space="preserve">Spracoval: </t>
  </si>
  <si>
    <t>V module</t>
  </si>
  <si>
    <t>Hlavička1</t>
  </si>
  <si>
    <t>Mena</t>
  </si>
  <si>
    <t>Hlavička2</t>
  </si>
  <si>
    <t>Obdobie</t>
  </si>
  <si>
    <t>Počet des.miest</t>
  </si>
  <si>
    <t>Formát</t>
  </si>
  <si>
    <t>Rozpočet</t>
  </si>
  <si>
    <t>Prehľad rozpočtových nákladov v</t>
  </si>
  <si>
    <t>EUR</t>
  </si>
  <si>
    <t xml:space="preserve">Dodávateľ: </t>
  </si>
  <si>
    <t>Čerpanie</t>
  </si>
  <si>
    <t>Súpis vykonaných prác a dodávok v</t>
  </si>
  <si>
    <t>za obdobie</t>
  </si>
  <si>
    <t>Mesiac 2011</t>
  </si>
  <si>
    <t>VK</t>
  </si>
  <si>
    <t>Prehľad kalkulovaných nákladov v</t>
  </si>
  <si>
    <t>VF</t>
  </si>
  <si>
    <t>N</t>
  </si>
  <si>
    <t>Por.</t>
  </si>
  <si>
    <t>Kód</t>
  </si>
  <si>
    <t>Kód položky</t>
  </si>
  <si>
    <t>Popis položky, stavebného dielu, remesla,</t>
  </si>
  <si>
    <t>Množstvo</t>
  </si>
  <si>
    <t>Merná</t>
  </si>
  <si>
    <t>Jednotková</t>
  </si>
  <si>
    <t>Konštrukcie</t>
  </si>
  <si>
    <t>Špecifikovaný</t>
  </si>
  <si>
    <t>Spolu</t>
  </si>
  <si>
    <t>Hmotnosť v tonách</t>
  </si>
  <si>
    <t>Suť v tonách</t>
  </si>
  <si>
    <t>Pozícia</t>
  </si>
  <si>
    <t>Vyňatý</t>
  </si>
  <si>
    <t>Vysoká sadzba</t>
  </si>
  <si>
    <t>Typ</t>
  </si>
  <si>
    <t>Nh</t>
  </si>
  <si>
    <t>X</t>
  </si>
  <si>
    <t>Y</t>
  </si>
  <si>
    <t>Klasifikácia</t>
  </si>
  <si>
    <t>Katalógové</t>
  </si>
  <si>
    <t>AC</t>
  </si>
  <si>
    <t>AD</t>
  </si>
  <si>
    <t>Jedn. cena</t>
  </si>
  <si>
    <t>Index JC</t>
  </si>
  <si>
    <t>Index mn.</t>
  </si>
  <si>
    <t>číslo</t>
  </si>
  <si>
    <t>cen.</t>
  </si>
  <si>
    <t>výkaz-výmer</t>
  </si>
  <si>
    <t>výmera</t>
  </si>
  <si>
    <t>jednotka</t>
  </si>
  <si>
    <t>cena</t>
  </si>
  <si>
    <t>a práce</t>
  </si>
  <si>
    <t>materiál</t>
  </si>
  <si>
    <t>%</t>
  </si>
  <si>
    <t>rozpočtované</t>
  </si>
  <si>
    <t>od začiatku</t>
  </si>
  <si>
    <t>dodatok</t>
  </si>
  <si>
    <t>z režimu stavba</t>
  </si>
  <si>
    <t>DPH ( materiál )</t>
  </si>
  <si>
    <t>položky</t>
  </si>
  <si>
    <t>produkcie</t>
  </si>
  <si>
    <t>ceny</t>
  </si>
  <si>
    <t>Názov figúry</t>
  </si>
  <si>
    <t>Popis figúry</t>
  </si>
  <si>
    <t>Aritmetický výraz</t>
  </si>
  <si>
    <t>Hodnota</t>
  </si>
  <si>
    <t>D</t>
  </si>
  <si>
    <t>E</t>
  </si>
  <si>
    <t xml:space="preserve">Odberateľ: MLYN Trenčan spol. s.r.o., </t>
  </si>
  <si>
    <t xml:space="preserve">Spracoval:                                         </t>
  </si>
  <si>
    <t xml:space="preserve">Projektant: Raninec Milan </t>
  </si>
  <si>
    <t xml:space="preserve">JKSO : </t>
  </si>
  <si>
    <t>Dátum: 04.12.2023</t>
  </si>
  <si>
    <t>Stavba : Modernizácia výrobných a skladovacích priestorov</t>
  </si>
  <si>
    <t>Zaradenie</t>
  </si>
  <si>
    <t>pre KL</t>
  </si>
  <si>
    <t>Lev0</t>
  </si>
  <si>
    <t>pozícia</t>
  </si>
  <si>
    <t>PRÁCE A DODÁVKY HSV</t>
  </si>
  <si>
    <t>3 - ZVISLÉ A KOMPLETNÉ KONŠTRUKCIE</t>
  </si>
  <si>
    <t>011</t>
  </si>
  <si>
    <t>342272650</t>
  </si>
  <si>
    <t>Priečky PORFIX 500x250x150 hr.150 mm</t>
  </si>
  <si>
    <t>m2</t>
  </si>
  <si>
    <t xml:space="preserve">                    </t>
  </si>
  <si>
    <t>34227-2650</t>
  </si>
  <si>
    <t>45.25.50</t>
  </si>
  <si>
    <t>EK</t>
  </si>
  <si>
    <t>S</t>
  </si>
  <si>
    <t>15,27*1,60 =   24,432</t>
  </si>
  <si>
    <t>12,50*1,60 =   20,000</t>
  </si>
  <si>
    <t xml:space="preserve">3 - ZVISLÉ A KOMPLETNÉ KONŠTRUKCIE  spolu: </t>
  </si>
  <si>
    <t>6 - ÚPRAVY POVRCHOV, PODLAHY, VÝPLNE</t>
  </si>
  <si>
    <t>612421626</t>
  </si>
  <si>
    <t>Omietka vnút. stien vápenná hladká</t>
  </si>
  <si>
    <t>61242-1626</t>
  </si>
  <si>
    <t>45.41.10</t>
  </si>
  <si>
    <t>"vnútorná strana"</t>
  </si>
  <si>
    <t>(15,27+2,50)*1,60 =   28,432</t>
  </si>
  <si>
    <t>612456211</t>
  </si>
  <si>
    <t>Postrek vnút. izolácií alebo konštr. stien maltou cementovou</t>
  </si>
  <si>
    <t>61245-6211</t>
  </si>
  <si>
    <t>612481119</t>
  </si>
  <si>
    <t>Potiahnutie vnút., alebo vonk. stien a ostatných plôch sklotextilnou mriežkou</t>
  </si>
  <si>
    <t>61248-1119</t>
  </si>
  <si>
    <t>622464313</t>
  </si>
  <si>
    <t>Omietka vonk. stien šľachtená MARMILIT so zákl. náterom Granopor,hr.zrna 2 mm</t>
  </si>
  <si>
    <t>62246-4313</t>
  </si>
  <si>
    <t>625258110</t>
  </si>
  <si>
    <t>Doteplenie vonk. konštr. bez povrch. úpravy XPS STYRODUR 2800 C BASF lepený celoplošne bez prikotv. hr. izol. 100 mm</t>
  </si>
  <si>
    <t>62525-8110</t>
  </si>
  <si>
    <t xml:space="preserve">  .  .  </t>
  </si>
  <si>
    <t>36,18*1,60*2 =   115,776</t>
  </si>
  <si>
    <t>27,37*1,60*2 =   87,584</t>
  </si>
  <si>
    <t>15,27*,60 =   9,162</t>
  </si>
  <si>
    <t>5,00*1,60 =   8,000</t>
  </si>
  <si>
    <t>631331110</t>
  </si>
  <si>
    <t>Mazanina vystužená PP vláknami v m2 tr. C 16/20 hr. 100 mm</t>
  </si>
  <si>
    <t>63133-1110</t>
  </si>
  <si>
    <t>(18,80+0,15+17,70)*14,97 =   548,651</t>
  </si>
  <si>
    <t>27,02*14,97 =   404,489</t>
  </si>
  <si>
    <t xml:space="preserve">6 - ÚPRAVY POVRCHOV, PODLAHY, VÝPLNE  spolu: </t>
  </si>
  <si>
    <t>9 - OSTATNÉ KONŠTRUKCIE A PRÁCE</t>
  </si>
  <si>
    <t>003</t>
  </si>
  <si>
    <t>949942101</t>
  </si>
  <si>
    <t>Hydraulická zdvíhacia plošina na automob. podvozku v. do 27 m</t>
  </si>
  <si>
    <t>hod</t>
  </si>
  <si>
    <t>94994-2101</t>
  </si>
  <si>
    <t>45.25.10</t>
  </si>
  <si>
    <t>952901221</t>
  </si>
  <si>
    <t>Vyčistenie priemyselných budov alebo hál</t>
  </si>
  <si>
    <t>95290-1221</t>
  </si>
  <si>
    <t>45.45.13</t>
  </si>
  <si>
    <t>014</t>
  </si>
  <si>
    <t>998991111</t>
  </si>
  <si>
    <t>Presun hmôt pre opravy v objektoch výšky do 25 m</t>
  </si>
  <si>
    <t>t</t>
  </si>
  <si>
    <t>99899-1111</t>
  </si>
  <si>
    <t xml:space="preserve">9 - OSTATNÉ KONŠTRUKCIE A PRÁCE  spolu: </t>
  </si>
  <si>
    <t xml:space="preserve">PRÁCE A DODÁVKY HSV  spolu: </t>
  </si>
  <si>
    <t>PRÁCE A DODÁVKY PSV</t>
  </si>
  <si>
    <t>711 - Izolácie proti vode a vlhkosti</t>
  </si>
  <si>
    <t>700</t>
  </si>
  <si>
    <t>711.112</t>
  </si>
  <si>
    <t>Izolácia proti zemnej vlhkosti zvislá 1x A500H  2x NA 1x NAP</t>
  </si>
  <si>
    <t>I</t>
  </si>
  <si>
    <t>45.00.00</t>
  </si>
  <si>
    <t>IK</t>
  </si>
  <si>
    <t>(15,27+12,50)*0,25 =   6,943</t>
  </si>
  <si>
    <t>711</t>
  </si>
  <si>
    <t>998711201</t>
  </si>
  <si>
    <t>Presun hmôt pre izolácie proti vode v objektoch výšky do 6 m</t>
  </si>
  <si>
    <t>99871-1201</t>
  </si>
  <si>
    <t>45.22.20</t>
  </si>
  <si>
    <t xml:space="preserve">711 - Izolácie proti vode a vlhkosti  spolu: </t>
  </si>
  <si>
    <t>764 - Konštrukcie klampiarske</t>
  </si>
  <si>
    <t>764</t>
  </si>
  <si>
    <t>7643512030</t>
  </si>
  <si>
    <t>Klamp.z farebného PZ pl. žľaby pododkvap. štvorhran. rš 330 dl 5m-</t>
  </si>
  <si>
    <t>m</t>
  </si>
  <si>
    <t>76435-12030</t>
  </si>
  <si>
    <t>45.22.13</t>
  </si>
  <si>
    <t>7644512030</t>
  </si>
  <si>
    <t>Klamp. z farebného PZ pl. rúry odpadové štvorhran. S120</t>
  </si>
  <si>
    <t>76445-12030</t>
  </si>
  <si>
    <t>998764201</t>
  </si>
  <si>
    <t>Presun hmôt pre klampiarske konštr. v objektoch výšky do 6 m</t>
  </si>
  <si>
    <t>99876-4201</t>
  </si>
  <si>
    <t xml:space="preserve">764 - Konštrukcie klampiarske  spolu: </t>
  </si>
  <si>
    <t>767 - Konštrukcie doplnk. kovové stavebné</t>
  </si>
  <si>
    <t>767</t>
  </si>
  <si>
    <t>767311310</t>
  </si>
  <si>
    <t>Montáž svetlíkov sedlových, so zasklením</t>
  </si>
  <si>
    <t>76731-1310</t>
  </si>
  <si>
    <t>45.42.12</t>
  </si>
  <si>
    <t>6,00*8 =   48,000</t>
  </si>
  <si>
    <t>MAT</t>
  </si>
  <si>
    <t>553432420</t>
  </si>
  <si>
    <t>Svetlík</t>
  </si>
  <si>
    <t>28.12.10</t>
  </si>
  <si>
    <t>IZ</t>
  </si>
  <si>
    <t>48,00*1,50 =   72,000</t>
  </si>
  <si>
    <t>767392802</t>
  </si>
  <si>
    <t>Demontáž krytín striech</t>
  </si>
  <si>
    <t>76739-2802</t>
  </si>
  <si>
    <t>7673931010</t>
  </si>
  <si>
    <t>Montáž strešného plášťa z PUR sendvičových panelov hr. 120 mm</t>
  </si>
  <si>
    <t>76739-31010</t>
  </si>
  <si>
    <t>5532A0111</t>
  </si>
  <si>
    <t>Panel sendvičový PUR hr. 120 mm</t>
  </si>
  <si>
    <t>5532A0121</t>
  </si>
  <si>
    <t>Príslušenstvo k sendvičovým panelom</t>
  </si>
  <si>
    <t>5532A0122</t>
  </si>
  <si>
    <t>Doprava - sendvičové panely</t>
  </si>
  <si>
    <t>767411112</t>
  </si>
  <si>
    <t>Montáž opláštenia sendvičovými stenovými panelmi s viditeľným spojom na oceľovú konštrukciu, hr. do 100 mm</t>
  </si>
  <si>
    <t>76741-1112</t>
  </si>
  <si>
    <t>5532A0110</t>
  </si>
  <si>
    <t>Panel sendvičový PUR hr. 100 mm</t>
  </si>
  <si>
    <t>952,70 =   952,700</t>
  </si>
  <si>
    <t>7674218121</t>
  </si>
  <si>
    <t>Demontáž opláštenia</t>
  </si>
  <si>
    <t>76742-81121</t>
  </si>
  <si>
    <t>767658908</t>
  </si>
  <si>
    <t>Montáž priemysel. vrát rolovacích lamelových pozinkovaných plochy nad 12,5 m2</t>
  </si>
  <si>
    <t>kus</t>
  </si>
  <si>
    <t>76765-8908</t>
  </si>
  <si>
    <t>553000201</t>
  </si>
  <si>
    <t>Prieyslná brána sekcionálna 3500x4150 mm</t>
  </si>
  <si>
    <t>28.11.23</t>
  </si>
  <si>
    <t>767995104</t>
  </si>
  <si>
    <t>Montáž atypických stavebných doplnk. konštrukcií do 50 kg</t>
  </si>
  <si>
    <t>kg</t>
  </si>
  <si>
    <t>76799-5104</t>
  </si>
  <si>
    <t>553000010</t>
  </si>
  <si>
    <t>Oceľové konštrukcie - predbežná cena</t>
  </si>
  <si>
    <t>998767201</t>
  </si>
  <si>
    <t>Presun hmôt pre kovové stav. doplnk. konštr. v objektoch výšky do 6 m</t>
  </si>
  <si>
    <t>99876-7201</t>
  </si>
  <si>
    <t xml:space="preserve">767 - Konštrukcie doplnk. kovové stavebné  spolu: </t>
  </si>
  <si>
    <t>783 - Nátery</t>
  </si>
  <si>
    <t>783</t>
  </si>
  <si>
    <t>783125130</t>
  </si>
  <si>
    <t>Nátery ocel. konštr. ľahk. C, CC syntetické dvojnásobné</t>
  </si>
  <si>
    <t>78312-5130</t>
  </si>
  <si>
    <t>45.44.2*</t>
  </si>
  <si>
    <t>783125730</t>
  </si>
  <si>
    <t>Nátery ocel. konštr. ľahk. C, CC syntetické základné</t>
  </si>
  <si>
    <t>78312-5730</t>
  </si>
  <si>
    <t xml:space="preserve">783 - Nátery  spolu: </t>
  </si>
  <si>
    <t xml:space="preserve">PRÁCE A DODÁVKY PSV  spolu: </t>
  </si>
  <si>
    <t>OSTATNÉ</t>
  </si>
  <si>
    <t>NAD</t>
  </si>
  <si>
    <t>210</t>
  </si>
  <si>
    <t>Elektroinštalácia</t>
  </si>
  <si>
    <t>.kpl</t>
  </si>
  <si>
    <t>U</t>
  </si>
  <si>
    <t>21000</t>
  </si>
  <si>
    <t>Bleskozvod</t>
  </si>
  <si>
    <t xml:space="preserve">OSTATNÉ  spolu: </t>
  </si>
  <si>
    <t>Za rozpočet celkom</t>
  </si>
  <si>
    <t>Figura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</si>
</sst>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#,##0.0"/>
    <numFmt numFmtId="165" formatCode="#,##0.0000"/>
    <numFmt numFmtId="166" formatCode="_-* #,##0\ &quot;Sk&quot;_-;\-* #,##0\ &quot;Sk&quot;_-;_-* &quot;-&quot;\ &quot;Sk&quot;_-;_-@_-"/>
    <numFmt numFmtId="167" formatCode="#,##0.000"/>
    <numFmt numFmtId="168" formatCode="#,##0&quot; Sk&quot;;[Red]&quot;-&quot;#,##0&quot; Sk&quot;"/>
    <numFmt numFmtId="169" formatCode="_ * #,##0_ ;_ * \-#,##0_ ;_ * &quot;-&quot;_ ;_ @_ "/>
    <numFmt numFmtId="170" formatCode="_(&quot;$&quot;* #,##0_);_(&quot;$&quot;* \(#,##0\);_(&quot;$&quot;* &quot;-&quot;_);_(@_)"/>
    <numFmt numFmtId="171" formatCode="#,##0.00000"/>
    <numFmt numFmtId="172" formatCode="_(&quot;$&quot;* #,##0.00_);_(&quot;$&quot;* \(#,##0.00\);_(&quot;$&quot;* &quot;-&quot;??_);_(@_)"/>
    <numFmt numFmtId="173" formatCode="_ * #,##0.00_ ;_ * \-#,##0.00_ ;_ * &quot;-&quot;??_ ;_ @_ "/>
    <numFmt numFmtId="174" formatCode="0.000"/>
  </numFmts>
  <fonts count="30">
    <font>
      <sz val="10"/>
      <color rgb="FF000000"/>
      <name val="Arial"/>
      <family val="2"/>
      <charset val="238"/>
    </font>
    <font>
      <sz val="8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b/>
      <sz val="8"/>
      <color rgb="FF000000"/>
      <name val="Arial Narrow"/>
      <family val="2"/>
      <charset val="238"/>
    </font>
    <font>
      <sz val="8"/>
      <color rgb="FFFFFFFF"/>
      <name val="Arial Narrow"/>
      <family val="2"/>
      <charset val="238"/>
    </font>
    <font>
      <b/>
      <sz val="8"/>
      <color rgb="FFFFFFFF"/>
      <name val="Arial Narrow"/>
      <family val="2"/>
      <charset val="238"/>
    </font>
    <font>
      <sz val="8"/>
      <color rgb="FF0000FF"/>
      <name val="Arial Narrow"/>
      <family val="2"/>
      <charset val="238"/>
    </font>
    <font>
      <sz val="7.5"/>
      <color rgb="FFFFFFFF"/>
      <name val="Arial Narrow"/>
      <family val="2"/>
      <charset val="238"/>
    </font>
    <font>
      <u/>
      <sz val="11"/>
      <color rgb="FF800080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 CE"/>
      <family val="2"/>
      <charset val="238"/>
    </font>
    <font>
      <sz val="11"/>
      <color rgb="FF9C0006"/>
      <name val="Calibri"/>
      <family val="2"/>
      <charset val="238"/>
    </font>
    <font>
      <sz val="11"/>
      <color rgb="FFFFFFFF"/>
      <name val="Calibri"/>
      <family val="2"/>
      <charset val="238"/>
    </font>
    <font>
      <b/>
      <sz val="11"/>
      <color rgb="FFFFFFFF"/>
      <name val="Calibri"/>
      <family val="2"/>
      <charset val="238"/>
    </font>
    <font>
      <b/>
      <sz val="13"/>
      <color rgb="FF44546A"/>
      <name val="Calibri"/>
      <family val="2"/>
      <charset val="238"/>
    </font>
    <font>
      <b/>
      <sz val="15"/>
      <color rgb="FF44546A"/>
      <name val="Calibri"/>
      <family val="2"/>
      <charset val="238"/>
    </font>
    <font>
      <sz val="11"/>
      <color rgb="FFFA7D00"/>
      <name val="Calibri"/>
      <family val="2"/>
      <charset val="238"/>
    </font>
    <font>
      <sz val="11"/>
      <color rgb="FF9C6500"/>
      <name val="Calibri"/>
      <family val="2"/>
      <charset val="238"/>
    </font>
    <font>
      <b/>
      <sz val="18"/>
      <color rgb="FF44546A"/>
      <name val="Calibri"/>
      <family val="2"/>
      <charset val="238"/>
    </font>
    <font>
      <b/>
      <sz val="11"/>
      <color rgb="FF3F3F3F"/>
      <name val="Calibri"/>
      <family val="2"/>
      <charset val="238"/>
    </font>
    <font>
      <sz val="11"/>
      <color rgb="FF006100"/>
      <name val="Calibri"/>
      <family val="2"/>
      <charset val="238"/>
    </font>
    <font>
      <b/>
      <sz val="11"/>
      <color rgb="FF44546A"/>
      <name val="Calibri"/>
      <family val="2"/>
      <charset val="238"/>
    </font>
    <font>
      <b/>
      <sz val="7"/>
      <color rgb="FF000000"/>
      <name val="Letter Gothic CE"/>
      <charset val="238"/>
    </font>
    <font>
      <i/>
      <sz val="11"/>
      <color rgb="FF7F7F7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8"/>
      <color rgb="FF333399"/>
      <name val="Cambria"/>
      <family val="1"/>
      <charset val="238"/>
    </font>
  </fonts>
  <fills count="50">
    <fill>
      <patternFill patternType="none"/>
    </fill>
    <fill>
      <patternFill patternType="gray125"/>
    </fill>
    <fill>
      <patternFill patternType="solid">
        <fgColor rgb="FFB4C6E7"/>
        <bgColor rgb="FFFFFFFF"/>
      </patternFill>
    </fill>
    <fill>
      <patternFill patternType="solid">
        <fgColor rgb="FFA5A5A5"/>
        <bgColor rgb="FFFFFFFF"/>
      </patternFill>
    </fill>
    <fill>
      <patternFill patternType="none"/>
    </fill>
    <fill>
      <patternFill patternType="solid">
        <fgColor rgb="FFFFFFCC"/>
        <bgColor rgb="FFFFFFFF"/>
      </patternFill>
    </fill>
    <fill>
      <patternFill patternType="solid">
        <fgColor rgb="FFFFD964"/>
        <bgColor rgb="FFFFFFFF"/>
      </patternFill>
    </fill>
    <fill>
      <patternFill patternType="solid">
        <fgColor rgb="FFD9D9D9"/>
        <bgColor rgb="FFFFFFFF"/>
      </patternFill>
    </fill>
    <fill>
      <patternFill patternType="solid">
        <fgColor rgb="FFF8CAAB"/>
        <bgColor rgb="FFFFFFFF"/>
      </patternFill>
    </fill>
    <fill>
      <patternFill patternType="none"/>
    </fill>
    <fill>
      <patternFill patternType="none"/>
    </fill>
    <fill>
      <patternFill patternType="solid">
        <fgColor rgb="FFFFCC99"/>
        <bgColor rgb="FFFFFFFF"/>
      </patternFill>
    </fill>
    <fill>
      <patternFill patternType="solid">
        <fgColor rgb="FFC7C7C7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D9E1F2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C0"/>
        <bgColor rgb="FFFFFFFF"/>
      </patternFill>
    </fill>
    <fill>
      <patternFill patternType="none"/>
    </fill>
    <fill>
      <patternFill patternType="none"/>
    </fill>
    <fill>
      <patternFill patternType="solid">
        <fgColor rgb="FFA0E0E0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4472C4"/>
        <bgColor rgb="FFFFFFFF"/>
      </patternFill>
    </fill>
    <fill>
      <patternFill patternType="solid">
        <fgColor rgb="FFDDEBF7"/>
        <bgColor rgb="FFFFFFFF"/>
      </patternFill>
    </fill>
    <fill>
      <patternFill patternType="solid">
        <fgColor rgb="FF8EA9DB"/>
        <bgColor rgb="FFFFFFFF"/>
      </patternFill>
    </fill>
    <fill>
      <patternFill patternType="solid">
        <fgColor rgb="FFED7D31"/>
        <bgColor rgb="FFFFFFFF"/>
      </patternFill>
    </fill>
    <fill>
      <patternFill patternType="solid">
        <fgColor rgb="FFFBE3D5"/>
        <bgColor rgb="FFFFFFFF"/>
      </patternFill>
    </fill>
    <fill>
      <patternFill patternType="solid">
        <fgColor rgb="FFE1EFD8"/>
        <bgColor rgb="FFFFFFFF"/>
      </patternFill>
    </fill>
    <fill>
      <patternFill patternType="solid">
        <fgColor rgb="FFF4AF82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EBEBEB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FFF2CA"/>
        <bgColor rgb="FFFFFFFF"/>
      </patternFill>
    </fill>
    <fill>
      <patternFill patternType="solid">
        <fgColor rgb="FFFFE697"/>
        <bgColor rgb="FFFFFFFF"/>
      </patternFill>
    </fill>
    <fill>
      <patternFill patternType="solid">
        <fgColor rgb="FF5B9BD5"/>
        <bgColor rgb="FFFFFFFF"/>
      </patternFill>
    </fill>
    <fill>
      <patternFill patternType="solid">
        <fgColor rgb="FFBDD7EE"/>
        <bgColor rgb="FFFFFFFF"/>
      </patternFill>
    </fill>
    <fill>
      <patternFill patternType="solid">
        <fgColor rgb="FFA6CAF0"/>
        <bgColor rgb="FFFFFFFF"/>
      </patternFill>
    </fill>
    <fill>
      <patternFill patternType="solid">
        <fgColor rgb="FF9BC2E6"/>
        <bgColor rgb="FFFFFFFF"/>
      </patternFill>
    </fill>
    <fill>
      <patternFill patternType="solid">
        <fgColor rgb="FF70AD47"/>
        <bgColor rgb="FFFFFFFF"/>
      </patternFill>
    </fill>
    <fill>
      <patternFill patternType="solid">
        <fgColor rgb="FFC5DFB3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A8D08C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C9CCC"/>
        <bgColor rgb="FFFFFFFF"/>
      </patternFill>
    </fill>
    <fill>
      <patternFill patternType="solid">
        <fgColor rgb="FF996666"/>
        <bgColor rgb="FFFFFFFF"/>
      </patternFill>
    </fill>
    <fill>
      <patternFill patternType="solid">
        <fgColor rgb="FF999933"/>
        <bgColor rgb="FFFFFFFF"/>
      </patternFill>
    </fill>
    <fill>
      <patternFill patternType="none"/>
    </fill>
    <fill>
      <patternFill patternType="none"/>
    </fill>
  </fills>
  <borders count="56">
    <border>
      <left/>
      <right/>
      <top/>
      <bottom/>
      <diagonal/>
    </border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rgb="FF4472C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9FB7E1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472C4"/>
      </top>
      <bottom style="double">
        <color rgb="FF4472C4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3333CC"/>
      </top>
      <bottom style="double">
        <color rgb="FF3333CC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79">
    <xf numFmtId="0" fontId="0" fillId="0" borderId="0"/>
    <xf numFmtId="0" fontId="13" fillId="0" borderId="0"/>
    <xf numFmtId="0" fontId="9" fillId="2" borderId="1" applyNumberFormat="0" applyBorder="0" applyAlignment="0" applyProtection="0">
      <alignment vertical="center"/>
    </xf>
    <xf numFmtId="173" fontId="9" fillId="0" borderId="0" applyFont="0" applyFill="0" applyBorder="0" applyAlignment="0" applyProtection="0">
      <alignment vertical="center"/>
    </xf>
    <xf numFmtId="169" fontId="9" fillId="0" borderId="0" applyFont="0" applyFill="0" applyBorder="0" applyAlignment="0" applyProtection="0">
      <alignment vertical="center"/>
    </xf>
    <xf numFmtId="170" fontId="9" fillId="0" borderId="0" applyFont="0" applyFill="0" applyBorder="0" applyAlignment="0" applyProtection="0">
      <alignment vertical="center"/>
    </xf>
    <xf numFmtId="172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6" fillId="3" borderId="2" applyNumberFormat="0" applyAlignment="0" applyProtection="0">
      <alignment vertical="center"/>
    </xf>
    <xf numFmtId="0" fontId="17" fillId="4" borderId="3" applyNumberFormat="0" applyFill="0" applyAlignment="0" applyProtection="0">
      <alignment vertical="center"/>
    </xf>
    <xf numFmtId="0" fontId="9" fillId="5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6" borderId="5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6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8" borderId="7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4" borderId="3" applyNumberFormat="0" applyFill="0" applyAlignment="0" applyProtection="0">
      <alignment vertical="center"/>
    </xf>
    <xf numFmtId="0" fontId="24" fillId="9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0" borderId="9" applyFont="0" applyFill="0" applyBorder="0">
      <alignment vertical="center"/>
    </xf>
    <xf numFmtId="0" fontId="28" fillId="11" borderId="10" applyNumberFormat="0" applyAlignment="0" applyProtection="0">
      <alignment vertical="center"/>
    </xf>
    <xf numFmtId="0" fontId="15" fillId="12" borderId="11" applyNumberFormat="0" applyBorder="0" applyAlignment="0" applyProtection="0">
      <alignment vertical="center"/>
    </xf>
    <xf numFmtId="0" fontId="23" fillId="13" borderId="12" applyNumberFormat="0" applyBorder="0" applyAlignment="0" applyProtection="0">
      <alignment vertical="center"/>
    </xf>
    <xf numFmtId="0" fontId="22" fillId="14" borderId="13" applyNumberFormat="0" applyAlignment="0" applyProtection="0">
      <alignment vertical="center"/>
    </xf>
    <xf numFmtId="0" fontId="9" fillId="15" borderId="14" applyNumberFormat="0" applyBorder="0" applyAlignment="0" applyProtection="0">
      <alignment vertical="center"/>
    </xf>
    <xf numFmtId="0" fontId="27" fillId="16" borderId="15" applyNumberFormat="0" applyAlignment="0" applyProtection="0">
      <alignment vertical="center"/>
    </xf>
    <xf numFmtId="0" fontId="9" fillId="17" borderId="16" applyNumberFormat="0" applyBorder="0" applyAlignment="0" applyProtection="0"/>
    <xf numFmtId="0" fontId="19" fillId="18" borderId="17" applyNumberFormat="0" applyFill="0" applyAlignment="0" applyProtection="0">
      <alignment vertical="center"/>
    </xf>
    <xf numFmtId="166" fontId="13" fillId="0" borderId="0" applyFont="0" applyFill="0" applyBorder="0" applyAlignment="0" applyProtection="0"/>
    <xf numFmtId="0" fontId="12" fillId="19" borderId="18" applyNumberFormat="0" applyFill="0" applyAlignment="0" applyProtection="0">
      <alignment vertical="center"/>
    </xf>
    <xf numFmtId="0" fontId="9" fillId="20" borderId="19" applyNumberFormat="0" applyBorder="0" applyAlignment="0" applyProtection="0"/>
    <xf numFmtId="0" fontId="14" fillId="21" borderId="20" applyNumberFormat="0" applyBorder="0" applyAlignment="0" applyProtection="0">
      <alignment vertical="center"/>
    </xf>
    <xf numFmtId="0" fontId="20" fillId="22" borderId="21" applyNumberFormat="0" applyBorder="0" applyAlignment="0" applyProtection="0">
      <alignment vertical="center"/>
    </xf>
    <xf numFmtId="0" fontId="9" fillId="20" borderId="19" applyNumberFormat="0" applyBorder="0" applyAlignment="0" applyProtection="0"/>
    <xf numFmtId="0" fontId="15" fillId="23" borderId="22" applyNumberFormat="0" applyBorder="0" applyAlignment="0" applyProtection="0">
      <alignment vertical="center"/>
    </xf>
    <xf numFmtId="0" fontId="9" fillId="24" borderId="23" applyNumberFormat="0" applyBorder="0" applyAlignment="0" applyProtection="0">
      <alignment vertical="center"/>
    </xf>
    <xf numFmtId="0" fontId="15" fillId="25" borderId="24" applyNumberFormat="0" applyBorder="0" applyAlignment="0" applyProtection="0">
      <alignment vertical="center"/>
    </xf>
    <xf numFmtId="0" fontId="15" fillId="26" borderId="25" applyNumberFormat="0" applyBorder="0" applyAlignment="0" applyProtection="0">
      <alignment vertical="center"/>
    </xf>
    <xf numFmtId="0" fontId="9" fillId="27" borderId="26" applyNumberFormat="0" applyBorder="0" applyAlignment="0" applyProtection="0">
      <alignment vertical="center"/>
    </xf>
    <xf numFmtId="0" fontId="9" fillId="28" borderId="27" applyNumberFormat="0" applyBorder="0" applyAlignment="0" applyProtection="0">
      <alignment vertical="center"/>
    </xf>
    <xf numFmtId="0" fontId="15" fillId="29" borderId="28" applyNumberFormat="0" applyBorder="0" applyAlignment="0" applyProtection="0">
      <alignment vertical="center"/>
    </xf>
    <xf numFmtId="0" fontId="15" fillId="30" borderId="29" applyNumberFormat="0" applyBorder="0" applyAlignment="0" applyProtection="0">
      <alignment vertical="center"/>
    </xf>
    <xf numFmtId="0" fontId="9" fillId="31" borderId="30" applyNumberFormat="0" applyBorder="0" applyAlignment="0" applyProtection="0">
      <alignment vertical="center"/>
    </xf>
    <xf numFmtId="0" fontId="15" fillId="32" borderId="31" applyNumberFormat="0" applyBorder="0" applyAlignment="0" applyProtection="0">
      <alignment vertical="center"/>
    </xf>
    <xf numFmtId="168" fontId="25" fillId="10" borderId="9"/>
    <xf numFmtId="0" fontId="9" fillId="33" borderId="32" applyNumberFormat="0" applyBorder="0" applyAlignment="0" applyProtection="0">
      <alignment vertical="center"/>
    </xf>
    <xf numFmtId="0" fontId="9" fillId="34" borderId="33" applyNumberFormat="0" applyBorder="0" applyAlignment="0" applyProtection="0">
      <alignment vertical="center"/>
    </xf>
    <xf numFmtId="0" fontId="15" fillId="35" borderId="34" applyNumberFormat="0" applyBorder="0" applyAlignment="0" applyProtection="0">
      <alignment vertical="center"/>
    </xf>
    <xf numFmtId="0" fontId="9" fillId="36" borderId="35" applyNumberFormat="0" applyBorder="0" applyAlignment="0" applyProtection="0">
      <alignment vertical="center"/>
    </xf>
    <xf numFmtId="0" fontId="9" fillId="37" borderId="36" applyNumberFormat="0" applyBorder="0" applyAlignment="0" applyProtection="0"/>
    <xf numFmtId="0" fontId="15" fillId="38" borderId="37" applyNumberFormat="0" applyBorder="0" applyAlignment="0" applyProtection="0">
      <alignment vertical="center"/>
    </xf>
    <xf numFmtId="0" fontId="15" fillId="39" borderId="38" applyNumberFormat="0" applyBorder="0" applyAlignment="0" applyProtection="0">
      <alignment vertical="center"/>
    </xf>
    <xf numFmtId="0" fontId="9" fillId="40" borderId="39" applyNumberFormat="0" applyBorder="0" applyAlignment="0" applyProtection="0">
      <alignment vertical="center"/>
    </xf>
    <xf numFmtId="0" fontId="9" fillId="41" borderId="40" applyNumberFormat="0" applyBorder="0" applyAlignment="0" applyProtection="0"/>
    <xf numFmtId="0" fontId="25" fillId="10" borderId="9" applyFont="0" applyFill="0"/>
    <xf numFmtId="0" fontId="15" fillId="42" borderId="41" applyNumberFormat="0" applyBorder="0" applyAlignment="0" applyProtection="0">
      <alignment vertical="center"/>
    </xf>
    <xf numFmtId="0" fontId="25" fillId="10" borderId="9">
      <alignment vertical="center"/>
    </xf>
    <xf numFmtId="0" fontId="9" fillId="43" borderId="42" applyNumberFormat="0" applyBorder="0" applyAlignment="0" applyProtection="0"/>
    <xf numFmtId="0" fontId="9" fillId="20" borderId="19" applyNumberFormat="0" applyBorder="0" applyAlignment="0" applyProtection="0"/>
    <xf numFmtId="0" fontId="9" fillId="17" borderId="16" applyNumberFormat="0" applyBorder="0" applyAlignment="0" applyProtection="0"/>
    <xf numFmtId="0" fontId="9" fillId="41" borderId="40" applyNumberFormat="0" applyBorder="0" applyAlignment="0" applyProtection="0"/>
    <xf numFmtId="0" fontId="9" fillId="44" borderId="43" applyNumberFormat="0" applyBorder="0" applyAlignment="0" applyProtection="0"/>
    <xf numFmtId="0" fontId="9" fillId="45" borderId="44" applyNumberFormat="0" applyBorder="0" applyAlignment="0" applyProtection="0"/>
    <xf numFmtId="0" fontId="9" fillId="17" borderId="16" applyNumberFormat="0" applyBorder="0" applyAlignment="0" applyProtection="0"/>
    <xf numFmtId="0" fontId="15" fillId="20" borderId="19" applyNumberFormat="0" applyBorder="0" applyAlignment="0" applyProtection="0"/>
    <xf numFmtId="0" fontId="15" fillId="46" borderId="45" applyNumberFormat="0" applyBorder="0" applyAlignment="0" applyProtection="0"/>
    <xf numFmtId="0" fontId="15" fillId="47" borderId="46" applyNumberFormat="0" applyBorder="0" applyAlignment="0" applyProtection="0"/>
    <xf numFmtId="0" fontId="15" fillId="45" borderId="44" applyNumberFormat="0" applyBorder="0" applyAlignment="0" applyProtection="0"/>
    <xf numFmtId="0" fontId="15" fillId="20" borderId="19" applyNumberFormat="0" applyBorder="0" applyAlignment="0" applyProtection="0"/>
    <xf numFmtId="0" fontId="15" fillId="41" borderId="40" applyNumberFormat="0" applyBorder="0" applyAlignment="0" applyProtection="0"/>
    <xf numFmtId="0" fontId="12" fillId="48" borderId="47" applyNumberFormat="0" applyFill="0" applyAlignment="0" applyProtection="0"/>
    <xf numFmtId="0" fontId="13" fillId="0" borderId="0"/>
    <xf numFmtId="0" fontId="29" fillId="0" borderId="0" applyNumberFormat="0" applyFill="0" applyBorder="0" applyAlignment="0" applyProtection="0"/>
    <xf numFmtId="0" fontId="25" fillId="49" borderId="48" applyBorder="0">
      <alignment vertical="center"/>
    </xf>
    <xf numFmtId="0" fontId="11" fillId="0" borderId="0" applyNumberFormat="0" applyFill="0" applyBorder="0" applyAlignment="0" applyProtection="0"/>
    <xf numFmtId="0" fontId="25" fillId="49" borderId="48">
      <alignment vertical="center"/>
    </xf>
  </cellStyleXfs>
  <cellXfs count="79">
    <xf numFmtId="0" fontId="0" fillId="0" borderId="0" xfId="0"/>
    <xf numFmtId="0" fontId="4" fillId="0" borderId="0" xfId="1" applyFont="1"/>
    <xf numFmtId="0" fontId="5" fillId="0" borderId="0" xfId="1" applyFont="1"/>
    <xf numFmtId="49" fontId="5" fillId="0" borderId="0" xfId="1" applyNumberFormat="1" applyFont="1"/>
    <xf numFmtId="0" fontId="1" fillId="0" borderId="0" xfId="0" applyFont="1"/>
    <xf numFmtId="4" fontId="1" fillId="0" borderId="0" xfId="0" applyNumberFormat="1" applyFont="1"/>
    <xf numFmtId="171" fontId="1" fillId="0" borderId="0" xfId="0" applyNumberFormat="1" applyFont="1"/>
    <xf numFmtId="167" fontId="1" fillId="0" borderId="0" xfId="0" applyNumberFormat="1" applyFont="1"/>
    <xf numFmtId="0" fontId="3" fillId="0" borderId="0" xfId="0" applyFont="1"/>
    <xf numFmtId="0" fontId="2" fillId="0" borderId="0" xfId="0" applyFont="1"/>
    <xf numFmtId="0" fontId="1" fillId="0" borderId="4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49" fontId="1" fillId="0" borderId="0" xfId="0" applyNumberFormat="1" applyFont="1" applyAlignment="1" applyProtection="1">
      <alignment horizontal="left"/>
      <protection locked="0"/>
    </xf>
    <xf numFmtId="167" fontId="1" fillId="0" borderId="0" xfId="0" applyNumberFormat="1" applyFont="1" applyAlignment="1" applyProtection="1">
      <alignment horizontal="right"/>
      <protection locked="0"/>
    </xf>
    <xf numFmtId="0" fontId="3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Protection="1">
      <protection locked="0"/>
    </xf>
    <xf numFmtId="167" fontId="1" fillId="0" borderId="0" xfId="0" applyNumberFormat="1" applyFont="1" applyProtection="1">
      <protection locked="0"/>
    </xf>
    <xf numFmtId="0" fontId="1" fillId="0" borderId="49" xfId="0" applyFont="1" applyBorder="1" applyAlignment="1" applyProtection="1">
      <alignment horizontal="left"/>
      <protection locked="0"/>
    </xf>
    <xf numFmtId="0" fontId="1" fillId="0" borderId="51" xfId="0" applyFont="1" applyBorder="1" applyAlignment="1" applyProtection="1">
      <alignment horizontal="center"/>
      <protection locked="0"/>
    </xf>
    <xf numFmtId="0" fontId="1" fillId="0" borderId="50" xfId="0" applyFont="1" applyBorder="1" applyAlignment="1" applyProtection="1">
      <alignment horizontal="left"/>
      <protection locked="0"/>
    </xf>
    <xf numFmtId="0" fontId="1" fillId="0" borderId="50" xfId="0" applyFont="1" applyBorder="1" applyAlignment="1" applyProtection="1">
      <alignment horizontal="left" vertical="center"/>
      <protection locked="0"/>
    </xf>
    <xf numFmtId="0" fontId="1" fillId="0" borderId="52" xfId="0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right" vertical="top"/>
    </xf>
    <xf numFmtId="49" fontId="1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49" fontId="1" fillId="0" borderId="0" xfId="0" applyNumberFormat="1" applyFont="1" applyAlignment="1">
      <alignment horizontal="left" vertical="top" wrapText="1"/>
    </xf>
    <xf numFmtId="167" fontId="1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4" fontId="1" fillId="0" borderId="0" xfId="0" applyNumberFormat="1" applyFont="1" applyAlignment="1">
      <alignment vertical="top"/>
    </xf>
    <xf numFmtId="171" fontId="1" fillId="0" borderId="0" xfId="0" applyNumberFormat="1" applyFont="1" applyAlignment="1">
      <alignment vertical="top"/>
    </xf>
    <xf numFmtId="0" fontId="1" fillId="0" borderId="0" xfId="0" applyFont="1" applyAlignment="1">
      <alignment horizontal="center" vertical="top"/>
    </xf>
    <xf numFmtId="174" fontId="1" fillId="0" borderId="0" xfId="0" applyNumberFormat="1" applyFont="1" applyAlignment="1">
      <alignment vertical="top"/>
    </xf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/>
    <xf numFmtId="0" fontId="1" fillId="0" borderId="50" xfId="0" applyFont="1" applyBorder="1" applyAlignment="1">
      <alignment horizontal="center" vertical="center"/>
    </xf>
    <xf numFmtId="0" fontId="1" fillId="0" borderId="53" xfId="0" applyFont="1" applyBorder="1" applyAlignment="1">
      <alignment horizontal="centerContinuous"/>
    </xf>
    <xf numFmtId="0" fontId="1" fillId="0" borderId="54" xfId="0" applyFont="1" applyBorder="1" applyAlignment="1">
      <alignment horizontal="centerContinuous"/>
    </xf>
    <xf numFmtId="0" fontId="1" fillId="0" borderId="55" xfId="0" applyFont="1" applyBorder="1" applyAlignment="1">
      <alignment horizontal="centerContinuous"/>
    </xf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6" fillId="0" borderId="51" xfId="0" applyFont="1" applyBorder="1" applyAlignment="1" applyProtection="1">
      <alignment horizontal="center"/>
      <protection locked="0"/>
    </xf>
    <xf numFmtId="0" fontId="6" fillId="0" borderId="49" xfId="0" applyFont="1" applyBorder="1" applyAlignment="1" applyProtection="1">
      <alignment horizontal="center"/>
      <protection locked="0"/>
    </xf>
    <xf numFmtId="0" fontId="1" fillId="0" borderId="49" xfId="0" applyFont="1" applyBorder="1" applyAlignment="1" applyProtection="1">
      <alignment horizontal="center"/>
      <protection locked="0"/>
    </xf>
    <xf numFmtId="0" fontId="1" fillId="0" borderId="50" xfId="0" applyFont="1" applyBorder="1" applyAlignment="1">
      <alignment horizontal="center"/>
    </xf>
    <xf numFmtId="0" fontId="6" fillId="0" borderId="52" xfId="0" applyFont="1" applyBorder="1" applyAlignment="1" applyProtection="1">
      <alignment horizontal="center"/>
      <protection locked="0"/>
    </xf>
    <xf numFmtId="0" fontId="6" fillId="0" borderId="50" xfId="0" applyFont="1" applyBorder="1" applyAlignment="1" applyProtection="1">
      <alignment horizontal="center"/>
      <protection locked="0"/>
    </xf>
    <xf numFmtId="0" fontId="1" fillId="0" borderId="50" xfId="0" applyFont="1" applyBorder="1" applyAlignment="1" applyProtection="1">
      <alignment horizontal="center"/>
      <protection locked="0"/>
    </xf>
    <xf numFmtId="167" fontId="1" fillId="0" borderId="50" xfId="0" applyNumberFormat="1" applyFont="1" applyBorder="1"/>
    <xf numFmtId="0" fontId="1" fillId="0" borderId="50" xfId="0" applyFont="1" applyBorder="1"/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right" wrapText="1"/>
    </xf>
    <xf numFmtId="164" fontId="7" fillId="0" borderId="0" xfId="0" applyNumberFormat="1" applyFont="1" applyAlignment="1">
      <alignment horizontal="right" wrapText="1"/>
    </xf>
    <xf numFmtId="4" fontId="7" fillId="0" borderId="0" xfId="0" applyNumberFormat="1" applyFont="1" applyAlignment="1">
      <alignment horizontal="right" wrapText="1"/>
    </xf>
    <xf numFmtId="167" fontId="7" fillId="0" borderId="0" xfId="0" applyNumberFormat="1" applyFont="1" applyAlignment="1">
      <alignment horizontal="right" wrapText="1"/>
    </xf>
    <xf numFmtId="165" fontId="7" fillId="0" borderId="0" xfId="0" applyNumberFormat="1" applyFont="1" applyAlignment="1">
      <alignment horizontal="right" wrapText="1"/>
    </xf>
    <xf numFmtId="49" fontId="1" fillId="0" borderId="49" xfId="0" applyNumberFormat="1" applyFont="1" applyBorder="1" applyAlignment="1">
      <alignment horizontal="left"/>
    </xf>
    <xf numFmtId="0" fontId="1" fillId="0" borderId="49" xfId="0" applyFont="1" applyBorder="1" applyAlignment="1">
      <alignment horizontal="right"/>
    </xf>
    <xf numFmtId="49" fontId="1" fillId="0" borderId="50" xfId="0" applyNumberFormat="1" applyFont="1" applyBorder="1" applyAlignment="1">
      <alignment horizontal="left"/>
    </xf>
    <xf numFmtId="0" fontId="1" fillId="0" borderId="50" xfId="0" applyFont="1" applyBorder="1" applyAlignment="1">
      <alignment horizontal="right"/>
    </xf>
    <xf numFmtId="49" fontId="3" fillId="0" borderId="0" xfId="0" applyNumberFormat="1" applyFont="1" applyAlignment="1">
      <alignment vertical="top"/>
    </xf>
    <xf numFmtId="49" fontId="6" fillId="0" borderId="0" xfId="0" applyNumberFormat="1" applyFont="1" applyAlignment="1">
      <alignment horizontal="left" vertical="top" wrapText="1"/>
    </xf>
    <xf numFmtId="167" fontId="6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4" fontId="6" fillId="0" borderId="0" xfId="0" applyNumberFormat="1" applyFont="1" applyAlignment="1">
      <alignment vertical="top"/>
    </xf>
    <xf numFmtId="171" fontId="6" fillId="0" borderId="0" xfId="0" applyNumberFormat="1" applyFont="1" applyAlignment="1">
      <alignment vertical="top"/>
    </xf>
    <xf numFmtId="0" fontId="6" fillId="0" borderId="0" xfId="0" applyFont="1" applyAlignment="1">
      <alignment horizontal="center" vertical="top"/>
    </xf>
    <xf numFmtId="174" fontId="6" fillId="0" borderId="0" xfId="0" applyNumberFormat="1" applyFont="1" applyAlignment="1">
      <alignment vertical="top"/>
    </xf>
    <xf numFmtId="49" fontId="1" fillId="0" borderId="0" xfId="0" applyNumberFormat="1" applyFont="1" applyAlignment="1">
      <alignment horizontal="right" vertical="top" wrapText="1"/>
    </xf>
    <xf numFmtId="4" fontId="3" fillId="0" borderId="0" xfId="0" applyNumberFormat="1" applyFont="1" applyAlignment="1">
      <alignment vertical="top"/>
    </xf>
    <xf numFmtId="171" fontId="3" fillId="0" borderId="0" xfId="0" applyNumberFormat="1" applyFont="1" applyAlignment="1">
      <alignment vertical="top"/>
    </xf>
    <xf numFmtId="167" fontId="3" fillId="0" borderId="0" xfId="0" applyNumberFormat="1" applyFont="1" applyAlignment="1">
      <alignment vertical="top"/>
    </xf>
    <xf numFmtId="49" fontId="4" fillId="0" borderId="0" xfId="1" applyNumberFormat="1" applyFont="1"/>
    <xf numFmtId="49" fontId="3" fillId="0" borderId="0" xfId="0" applyNumberFormat="1" applyFont="1" applyAlignment="1">
      <alignment horizontal="left" vertical="top" wrapText="1"/>
    </xf>
  </cellXfs>
  <cellStyles count="79">
    <cellStyle name="1 000 Sk" xfId="59"/>
    <cellStyle name="1 000,-  Sk" xfId="22"/>
    <cellStyle name="1 000,- Kč" xfId="47"/>
    <cellStyle name="1 000,- Sk" xfId="57"/>
    <cellStyle name="1000 Sk_fakturuj99" xfId="31"/>
    <cellStyle name="20 % – Zvýraznění1" xfId="52"/>
    <cellStyle name="20 % – Zvýraznění2" xfId="56"/>
    <cellStyle name="20 % – Zvýraznění3" xfId="29"/>
    <cellStyle name="20 % – Zvýraznění4" xfId="60"/>
    <cellStyle name="20 % – Zvýraznění5" xfId="61"/>
    <cellStyle name="20 % – Zvýraznění6" xfId="62"/>
    <cellStyle name="20 % - zvýraznenie1" xfId="27" builtinId="30" customBuiltin="1"/>
    <cellStyle name="20 % - zvýraznenie2" xfId="41" builtinId="34" customBuiltin="1"/>
    <cellStyle name="20 % - zvýraznenie3" xfId="45" builtinId="38" customBuiltin="1"/>
    <cellStyle name="20 % - zvýraznenie4" xfId="48" builtinId="42" customBuiltin="1"/>
    <cellStyle name="20 % - zvýraznenie5" xfId="38" builtinId="46" customBuiltin="1"/>
    <cellStyle name="20 % - zvýraznenie6" xfId="42" builtinId="50" customBuiltin="1"/>
    <cellStyle name="40 % – Zvýraznění1" xfId="33"/>
    <cellStyle name="40 % – Zvýraznění2" xfId="63"/>
    <cellStyle name="40 % – Zvýraznění3" xfId="64"/>
    <cellStyle name="40 % – Zvýraznění4" xfId="65"/>
    <cellStyle name="40 % – Zvýraznění5" xfId="36"/>
    <cellStyle name="40 % – Zvýraznění6" xfId="66"/>
    <cellStyle name="40 % - zvýraznenie1" xfId="2" builtinId="31" customBuiltin="1"/>
    <cellStyle name="40 % - zvýraznenie2" xfId="16" builtinId="35" customBuiltin="1"/>
    <cellStyle name="40 % - zvýraznenie3" xfId="14" builtinId="39" customBuiltin="1"/>
    <cellStyle name="40 % - zvýraznenie4" xfId="49" builtinId="43" customBuiltin="1"/>
    <cellStyle name="40 % - zvýraznenie5" xfId="51" builtinId="47" customBuiltin="1"/>
    <cellStyle name="40 % - zvýraznenie6" xfId="55" builtinId="51" customBuiltin="1"/>
    <cellStyle name="60 % – Zvýraznění1" xfId="67"/>
    <cellStyle name="60 % – Zvýraznění2" xfId="68"/>
    <cellStyle name="60 % – Zvýraznění3" xfId="69"/>
    <cellStyle name="60 % – Zvýraznění4" xfId="70"/>
    <cellStyle name="60 % – Zvýraznění5" xfId="71"/>
    <cellStyle name="60 % – Zvýraznění6" xfId="72"/>
    <cellStyle name="60 % - zvýraznenie1" xfId="39" builtinId="32" customBuiltin="1"/>
    <cellStyle name="60 % - zvýraznenie2" xfId="43" builtinId="36" customBuiltin="1"/>
    <cellStyle name="60 % - zvýraznenie3" xfId="24" builtinId="40" customBuiltin="1"/>
    <cellStyle name="60 % - zvýraznenie4" xfId="12" builtinId="44" customBuiltin="1"/>
    <cellStyle name="60 % - zvýraznenie5" xfId="53" builtinId="48" customBuiltin="1"/>
    <cellStyle name="60 % - zvýraznenie6" xfId="58" builtinId="52" customBuiltin="1"/>
    <cellStyle name="Celkem" xfId="73"/>
    <cellStyle name="Čiarka" xfId="3" builtinId="3" customBuiltin="1"/>
    <cellStyle name="Čiarka [0]" xfId="4" builtinId="6" customBuiltin="1"/>
    <cellStyle name="data" xfId="74"/>
    <cellStyle name="Dobrá" xfId="25" builtinId="26" customBuiltin="1"/>
    <cellStyle name="Hypertextové prepojenie" xfId="11" builtinId="8" customBuiltin="1"/>
    <cellStyle name="Kontrolná bunka" xfId="8" builtinId="23" customBuiltin="1"/>
    <cellStyle name="Mena" xfId="6" builtinId="4" customBuiltin="1"/>
    <cellStyle name="Mena [0]" xfId="5" builtinId="7" customBuiltin="1"/>
    <cellStyle name="Nadpis 1" xfId="19" builtinId="16" customBuiltin="1"/>
    <cellStyle name="Nadpis 2" xfId="9" builtinId="17" customBuiltin="1"/>
    <cellStyle name="Nadpis 3" xfId="20" builtinId="18" customBuiltin="1"/>
    <cellStyle name="Nadpis 4" xfId="21" builtinId="19" customBuiltin="1"/>
    <cellStyle name="Název" xfId="75"/>
    <cellStyle name="Neutrálna" xfId="35" builtinId="28" customBuiltin="1"/>
    <cellStyle name="Normálne" xfId="0" builtinId="0" customBuiltin="1"/>
    <cellStyle name="normálne_KLs" xfId="1"/>
    <cellStyle name="Percentá" xfId="7" builtinId="5" customBuiltin="1"/>
    <cellStyle name="Použité hypertextové prepojenie" xfId="13" builtinId="9" customBuiltin="1"/>
    <cellStyle name="Poznámka" xfId="10" builtinId="10" customBuiltin="1"/>
    <cellStyle name="Prepojená bunka" xfId="30" builtinId="24" customBuiltin="1"/>
    <cellStyle name="Spolu" xfId="32" builtinId="25" customBuiltin="1"/>
    <cellStyle name="TEXT" xfId="76"/>
    <cellStyle name="Text upozornění" xfId="77"/>
    <cellStyle name="Text upozornenia" xfId="15" builtinId="11" customBuiltin="1"/>
    <cellStyle name="TEXT1" xfId="78"/>
    <cellStyle name="Titul" xfId="17" builtinId="15" customBuiltin="1"/>
    <cellStyle name="Vstup" xfId="23" builtinId="20" customBuiltin="1"/>
    <cellStyle name="Výpočet" xfId="28" builtinId="22" customBuiltin="1"/>
    <cellStyle name="Výstup" xfId="26" builtinId="21" customBuiltin="1"/>
    <cellStyle name="Vysvetľujúci text" xfId="18" builtinId="53" customBuiltin="1"/>
    <cellStyle name="Zlá" xfId="34" builtinId="27" customBuiltin="1"/>
    <cellStyle name="Zvýraznenie1" xfId="37" builtinId="29" customBuiltin="1"/>
    <cellStyle name="Zvýraznenie2" xfId="40" builtinId="33" customBuiltin="1"/>
    <cellStyle name="Zvýraznenie3" xfId="44" builtinId="37" customBuiltin="1"/>
    <cellStyle name="Zvýraznenie4" xfId="46" builtinId="41" customBuiltin="1"/>
    <cellStyle name="Zvýraznenie5" xfId="50" builtinId="45" customBuiltin="1"/>
    <cellStyle name="Zvýraznenie6" xfId="54" builtinId="49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606755905" count="1">
        <pm:charStyle name="Normal" fontId="0" Id="1"/>
      </pm:charStyles>
      <pm:colors xmlns:pm="smNativeData" id="1606755905" count="53">
        <pm:color name="Color 24" rgb="800080"/>
        <pm:color name="Color 25" rgb="9C0006"/>
        <pm:color name="Color 26" rgb="44546A"/>
        <pm:color name="Color 27" rgb="FA7D00"/>
        <pm:color name="Color 28" rgb="9C6500"/>
        <pm:color name="Color 29" rgb="3F3F3F"/>
        <pm:color name="Color 30" rgb="006100"/>
        <pm:color name="Color 31" rgb="3F3F76"/>
        <pm:color name="Indigo Blue" rgb="333399"/>
        <pm:color name="Light Green" rgb="CCFFCC"/>
        <pm:color name="Color 34" rgb="FFFFCC"/>
        <pm:color name="Coral" rgb="FF8080"/>
        <pm:color name="Color 36" rgb="FFC7CE"/>
        <pm:color name="Color 37" rgb="A5A5A5"/>
        <pm:color name="Color 38" rgb="FBE3D5"/>
        <pm:color name="Color 39" rgb="FFD964"/>
        <pm:color name="Color 40" rgb="E1EFD8"/>
        <pm:color name="Color 41" rgb="B4C6E7"/>
        <pm:color name="Color 42" rgb="ED7D31"/>
        <pm:color name="Color 43" rgb="C7C7C7"/>
        <pm:color name="Color 44" rgb="5B9BD5"/>
        <pm:color name="Color 45" rgb="DDEBF7"/>
        <pm:color name="Color 46" rgb="D9D9D9"/>
        <pm:color name="Color 47" rgb="FFEB9C"/>
        <pm:color name="Color 48" rgb="BDD7EE"/>
        <pm:color name="Color 49" rgb="F2F2F2"/>
        <pm:color name="Color 50" rgb="FFE697"/>
        <pm:color name="Color 51" rgb="F8CAAB"/>
        <pm:color name="Color 52" rgb="C6EFCE"/>
        <pm:color name="Color 53" rgb="C5DFB3"/>
        <pm:color name="Color 54" rgb="4472C4"/>
        <pm:color name="Color 55" rgb="F4AF82"/>
        <pm:color name="Color 56" rgb="A8D08C"/>
        <pm:color name="Color 57" rgb="D9E1F2"/>
        <pm:color name="Color 58" rgb="FFC000"/>
        <pm:color name="Color 59" rgb="FFF2CA"/>
        <pm:color name="Color 60" rgb="FFCC99"/>
        <pm:color name="Color 61" rgb="EBEBEB"/>
        <pm:color name="Color 62" rgb="FFFFC0"/>
        <pm:color name="Color 63" rgb="70AD47"/>
        <pm:color name="Color 64" rgb="9BC2E6"/>
        <pm:color name="Color 65" rgb="8EA9DB"/>
        <pm:color name="Color 66" rgb="A0E0E0"/>
        <pm:color name="Color 67" rgb="A6CAF0"/>
        <pm:color name="Light Yellow" rgb="FFFF99"/>
        <pm:color name="Color 69" rgb="CC9CCC"/>
        <pm:color name="Color 70" rgb="996666"/>
        <pm:color name="Color 71" rgb="999933"/>
        <pm:color name="Color 72" rgb="969696"/>
        <pm:color name="Color 73" rgb="B2B2B2"/>
        <pm:color name="Color 74" rgb="3333CC"/>
        <pm:color name="Color 75" rgb="FF8001"/>
        <pm:color name="Color 76" rgb="9FB7E1"/>
      </pm:color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showGridLines="0" tabSelected="1" workbookViewId="0">
      <pane xSplit="4" ySplit="10" topLeftCell="E11" activePane="bottomRight" state="frozen"/>
      <selection pane="topRight"/>
      <selection pane="bottomLeft"/>
      <selection pane="bottomRight" activeCell="AN20" sqref="AN20"/>
    </sheetView>
  </sheetViews>
  <sheetFormatPr defaultColWidth="9.109375" defaultRowHeight="10.199999999999999"/>
  <cols>
    <col min="1" max="1" width="4.77734375" style="25" customWidth="1"/>
    <col min="2" max="2" width="3.6640625" style="26" customWidth="1"/>
    <col min="3" max="3" width="8.6640625" style="27" customWidth="1"/>
    <col min="4" max="4" width="35.6640625" style="28" customWidth="1"/>
    <col min="5" max="5" width="9.33203125" style="29" customWidth="1"/>
    <col min="6" max="6" width="5.33203125" style="30" customWidth="1"/>
    <col min="7" max="7" width="8.6640625" style="31" customWidth="1"/>
    <col min="8" max="9" width="9.6640625" style="31" hidden="1" customWidth="1"/>
    <col min="10" max="10" width="9.6640625" style="31" customWidth="1"/>
    <col min="11" max="11" width="7.44140625" style="32" hidden="1" customWidth="1"/>
    <col min="12" max="12" width="8.33203125" style="32" hidden="1" customWidth="1"/>
    <col min="13" max="13" width="9.109375" style="29" hidden="1"/>
    <col min="14" max="14" width="7" style="29" hidden="1" customWidth="1"/>
    <col min="15" max="15" width="3.5546875" style="30" hidden="1" customWidth="1"/>
    <col min="16" max="16" width="12.6640625" style="30" hidden="1" customWidth="1"/>
    <col min="17" max="19" width="13.33203125" style="29" hidden="1" customWidth="1"/>
    <col min="20" max="20" width="10.5546875" style="33" hidden="1" customWidth="1"/>
    <col min="21" max="21" width="10.33203125" style="33" hidden="1" customWidth="1"/>
    <col min="22" max="22" width="5.6640625" style="33" hidden="1" customWidth="1"/>
    <col min="23" max="23" width="9.109375" style="34" hidden="1"/>
    <col min="24" max="25" width="5.6640625" style="30" hidden="1" customWidth="1"/>
    <col min="26" max="26" width="7.5546875" style="30" hidden="1" customWidth="1"/>
    <col min="27" max="27" width="24.88671875" style="30" hidden="1" customWidth="1"/>
    <col min="28" max="28" width="4.33203125" style="30" hidden="1" customWidth="1"/>
    <col min="29" max="29" width="8.33203125" style="30" hidden="1" customWidth="1"/>
    <col min="30" max="30" width="8.6640625" style="30" hidden="1" customWidth="1"/>
    <col min="31" max="34" width="9.109375" style="30" hidden="1"/>
    <col min="35" max="35" width="9.109375" style="4"/>
    <col min="36" max="37" width="0" style="4" hidden="1" customWidth="1"/>
    <col min="38" max="16384" width="9.109375" style="4"/>
  </cols>
  <sheetData>
    <row r="1" spans="1:37">
      <c r="A1" s="8" t="s">
        <v>71</v>
      </c>
      <c r="B1" s="4"/>
      <c r="C1" s="4"/>
      <c r="D1" s="4"/>
      <c r="E1" s="8" t="s">
        <v>72</v>
      </c>
      <c r="F1" s="4"/>
      <c r="G1" s="5"/>
      <c r="H1" s="4"/>
      <c r="I1" s="4"/>
      <c r="J1" s="5"/>
      <c r="K1" s="6"/>
      <c r="L1" s="4"/>
      <c r="M1" s="4"/>
      <c r="N1" s="4"/>
      <c r="O1" s="4"/>
      <c r="P1" s="4"/>
      <c r="Q1" s="7"/>
      <c r="R1" s="7"/>
      <c r="S1" s="7"/>
      <c r="T1" s="4"/>
      <c r="U1" s="4"/>
      <c r="V1" s="4"/>
      <c r="W1" s="4"/>
      <c r="X1" s="4"/>
      <c r="Y1" s="4"/>
      <c r="Z1" s="1" t="s">
        <v>3</v>
      </c>
      <c r="AA1" s="77" t="s">
        <v>4</v>
      </c>
      <c r="AB1" s="1" t="s">
        <v>5</v>
      </c>
      <c r="AC1" s="1" t="s">
        <v>6</v>
      </c>
      <c r="AD1" s="1" t="s">
        <v>7</v>
      </c>
      <c r="AE1" s="55" t="s">
        <v>8</v>
      </c>
      <c r="AF1" s="56" t="s">
        <v>9</v>
      </c>
      <c r="AG1" s="4"/>
      <c r="AH1" s="4"/>
    </row>
    <row r="2" spans="1:37">
      <c r="A2" s="8" t="s">
        <v>73</v>
      </c>
      <c r="B2" s="4"/>
      <c r="C2" s="4"/>
      <c r="D2" s="4"/>
      <c r="E2" s="8" t="s">
        <v>74</v>
      </c>
      <c r="F2" s="4"/>
      <c r="G2" s="5"/>
      <c r="H2" s="35"/>
      <c r="I2" s="4"/>
      <c r="J2" s="5"/>
      <c r="K2" s="6"/>
      <c r="L2" s="4"/>
      <c r="M2" s="4"/>
      <c r="N2" s="4"/>
      <c r="O2" s="4"/>
      <c r="P2" s="4"/>
      <c r="Q2" s="7"/>
      <c r="R2" s="7"/>
      <c r="S2" s="7"/>
      <c r="T2" s="4"/>
      <c r="U2" s="4"/>
      <c r="V2" s="4"/>
      <c r="W2" s="4"/>
      <c r="X2" s="4"/>
      <c r="Y2" s="4"/>
      <c r="Z2" s="1" t="s">
        <v>10</v>
      </c>
      <c r="AA2" s="2" t="s">
        <v>11</v>
      </c>
      <c r="AB2" s="2" t="s">
        <v>12</v>
      </c>
      <c r="AC2" s="2"/>
      <c r="AD2" s="3"/>
      <c r="AE2" s="55">
        <v>1</v>
      </c>
      <c r="AF2" s="57">
        <v>123.5</v>
      </c>
      <c r="AG2" s="4"/>
      <c r="AH2" s="4"/>
    </row>
    <row r="3" spans="1:37">
      <c r="A3" s="8" t="s">
        <v>13</v>
      </c>
      <c r="B3" s="4"/>
      <c r="C3" s="4"/>
      <c r="D3" s="4"/>
      <c r="E3" s="8" t="s">
        <v>75</v>
      </c>
      <c r="F3" s="4"/>
      <c r="G3" s="5"/>
      <c r="H3" s="4"/>
      <c r="I3" s="4"/>
      <c r="J3" s="5"/>
      <c r="K3" s="6"/>
      <c r="L3" s="4"/>
      <c r="M3" s="4"/>
      <c r="N3" s="4"/>
      <c r="O3" s="4"/>
      <c r="P3" s="4"/>
      <c r="Q3" s="7"/>
      <c r="R3" s="7"/>
      <c r="S3" s="7"/>
      <c r="T3" s="4"/>
      <c r="U3" s="4"/>
      <c r="V3" s="4"/>
      <c r="W3" s="4"/>
      <c r="X3" s="4"/>
      <c r="Y3" s="4"/>
      <c r="Z3" s="1" t="s">
        <v>14</v>
      </c>
      <c r="AA3" s="2" t="s">
        <v>15</v>
      </c>
      <c r="AB3" s="2" t="s">
        <v>12</v>
      </c>
      <c r="AC3" s="2" t="s">
        <v>16</v>
      </c>
      <c r="AD3" s="3" t="s">
        <v>17</v>
      </c>
      <c r="AE3" s="55">
        <v>2</v>
      </c>
      <c r="AF3" s="58">
        <v>123.46</v>
      </c>
      <c r="AG3" s="4"/>
      <c r="AH3" s="4"/>
    </row>
    <row r="4" spans="1:37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7"/>
      <c r="R4" s="7"/>
      <c r="S4" s="7"/>
      <c r="T4" s="4"/>
      <c r="U4" s="4"/>
      <c r="V4" s="4"/>
      <c r="W4" s="4"/>
      <c r="X4" s="4"/>
      <c r="Y4" s="4"/>
      <c r="Z4" s="1" t="s">
        <v>18</v>
      </c>
      <c r="AA4" s="2" t="s">
        <v>19</v>
      </c>
      <c r="AB4" s="2" t="s">
        <v>12</v>
      </c>
      <c r="AC4" s="2"/>
      <c r="AD4" s="3"/>
      <c r="AE4" s="55">
        <v>3</v>
      </c>
      <c r="AF4" s="59">
        <v>123.45699999999999</v>
      </c>
      <c r="AG4" s="4"/>
      <c r="AH4" s="4"/>
    </row>
    <row r="5" spans="1:37">
      <c r="A5" s="8" t="s">
        <v>76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7"/>
      <c r="R5" s="7"/>
      <c r="S5" s="7"/>
      <c r="T5" s="4"/>
      <c r="U5" s="4"/>
      <c r="V5" s="4"/>
      <c r="W5" s="4"/>
      <c r="X5" s="4"/>
      <c r="Y5" s="4"/>
      <c r="Z5" s="1" t="s">
        <v>20</v>
      </c>
      <c r="AA5" s="2" t="s">
        <v>15</v>
      </c>
      <c r="AB5" s="2" t="s">
        <v>12</v>
      </c>
      <c r="AC5" s="2" t="s">
        <v>16</v>
      </c>
      <c r="AD5" s="3" t="s">
        <v>17</v>
      </c>
      <c r="AE5" s="55">
        <v>4</v>
      </c>
      <c r="AF5" s="60">
        <v>123.4567</v>
      </c>
      <c r="AG5" s="4"/>
      <c r="AH5" s="4"/>
    </row>
    <row r="6" spans="1:37">
      <c r="A6" s="8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7"/>
      <c r="R6" s="7"/>
      <c r="S6" s="7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55" t="s">
        <v>21</v>
      </c>
      <c r="AF6" s="58">
        <v>123.46</v>
      </c>
      <c r="AG6" s="4"/>
      <c r="AH6" s="4"/>
    </row>
    <row r="7" spans="1:37">
      <c r="A7" s="8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7"/>
      <c r="R7" s="7"/>
      <c r="S7" s="7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7" ht="13.8">
      <c r="A8" s="4"/>
      <c r="B8" s="36"/>
      <c r="C8" s="37"/>
      <c r="D8" s="9" t="str">
        <f>CONCATENATE(AA2," ",AB2," ",AC2," ",AD2)</f>
        <v xml:space="preserve">Prehľad rozpočtových nákladov v EUR  </v>
      </c>
      <c r="E8" s="7"/>
      <c r="F8" s="4"/>
      <c r="G8" s="5"/>
      <c r="H8" s="5"/>
      <c r="I8" s="5"/>
      <c r="J8" s="5"/>
      <c r="K8" s="6"/>
      <c r="L8" s="6"/>
      <c r="M8" s="7"/>
      <c r="N8" s="7"/>
      <c r="O8" s="4"/>
      <c r="P8" s="4"/>
      <c r="Q8" s="7"/>
      <c r="R8" s="7"/>
      <c r="S8" s="7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</row>
    <row r="9" spans="1:37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26</v>
      </c>
      <c r="F9" s="10" t="s">
        <v>27</v>
      </c>
      <c r="G9" s="10" t="s">
        <v>28</v>
      </c>
      <c r="H9" s="10" t="s">
        <v>29</v>
      </c>
      <c r="I9" s="10" t="s">
        <v>30</v>
      </c>
      <c r="J9" s="10" t="s">
        <v>31</v>
      </c>
      <c r="K9" s="39" t="s">
        <v>32</v>
      </c>
      <c r="L9" s="40"/>
      <c r="M9" s="41" t="s">
        <v>33</v>
      </c>
      <c r="N9" s="40"/>
      <c r="O9" s="10" t="s">
        <v>1</v>
      </c>
      <c r="P9" s="42" t="s">
        <v>34</v>
      </c>
      <c r="Q9" s="45" t="s">
        <v>26</v>
      </c>
      <c r="R9" s="45" t="s">
        <v>26</v>
      </c>
      <c r="S9" s="42" t="s">
        <v>26</v>
      </c>
      <c r="T9" s="46" t="s">
        <v>35</v>
      </c>
      <c r="U9" s="47" t="s">
        <v>36</v>
      </c>
      <c r="V9" s="48" t="s">
        <v>37</v>
      </c>
      <c r="W9" s="10" t="s">
        <v>38</v>
      </c>
      <c r="X9" s="10" t="s">
        <v>39</v>
      </c>
      <c r="Y9" s="10" t="s">
        <v>40</v>
      </c>
      <c r="Z9" s="61" t="s">
        <v>41</v>
      </c>
      <c r="AA9" s="61" t="s">
        <v>42</v>
      </c>
      <c r="AB9" s="10" t="s">
        <v>37</v>
      </c>
      <c r="AC9" s="10" t="s">
        <v>43</v>
      </c>
      <c r="AD9" s="10" t="s">
        <v>44</v>
      </c>
      <c r="AE9" s="62" t="s">
        <v>45</v>
      </c>
      <c r="AF9" s="62" t="s">
        <v>46</v>
      </c>
      <c r="AG9" s="62" t="s">
        <v>26</v>
      </c>
      <c r="AH9" s="62" t="s">
        <v>47</v>
      </c>
      <c r="AJ9" s="4" t="s">
        <v>77</v>
      </c>
      <c r="AK9" s="4" t="s">
        <v>79</v>
      </c>
    </row>
    <row r="10" spans="1:37">
      <c r="A10" s="11" t="s">
        <v>48</v>
      </c>
      <c r="B10" s="11" t="s">
        <v>49</v>
      </c>
      <c r="C10" s="38"/>
      <c r="D10" s="11" t="s">
        <v>50</v>
      </c>
      <c r="E10" s="11" t="s">
        <v>51</v>
      </c>
      <c r="F10" s="11" t="s">
        <v>52</v>
      </c>
      <c r="G10" s="11" t="s">
        <v>53</v>
      </c>
      <c r="H10" s="11" t="s">
        <v>54</v>
      </c>
      <c r="I10" s="11" t="s">
        <v>55</v>
      </c>
      <c r="J10" s="11"/>
      <c r="K10" s="11" t="s">
        <v>28</v>
      </c>
      <c r="L10" s="11" t="s">
        <v>31</v>
      </c>
      <c r="M10" s="43" t="s">
        <v>28</v>
      </c>
      <c r="N10" s="11" t="s">
        <v>31</v>
      </c>
      <c r="O10" s="11" t="s">
        <v>56</v>
      </c>
      <c r="P10" s="44"/>
      <c r="Q10" s="49" t="s">
        <v>57</v>
      </c>
      <c r="R10" s="49" t="s">
        <v>58</v>
      </c>
      <c r="S10" s="44" t="s">
        <v>59</v>
      </c>
      <c r="T10" s="50" t="s">
        <v>60</v>
      </c>
      <c r="U10" s="51" t="s">
        <v>61</v>
      </c>
      <c r="V10" s="52" t="s">
        <v>62</v>
      </c>
      <c r="W10" s="53"/>
      <c r="X10" s="54"/>
      <c r="Y10" s="54"/>
      <c r="Z10" s="63" t="s">
        <v>63</v>
      </c>
      <c r="AA10" s="63" t="s">
        <v>48</v>
      </c>
      <c r="AB10" s="11" t="s">
        <v>64</v>
      </c>
      <c r="AC10" s="54"/>
      <c r="AD10" s="54"/>
      <c r="AE10" s="64"/>
      <c r="AF10" s="64"/>
      <c r="AG10" s="64"/>
      <c r="AH10" s="64"/>
      <c r="AJ10" s="4" t="s">
        <v>78</v>
      </c>
      <c r="AK10" s="4" t="s">
        <v>80</v>
      </c>
    </row>
    <row r="12" spans="1:37">
      <c r="B12" s="65" t="s">
        <v>81</v>
      </c>
    </row>
    <row r="13" spans="1:37">
      <c r="B13" s="27" t="s">
        <v>82</v>
      </c>
    </row>
    <row r="14" spans="1:37">
      <c r="A14" s="25">
        <v>1</v>
      </c>
      <c r="B14" s="26" t="s">
        <v>83</v>
      </c>
      <c r="C14" s="27" t="s">
        <v>84</v>
      </c>
      <c r="D14" s="28" t="s">
        <v>85</v>
      </c>
      <c r="E14" s="29">
        <v>44.432000000000002</v>
      </c>
      <c r="F14" s="30" t="s">
        <v>86</v>
      </c>
      <c r="H14" s="31">
        <f>ROUND(E14*G14,2)</f>
        <v>0</v>
      </c>
      <c r="J14" s="31">
        <f>ROUND(E14*G14,2)</f>
        <v>0</v>
      </c>
      <c r="K14" s="32">
        <v>0.14591999999999999</v>
      </c>
      <c r="L14" s="32">
        <f>E14*K14</f>
        <v>6.48351744</v>
      </c>
      <c r="N14" s="29">
        <f>E14*M14</f>
        <v>0</v>
      </c>
      <c r="P14" s="30" t="s">
        <v>87</v>
      </c>
      <c r="V14" s="33" t="s">
        <v>70</v>
      </c>
      <c r="X14" s="27" t="s">
        <v>88</v>
      </c>
      <c r="Y14" s="27" t="s">
        <v>84</v>
      </c>
      <c r="Z14" s="30" t="s">
        <v>89</v>
      </c>
      <c r="AJ14" s="4" t="s">
        <v>90</v>
      </c>
      <c r="AK14" s="4" t="s">
        <v>91</v>
      </c>
    </row>
    <row r="15" spans="1:37">
      <c r="D15" s="66" t="s">
        <v>92</v>
      </c>
      <c r="E15" s="67"/>
      <c r="F15" s="68"/>
      <c r="G15" s="69"/>
      <c r="H15" s="69"/>
      <c r="I15" s="69"/>
      <c r="J15" s="69"/>
      <c r="K15" s="70"/>
      <c r="L15" s="70"/>
      <c r="M15" s="67"/>
      <c r="N15" s="67"/>
      <c r="O15" s="68"/>
      <c r="P15" s="68"/>
      <c r="Q15" s="67"/>
      <c r="R15" s="67"/>
      <c r="S15" s="67"/>
      <c r="T15" s="71"/>
      <c r="U15" s="71"/>
      <c r="V15" s="71" t="s">
        <v>0</v>
      </c>
      <c r="W15" s="72"/>
      <c r="X15" s="68"/>
    </row>
    <row r="16" spans="1:37">
      <c r="D16" s="66" t="s">
        <v>93</v>
      </c>
      <c r="E16" s="67"/>
      <c r="F16" s="68"/>
      <c r="G16" s="69"/>
      <c r="H16" s="69"/>
      <c r="I16" s="69"/>
      <c r="J16" s="69"/>
      <c r="K16" s="70"/>
      <c r="L16" s="70"/>
      <c r="M16" s="67"/>
      <c r="N16" s="67"/>
      <c r="O16" s="68"/>
      <c r="P16" s="68"/>
      <c r="Q16" s="67"/>
      <c r="R16" s="67"/>
      <c r="S16" s="67"/>
      <c r="T16" s="71"/>
      <c r="U16" s="71"/>
      <c r="V16" s="71" t="s">
        <v>0</v>
      </c>
      <c r="W16" s="72"/>
      <c r="X16" s="68"/>
    </row>
    <row r="17" spans="1:37">
      <c r="D17" s="73" t="s">
        <v>94</v>
      </c>
      <c r="E17" s="74">
        <f>J17</f>
        <v>0</v>
      </c>
      <c r="H17" s="74">
        <f>SUM(H12:H16)</f>
        <v>0</v>
      </c>
      <c r="I17" s="74">
        <f>SUM(I12:I16)</f>
        <v>0</v>
      </c>
      <c r="J17" s="74">
        <f>SUM(J12:J16)</f>
        <v>0</v>
      </c>
      <c r="L17" s="75">
        <f>SUM(L12:L16)</f>
        <v>6.48351744</v>
      </c>
      <c r="N17" s="76">
        <f>SUM(N12:N16)</f>
        <v>0</v>
      </c>
      <c r="W17" s="34">
        <f>SUM(W12:W16)</f>
        <v>0</v>
      </c>
    </row>
    <row r="19" spans="1:37">
      <c r="B19" s="27" t="s">
        <v>95</v>
      </c>
    </row>
    <row r="20" spans="1:37">
      <c r="A20" s="25">
        <v>2</v>
      </c>
      <c r="B20" s="26" t="s">
        <v>83</v>
      </c>
      <c r="C20" s="27" t="s">
        <v>96</v>
      </c>
      <c r="D20" s="28" t="s">
        <v>97</v>
      </c>
      <c r="E20" s="29">
        <v>28.431999999999999</v>
      </c>
      <c r="F20" s="30" t="s">
        <v>86</v>
      </c>
      <c r="H20" s="31">
        <f>ROUND(E20*G20,2)</f>
        <v>0</v>
      </c>
      <c r="J20" s="31">
        <f>ROUND(E20*G20,2)</f>
        <v>0</v>
      </c>
      <c r="K20" s="32">
        <v>5.4149999999999997E-2</v>
      </c>
      <c r="L20" s="32">
        <f>E20*K20</f>
        <v>1.5395927999999999</v>
      </c>
      <c r="N20" s="29">
        <f>E20*M20</f>
        <v>0</v>
      </c>
      <c r="P20" s="30" t="s">
        <v>87</v>
      </c>
      <c r="V20" s="33" t="s">
        <v>70</v>
      </c>
      <c r="X20" s="27" t="s">
        <v>98</v>
      </c>
      <c r="Y20" s="27" t="s">
        <v>96</v>
      </c>
      <c r="Z20" s="30" t="s">
        <v>99</v>
      </c>
      <c r="AJ20" s="4" t="s">
        <v>90</v>
      </c>
      <c r="AK20" s="4" t="s">
        <v>91</v>
      </c>
    </row>
    <row r="21" spans="1:37">
      <c r="D21" s="66" t="s">
        <v>100</v>
      </c>
      <c r="E21" s="67"/>
      <c r="F21" s="68"/>
      <c r="G21" s="69"/>
      <c r="H21" s="69"/>
      <c r="I21" s="69"/>
      <c r="J21" s="69"/>
      <c r="K21" s="70"/>
      <c r="L21" s="70"/>
      <c r="M21" s="67"/>
      <c r="N21" s="67"/>
      <c r="O21" s="68"/>
      <c r="P21" s="68"/>
      <c r="Q21" s="67"/>
      <c r="R21" s="67"/>
      <c r="S21" s="67"/>
      <c r="T21" s="71"/>
      <c r="U21" s="71"/>
      <c r="V21" s="71" t="s">
        <v>0</v>
      </c>
      <c r="W21" s="72"/>
      <c r="X21" s="68"/>
    </row>
    <row r="22" spans="1:37">
      <c r="D22" s="66" t="s">
        <v>101</v>
      </c>
      <c r="E22" s="67"/>
      <c r="F22" s="68"/>
      <c r="G22" s="69"/>
      <c r="H22" s="69"/>
      <c r="I22" s="69"/>
      <c r="J22" s="69"/>
      <c r="K22" s="70"/>
      <c r="L22" s="70"/>
      <c r="M22" s="67"/>
      <c r="N22" s="67"/>
      <c r="O22" s="68"/>
      <c r="P22" s="68"/>
      <c r="Q22" s="67"/>
      <c r="R22" s="67"/>
      <c r="S22" s="67"/>
      <c r="T22" s="71"/>
      <c r="U22" s="71"/>
      <c r="V22" s="71" t="s">
        <v>0</v>
      </c>
      <c r="W22" s="72"/>
      <c r="X22" s="68"/>
    </row>
    <row r="23" spans="1:37">
      <c r="A23" s="25">
        <v>3</v>
      </c>
      <c r="B23" s="26" t="s">
        <v>83</v>
      </c>
      <c r="C23" s="27" t="s">
        <v>102</v>
      </c>
      <c r="D23" s="28" t="s">
        <v>103</v>
      </c>
      <c r="E23" s="29">
        <v>28.431999999999999</v>
      </c>
      <c r="F23" s="30" t="s">
        <v>86</v>
      </c>
      <c r="H23" s="31">
        <f>ROUND(E23*G23,2)</f>
        <v>0</v>
      </c>
      <c r="J23" s="31">
        <f>ROUND(E23*G23,2)</f>
        <v>0</v>
      </c>
      <c r="K23" s="32">
        <v>1.3129999999999999E-2</v>
      </c>
      <c r="L23" s="32">
        <f>E23*K23</f>
        <v>0.37331215999999995</v>
      </c>
      <c r="N23" s="29">
        <f>E23*M23</f>
        <v>0</v>
      </c>
      <c r="P23" s="30" t="s">
        <v>87</v>
      </c>
      <c r="V23" s="33" t="s">
        <v>70</v>
      </c>
      <c r="X23" s="27" t="s">
        <v>104</v>
      </c>
      <c r="Y23" s="27" t="s">
        <v>102</v>
      </c>
      <c r="Z23" s="30" t="s">
        <v>99</v>
      </c>
      <c r="AJ23" s="4" t="s">
        <v>90</v>
      </c>
      <c r="AK23" s="4" t="s">
        <v>91</v>
      </c>
    </row>
    <row r="24" spans="1:37" ht="20.399999999999999">
      <c r="A24" s="25">
        <v>4</v>
      </c>
      <c r="B24" s="26" t="s">
        <v>83</v>
      </c>
      <c r="C24" s="27" t="s">
        <v>105</v>
      </c>
      <c r="D24" s="28" t="s">
        <v>106</v>
      </c>
      <c r="E24" s="29">
        <v>28.431999999999999</v>
      </c>
      <c r="F24" s="30" t="s">
        <v>86</v>
      </c>
      <c r="H24" s="31">
        <f>ROUND(E24*G24,2)</f>
        <v>0</v>
      </c>
      <c r="J24" s="31">
        <f>ROUND(E24*G24,2)</f>
        <v>0</v>
      </c>
      <c r="K24" s="32">
        <v>3.3E-4</v>
      </c>
      <c r="L24" s="32">
        <f>E24*K24</f>
        <v>9.3825599999999999E-3</v>
      </c>
      <c r="N24" s="29">
        <f>E24*M24</f>
        <v>0</v>
      </c>
      <c r="P24" s="30" t="s">
        <v>87</v>
      </c>
      <c r="V24" s="33" t="s">
        <v>70</v>
      </c>
      <c r="X24" s="27" t="s">
        <v>107</v>
      </c>
      <c r="Y24" s="27" t="s">
        <v>105</v>
      </c>
      <c r="Z24" s="30" t="s">
        <v>99</v>
      </c>
      <c r="AJ24" s="4" t="s">
        <v>90</v>
      </c>
      <c r="AK24" s="4" t="s">
        <v>91</v>
      </c>
    </row>
    <row r="25" spans="1:37" ht="20.399999999999999">
      <c r="A25" s="25">
        <v>5</v>
      </c>
      <c r="B25" s="26" t="s">
        <v>83</v>
      </c>
      <c r="C25" s="27" t="s">
        <v>108</v>
      </c>
      <c r="D25" s="28" t="s">
        <v>109</v>
      </c>
      <c r="E25" s="29">
        <v>240.52199999999999</v>
      </c>
      <c r="F25" s="30" t="s">
        <v>86</v>
      </c>
      <c r="H25" s="31">
        <f>ROUND(E25*G25,2)</f>
        <v>0</v>
      </c>
      <c r="J25" s="31">
        <f>ROUND(E25*G25,2)</f>
        <v>0</v>
      </c>
      <c r="K25" s="32">
        <v>5.7000000000000002E-3</v>
      </c>
      <c r="L25" s="32">
        <f>E25*K25</f>
        <v>1.3709754000000001</v>
      </c>
      <c r="N25" s="29">
        <f>E25*M25</f>
        <v>0</v>
      </c>
      <c r="P25" s="30" t="s">
        <v>87</v>
      </c>
      <c r="V25" s="33" t="s">
        <v>70</v>
      </c>
      <c r="X25" s="27" t="s">
        <v>110</v>
      </c>
      <c r="Y25" s="27" t="s">
        <v>108</v>
      </c>
      <c r="Z25" s="30" t="s">
        <v>99</v>
      </c>
      <c r="AJ25" s="4" t="s">
        <v>90</v>
      </c>
      <c r="AK25" s="4" t="s">
        <v>91</v>
      </c>
    </row>
    <row r="26" spans="1:37" ht="20.399999999999999">
      <c r="A26" s="25">
        <v>6</v>
      </c>
      <c r="B26" s="26" t="s">
        <v>83</v>
      </c>
      <c r="C26" s="27" t="s">
        <v>111</v>
      </c>
      <c r="D26" s="28" t="s">
        <v>112</v>
      </c>
      <c r="E26" s="29">
        <v>240.52199999999999</v>
      </c>
      <c r="F26" s="30" t="s">
        <v>86</v>
      </c>
      <c r="H26" s="31">
        <f>ROUND(E26*G26,2)</f>
        <v>0</v>
      </c>
      <c r="J26" s="31">
        <f>ROUND(E26*G26,2)</f>
        <v>0</v>
      </c>
      <c r="K26" s="32">
        <v>1.204E-2</v>
      </c>
      <c r="L26" s="32">
        <f>E26*K26</f>
        <v>2.8958848800000001</v>
      </c>
      <c r="N26" s="29">
        <f>E26*M26</f>
        <v>0</v>
      </c>
      <c r="P26" s="30" t="s">
        <v>87</v>
      </c>
      <c r="V26" s="33" t="s">
        <v>70</v>
      </c>
      <c r="X26" s="27" t="s">
        <v>113</v>
      </c>
      <c r="Y26" s="27" t="s">
        <v>111</v>
      </c>
      <c r="Z26" s="30" t="s">
        <v>114</v>
      </c>
      <c r="AJ26" s="4" t="s">
        <v>90</v>
      </c>
      <c r="AK26" s="4" t="s">
        <v>91</v>
      </c>
    </row>
    <row r="27" spans="1:37">
      <c r="D27" s="66" t="s">
        <v>115</v>
      </c>
      <c r="E27" s="67"/>
      <c r="F27" s="68"/>
      <c r="G27" s="69"/>
      <c r="H27" s="69"/>
      <c r="I27" s="69"/>
      <c r="J27" s="69"/>
      <c r="K27" s="70"/>
      <c r="L27" s="70"/>
      <c r="M27" s="67"/>
      <c r="N27" s="67"/>
      <c r="O27" s="68"/>
      <c r="P27" s="68"/>
      <c r="Q27" s="67"/>
      <c r="R27" s="67"/>
      <c r="S27" s="67"/>
      <c r="T27" s="71"/>
      <c r="U27" s="71"/>
      <c r="V27" s="71" t="s">
        <v>0</v>
      </c>
      <c r="W27" s="72"/>
      <c r="X27" s="68"/>
    </row>
    <row r="28" spans="1:37">
      <c r="D28" s="66" t="s">
        <v>116</v>
      </c>
      <c r="E28" s="67"/>
      <c r="F28" s="68"/>
      <c r="G28" s="69"/>
      <c r="H28" s="69"/>
      <c r="I28" s="69"/>
      <c r="J28" s="69"/>
      <c r="K28" s="70"/>
      <c r="L28" s="70"/>
      <c r="M28" s="67"/>
      <c r="N28" s="67"/>
      <c r="O28" s="68"/>
      <c r="P28" s="68"/>
      <c r="Q28" s="67"/>
      <c r="R28" s="67"/>
      <c r="S28" s="67"/>
      <c r="T28" s="71"/>
      <c r="U28" s="71"/>
      <c r="V28" s="71" t="s">
        <v>0</v>
      </c>
      <c r="W28" s="72"/>
      <c r="X28" s="68"/>
    </row>
    <row r="29" spans="1:37">
      <c r="D29" s="66" t="s">
        <v>117</v>
      </c>
      <c r="E29" s="67"/>
      <c r="F29" s="68"/>
      <c r="G29" s="69"/>
      <c r="H29" s="69"/>
      <c r="I29" s="69"/>
      <c r="J29" s="69"/>
      <c r="K29" s="70"/>
      <c r="L29" s="70"/>
      <c r="M29" s="67"/>
      <c r="N29" s="67"/>
      <c r="O29" s="68"/>
      <c r="P29" s="68"/>
      <c r="Q29" s="67"/>
      <c r="R29" s="67"/>
      <c r="S29" s="67"/>
      <c r="T29" s="71"/>
      <c r="U29" s="71"/>
      <c r="V29" s="71" t="s">
        <v>0</v>
      </c>
      <c r="W29" s="72"/>
      <c r="X29" s="68"/>
    </row>
    <row r="30" spans="1:37">
      <c r="D30" s="66" t="s">
        <v>118</v>
      </c>
      <c r="E30" s="67"/>
      <c r="F30" s="68"/>
      <c r="G30" s="69"/>
      <c r="H30" s="69"/>
      <c r="I30" s="69"/>
      <c r="J30" s="69"/>
      <c r="K30" s="70"/>
      <c r="L30" s="70"/>
      <c r="M30" s="67"/>
      <c r="N30" s="67"/>
      <c r="O30" s="68"/>
      <c r="P30" s="68"/>
      <c r="Q30" s="67"/>
      <c r="R30" s="67"/>
      <c r="S30" s="67"/>
      <c r="T30" s="71"/>
      <c r="U30" s="71"/>
      <c r="V30" s="71" t="s">
        <v>0</v>
      </c>
      <c r="W30" s="72"/>
      <c r="X30" s="68"/>
    </row>
    <row r="31" spans="1:37">
      <c r="D31" s="66" t="s">
        <v>93</v>
      </c>
      <c r="E31" s="67"/>
      <c r="F31" s="68"/>
      <c r="G31" s="69"/>
      <c r="H31" s="69"/>
      <c r="I31" s="69"/>
      <c r="J31" s="69"/>
      <c r="K31" s="70"/>
      <c r="L31" s="70"/>
      <c r="M31" s="67"/>
      <c r="N31" s="67"/>
      <c r="O31" s="68"/>
      <c r="P31" s="68"/>
      <c r="Q31" s="67"/>
      <c r="R31" s="67"/>
      <c r="S31" s="67"/>
      <c r="T31" s="71"/>
      <c r="U31" s="71"/>
      <c r="V31" s="71" t="s">
        <v>0</v>
      </c>
      <c r="W31" s="72"/>
      <c r="X31" s="68"/>
    </row>
    <row r="32" spans="1:37">
      <c r="A32" s="25">
        <v>7</v>
      </c>
      <c r="B32" s="26" t="s">
        <v>83</v>
      </c>
      <c r="C32" s="27" t="s">
        <v>119</v>
      </c>
      <c r="D32" s="28" t="s">
        <v>120</v>
      </c>
      <c r="E32" s="29">
        <v>953.14</v>
      </c>
      <c r="F32" s="30" t="s">
        <v>86</v>
      </c>
      <c r="H32" s="31">
        <f>ROUND(E32*G32,2)</f>
        <v>0</v>
      </c>
      <c r="J32" s="31">
        <f>ROUND(E32*G32,2)</f>
        <v>0</v>
      </c>
      <c r="K32" s="32">
        <v>0.21948999999999999</v>
      </c>
      <c r="L32" s="32">
        <f>E32*K32</f>
        <v>209.2046986</v>
      </c>
      <c r="N32" s="29">
        <f>E32*M32</f>
        <v>0</v>
      </c>
      <c r="P32" s="30" t="s">
        <v>87</v>
      </c>
      <c r="V32" s="33" t="s">
        <v>70</v>
      </c>
      <c r="X32" s="27" t="s">
        <v>121</v>
      </c>
      <c r="Y32" s="27" t="s">
        <v>119</v>
      </c>
      <c r="Z32" s="30" t="s">
        <v>114</v>
      </c>
      <c r="AJ32" s="4" t="s">
        <v>90</v>
      </c>
      <c r="AK32" s="4" t="s">
        <v>91</v>
      </c>
    </row>
    <row r="33" spans="1:37">
      <c r="D33" s="66" t="s">
        <v>122</v>
      </c>
      <c r="E33" s="67"/>
      <c r="F33" s="68"/>
      <c r="G33" s="69"/>
      <c r="H33" s="69"/>
      <c r="I33" s="69"/>
      <c r="J33" s="69"/>
      <c r="K33" s="70"/>
      <c r="L33" s="70"/>
      <c r="M33" s="67"/>
      <c r="N33" s="67"/>
      <c r="O33" s="68"/>
      <c r="P33" s="68"/>
      <c r="Q33" s="67"/>
      <c r="R33" s="67"/>
      <c r="S33" s="67"/>
      <c r="T33" s="71"/>
      <c r="U33" s="71"/>
      <c r="V33" s="71" t="s">
        <v>0</v>
      </c>
      <c r="W33" s="72"/>
      <c r="X33" s="68"/>
    </row>
    <row r="34" spans="1:37">
      <c r="D34" s="66" t="s">
        <v>123</v>
      </c>
      <c r="E34" s="67"/>
      <c r="F34" s="68"/>
      <c r="G34" s="69"/>
      <c r="H34" s="69"/>
      <c r="I34" s="69"/>
      <c r="J34" s="69"/>
      <c r="K34" s="70"/>
      <c r="L34" s="70"/>
      <c r="M34" s="67"/>
      <c r="N34" s="67"/>
      <c r="O34" s="68"/>
      <c r="P34" s="68"/>
      <c r="Q34" s="67"/>
      <c r="R34" s="67"/>
      <c r="S34" s="67"/>
      <c r="T34" s="71"/>
      <c r="U34" s="71"/>
      <c r="V34" s="71" t="s">
        <v>0</v>
      </c>
      <c r="W34" s="72"/>
      <c r="X34" s="68"/>
    </row>
    <row r="35" spans="1:37">
      <c r="D35" s="73" t="s">
        <v>124</v>
      </c>
      <c r="E35" s="74">
        <f>J35</f>
        <v>0</v>
      </c>
      <c r="H35" s="74">
        <f>SUM(H19:H34)</f>
        <v>0</v>
      </c>
      <c r="I35" s="74">
        <f>SUM(I19:I34)</f>
        <v>0</v>
      </c>
      <c r="J35" s="74">
        <f>SUM(J19:J34)</f>
        <v>0</v>
      </c>
      <c r="L35" s="75">
        <f>SUM(L19:L34)</f>
        <v>215.3938464</v>
      </c>
      <c r="N35" s="76">
        <f>SUM(N19:N34)</f>
        <v>0</v>
      </c>
      <c r="W35" s="34">
        <f>SUM(W19:W34)</f>
        <v>0</v>
      </c>
    </row>
    <row r="37" spans="1:37">
      <c r="B37" s="27" t="s">
        <v>125</v>
      </c>
    </row>
    <row r="38" spans="1:37">
      <c r="A38" s="25">
        <v>8</v>
      </c>
      <c r="B38" s="26" t="s">
        <v>126</v>
      </c>
      <c r="C38" s="27" t="s">
        <v>127</v>
      </c>
      <c r="D38" s="28" t="s">
        <v>128</v>
      </c>
      <c r="E38" s="29">
        <v>58</v>
      </c>
      <c r="F38" s="30" t="s">
        <v>129</v>
      </c>
      <c r="H38" s="31">
        <f>ROUND(E38*G38,2)</f>
        <v>0</v>
      </c>
      <c r="J38" s="31">
        <f>ROUND(E38*G38,2)</f>
        <v>0</v>
      </c>
      <c r="L38" s="32">
        <f>E38*K38</f>
        <v>0</v>
      </c>
      <c r="N38" s="29">
        <f>E38*M38</f>
        <v>0</v>
      </c>
      <c r="P38" s="30" t="s">
        <v>87</v>
      </c>
      <c r="V38" s="33" t="s">
        <v>70</v>
      </c>
      <c r="X38" s="27" t="s">
        <v>130</v>
      </c>
      <c r="Y38" s="27" t="s">
        <v>127</v>
      </c>
      <c r="Z38" s="30" t="s">
        <v>131</v>
      </c>
      <c r="AJ38" s="4" t="s">
        <v>90</v>
      </c>
      <c r="AK38" s="4" t="s">
        <v>91</v>
      </c>
    </row>
    <row r="39" spans="1:37">
      <c r="A39" s="25">
        <v>9</v>
      </c>
      <c r="B39" s="26" t="s">
        <v>83</v>
      </c>
      <c r="C39" s="27" t="s">
        <v>132</v>
      </c>
      <c r="D39" s="28" t="s">
        <v>133</v>
      </c>
      <c r="E39" s="29">
        <v>240.52199999999999</v>
      </c>
      <c r="F39" s="30" t="s">
        <v>86</v>
      </c>
      <c r="H39" s="31">
        <f>ROUND(E39*G39,2)</f>
        <v>0</v>
      </c>
      <c r="J39" s="31">
        <f>ROUND(E39*G39,2)</f>
        <v>0</v>
      </c>
      <c r="K39" s="32">
        <v>2.0000000000000002E-5</v>
      </c>
      <c r="L39" s="32">
        <f>E39*K39</f>
        <v>4.81044E-3</v>
      </c>
      <c r="N39" s="29">
        <f>E39*M39</f>
        <v>0</v>
      </c>
      <c r="P39" s="30" t="s">
        <v>87</v>
      </c>
      <c r="V39" s="33" t="s">
        <v>70</v>
      </c>
      <c r="X39" s="27" t="s">
        <v>134</v>
      </c>
      <c r="Y39" s="27" t="s">
        <v>132</v>
      </c>
      <c r="Z39" s="30" t="s">
        <v>135</v>
      </c>
      <c r="AJ39" s="4" t="s">
        <v>90</v>
      </c>
      <c r="AK39" s="4" t="s">
        <v>91</v>
      </c>
    </row>
    <row r="40" spans="1:37">
      <c r="A40" s="25">
        <v>10</v>
      </c>
      <c r="B40" s="26" t="s">
        <v>136</v>
      </c>
      <c r="C40" s="27" t="s">
        <v>137</v>
      </c>
      <c r="D40" s="28" t="s">
        <v>138</v>
      </c>
      <c r="E40" s="29">
        <v>221.88200000000001</v>
      </c>
      <c r="F40" s="30" t="s">
        <v>139</v>
      </c>
      <c r="H40" s="31">
        <f>ROUND(E40*G40,2)</f>
        <v>0</v>
      </c>
      <c r="J40" s="31">
        <f>ROUND(E40*G40,2)</f>
        <v>0</v>
      </c>
      <c r="L40" s="32">
        <f>E40*K40</f>
        <v>0</v>
      </c>
      <c r="N40" s="29">
        <f>E40*M40</f>
        <v>0</v>
      </c>
      <c r="P40" s="30" t="s">
        <v>87</v>
      </c>
      <c r="V40" s="33" t="s">
        <v>70</v>
      </c>
      <c r="X40" s="27" t="s">
        <v>140</v>
      </c>
      <c r="Y40" s="27" t="s">
        <v>137</v>
      </c>
      <c r="Z40" s="30" t="s">
        <v>99</v>
      </c>
      <c r="AJ40" s="4" t="s">
        <v>90</v>
      </c>
      <c r="AK40" s="4" t="s">
        <v>91</v>
      </c>
    </row>
    <row r="41" spans="1:37">
      <c r="D41" s="73" t="s">
        <v>141</v>
      </c>
      <c r="E41" s="74">
        <f>J41</f>
        <v>0</v>
      </c>
      <c r="H41" s="74">
        <f>SUM(H37:H40)</f>
        <v>0</v>
      </c>
      <c r="I41" s="74">
        <f>SUM(I37:I40)</f>
        <v>0</v>
      </c>
      <c r="J41" s="74">
        <f>SUM(J37:J40)</f>
        <v>0</v>
      </c>
      <c r="L41" s="75">
        <f>SUM(L37:L40)</f>
        <v>4.81044E-3</v>
      </c>
      <c r="N41" s="76">
        <f>SUM(N37:N40)</f>
        <v>0</v>
      </c>
      <c r="W41" s="34">
        <f>SUM(W37:W40)</f>
        <v>0</v>
      </c>
    </row>
    <row r="43" spans="1:37">
      <c r="D43" s="73" t="s">
        <v>142</v>
      </c>
      <c r="E43" s="76">
        <f>J43</f>
        <v>0</v>
      </c>
      <c r="H43" s="74">
        <f>+H17+H35+H41</f>
        <v>0</v>
      </c>
      <c r="I43" s="74">
        <f>+I17+I35+I41</f>
        <v>0</v>
      </c>
      <c r="J43" s="74">
        <f>+J17+J35+J41</f>
        <v>0</v>
      </c>
      <c r="L43" s="75">
        <f>+L17+L35+L41</f>
        <v>221.88217427999999</v>
      </c>
      <c r="N43" s="76">
        <f>+N17+N35+N41</f>
        <v>0</v>
      </c>
      <c r="W43" s="34">
        <f>+W17+W35+W41</f>
        <v>0</v>
      </c>
    </row>
    <row r="45" spans="1:37">
      <c r="B45" s="65" t="s">
        <v>143</v>
      </c>
    </row>
    <row r="46" spans="1:37">
      <c r="B46" s="27" t="s">
        <v>144</v>
      </c>
    </row>
    <row r="47" spans="1:37">
      <c r="A47" s="25">
        <v>11</v>
      </c>
      <c r="B47" s="26" t="s">
        <v>145</v>
      </c>
      <c r="C47" s="27" t="s">
        <v>146</v>
      </c>
      <c r="D47" s="28" t="s">
        <v>147</v>
      </c>
      <c r="E47" s="29">
        <v>6.9429999999999996</v>
      </c>
      <c r="F47" s="30" t="s">
        <v>86</v>
      </c>
      <c r="H47" s="31">
        <f>ROUND(E47*G47,2)</f>
        <v>0</v>
      </c>
      <c r="J47" s="31">
        <f>ROUND(E47*G47,2)</f>
        <v>0</v>
      </c>
      <c r="K47" s="32">
        <v>3.7799999999999999E-3</v>
      </c>
      <c r="L47" s="32">
        <f>E47*K47</f>
        <v>2.6244539999999997E-2</v>
      </c>
      <c r="N47" s="29">
        <f>E47*M47</f>
        <v>0</v>
      </c>
      <c r="P47" s="30" t="s">
        <v>87</v>
      </c>
      <c r="V47" s="33" t="s">
        <v>148</v>
      </c>
      <c r="X47" s="27" t="s">
        <v>146</v>
      </c>
      <c r="Y47" s="27" t="s">
        <v>146</v>
      </c>
      <c r="Z47" s="30" t="s">
        <v>149</v>
      </c>
      <c r="AJ47" s="4" t="s">
        <v>150</v>
      </c>
      <c r="AK47" s="4" t="s">
        <v>91</v>
      </c>
    </row>
    <row r="48" spans="1:37">
      <c r="D48" s="66" t="s">
        <v>151</v>
      </c>
      <c r="E48" s="67"/>
      <c r="F48" s="68"/>
      <c r="G48" s="69"/>
      <c r="H48" s="69"/>
      <c r="I48" s="69"/>
      <c r="J48" s="69"/>
      <c r="K48" s="70"/>
      <c r="L48" s="70"/>
      <c r="M48" s="67"/>
      <c r="N48" s="67"/>
      <c r="O48" s="68"/>
      <c r="P48" s="68"/>
      <c r="Q48" s="67"/>
      <c r="R48" s="67"/>
      <c r="S48" s="67"/>
      <c r="T48" s="71"/>
      <c r="U48" s="71"/>
      <c r="V48" s="71" t="s">
        <v>0</v>
      </c>
      <c r="W48" s="72"/>
      <c r="X48" s="68"/>
    </row>
    <row r="49" spans="1:37">
      <c r="A49" s="25">
        <v>12</v>
      </c>
      <c r="B49" s="26" t="s">
        <v>152</v>
      </c>
      <c r="C49" s="27" t="s">
        <v>153</v>
      </c>
      <c r="D49" s="28" t="s">
        <v>154</v>
      </c>
      <c r="F49" s="30" t="s">
        <v>56</v>
      </c>
      <c r="H49" s="31">
        <f>ROUND(E49*G49,2)</f>
        <v>0</v>
      </c>
      <c r="J49" s="31">
        <f>ROUND(E49*G49,2)</f>
        <v>0</v>
      </c>
      <c r="L49" s="32">
        <f>E49*K49</f>
        <v>0</v>
      </c>
      <c r="N49" s="29">
        <f>E49*M49</f>
        <v>0</v>
      </c>
      <c r="P49" s="30" t="s">
        <v>87</v>
      </c>
      <c r="V49" s="33" t="s">
        <v>148</v>
      </c>
      <c r="X49" s="27" t="s">
        <v>155</v>
      </c>
      <c r="Y49" s="27" t="s">
        <v>153</v>
      </c>
      <c r="Z49" s="30" t="s">
        <v>156</v>
      </c>
      <c r="AJ49" s="4" t="s">
        <v>150</v>
      </c>
      <c r="AK49" s="4" t="s">
        <v>91</v>
      </c>
    </row>
    <row r="50" spans="1:37">
      <c r="D50" s="73" t="s">
        <v>157</v>
      </c>
      <c r="E50" s="74">
        <f>J50</f>
        <v>0</v>
      </c>
      <c r="H50" s="74">
        <f>SUM(H45:H49)</f>
        <v>0</v>
      </c>
      <c r="I50" s="74">
        <f>SUM(I45:I49)</f>
        <v>0</v>
      </c>
      <c r="J50" s="74">
        <f>SUM(J45:J49)</f>
        <v>0</v>
      </c>
      <c r="L50" s="75">
        <f>SUM(L45:L49)</f>
        <v>2.6244539999999997E-2</v>
      </c>
      <c r="N50" s="76">
        <f>SUM(N45:N49)</f>
        <v>0</v>
      </c>
      <c r="W50" s="34">
        <f>SUM(W45:W49)</f>
        <v>0</v>
      </c>
    </row>
    <row r="52" spans="1:37">
      <c r="B52" s="27" t="s">
        <v>158</v>
      </c>
    </row>
    <row r="53" spans="1:37" ht="20.399999999999999">
      <c r="A53" s="25">
        <v>13</v>
      </c>
      <c r="B53" s="26" t="s">
        <v>159</v>
      </c>
      <c r="C53" s="27" t="s">
        <v>160</v>
      </c>
      <c r="D53" s="28" t="s">
        <v>161</v>
      </c>
      <c r="E53" s="29">
        <v>130</v>
      </c>
      <c r="F53" s="30" t="s">
        <v>162</v>
      </c>
      <c r="H53" s="31">
        <f>ROUND(E53*G53,2)</f>
        <v>0</v>
      </c>
      <c r="J53" s="31">
        <f>ROUND(E53*G53,2)</f>
        <v>0</v>
      </c>
      <c r="K53" s="32">
        <v>3.0500000000000002E-3</v>
      </c>
      <c r="L53" s="32">
        <f>E53*K53</f>
        <v>0.39650000000000002</v>
      </c>
      <c r="N53" s="29">
        <f>E53*M53</f>
        <v>0</v>
      </c>
      <c r="P53" s="30" t="s">
        <v>87</v>
      </c>
      <c r="V53" s="33" t="s">
        <v>148</v>
      </c>
      <c r="X53" s="27" t="s">
        <v>163</v>
      </c>
      <c r="Y53" s="27" t="s">
        <v>160</v>
      </c>
      <c r="Z53" s="30" t="s">
        <v>164</v>
      </c>
      <c r="AJ53" s="4" t="s">
        <v>150</v>
      </c>
      <c r="AK53" s="4" t="s">
        <v>91</v>
      </c>
    </row>
    <row r="54" spans="1:37">
      <c r="A54" s="25">
        <v>14</v>
      </c>
      <c r="B54" s="26" t="s">
        <v>159</v>
      </c>
      <c r="C54" s="27" t="s">
        <v>165</v>
      </c>
      <c r="D54" s="28" t="s">
        <v>166</v>
      </c>
      <c r="E54" s="29">
        <v>56</v>
      </c>
      <c r="F54" s="30" t="s">
        <v>162</v>
      </c>
      <c r="H54" s="31">
        <f>ROUND(E54*G54,2)</f>
        <v>0</v>
      </c>
      <c r="J54" s="31">
        <f>ROUND(E54*G54,2)</f>
        <v>0</v>
      </c>
      <c r="K54" s="32">
        <v>3.4499999999999999E-3</v>
      </c>
      <c r="L54" s="32">
        <f>E54*K54</f>
        <v>0.19319999999999998</v>
      </c>
      <c r="N54" s="29">
        <f>E54*M54</f>
        <v>0</v>
      </c>
      <c r="P54" s="30" t="s">
        <v>87</v>
      </c>
      <c r="V54" s="33" t="s">
        <v>148</v>
      </c>
      <c r="X54" s="27" t="s">
        <v>167</v>
      </c>
      <c r="Y54" s="27" t="s">
        <v>165</v>
      </c>
      <c r="Z54" s="30" t="s">
        <v>164</v>
      </c>
      <c r="AJ54" s="4" t="s">
        <v>150</v>
      </c>
      <c r="AK54" s="4" t="s">
        <v>91</v>
      </c>
    </row>
    <row r="55" spans="1:37">
      <c r="A55" s="25">
        <v>15</v>
      </c>
      <c r="B55" s="26" t="s">
        <v>159</v>
      </c>
      <c r="C55" s="27" t="s">
        <v>168</v>
      </c>
      <c r="D55" s="28" t="s">
        <v>169</v>
      </c>
      <c r="F55" s="30" t="s">
        <v>56</v>
      </c>
      <c r="H55" s="31">
        <f>ROUND(E55*G55,2)</f>
        <v>0</v>
      </c>
      <c r="J55" s="31">
        <f>ROUND(E55*G55,2)</f>
        <v>0</v>
      </c>
      <c r="L55" s="32">
        <f>E55*K55</f>
        <v>0</v>
      </c>
      <c r="N55" s="29">
        <f>E55*M55</f>
        <v>0</v>
      </c>
      <c r="P55" s="30" t="s">
        <v>87</v>
      </c>
      <c r="V55" s="33" t="s">
        <v>148</v>
      </c>
      <c r="X55" s="27" t="s">
        <v>170</v>
      </c>
      <c r="Y55" s="27" t="s">
        <v>168</v>
      </c>
      <c r="Z55" s="30" t="s">
        <v>164</v>
      </c>
      <c r="AJ55" s="4" t="s">
        <v>150</v>
      </c>
      <c r="AK55" s="4" t="s">
        <v>91</v>
      </c>
    </row>
    <row r="56" spans="1:37">
      <c r="D56" s="73" t="s">
        <v>171</v>
      </c>
      <c r="E56" s="74">
        <f>J56</f>
        <v>0</v>
      </c>
      <c r="H56" s="74">
        <f>SUM(H52:H55)</f>
        <v>0</v>
      </c>
      <c r="I56" s="74">
        <f>SUM(I52:I55)</f>
        <v>0</v>
      </c>
      <c r="J56" s="74">
        <f>SUM(J52:J55)</f>
        <v>0</v>
      </c>
      <c r="L56" s="75">
        <f>SUM(L52:L55)</f>
        <v>0.5897</v>
      </c>
      <c r="N56" s="76">
        <f>SUM(N52:N55)</f>
        <v>0</v>
      </c>
      <c r="W56" s="34">
        <f>SUM(W52:W55)</f>
        <v>0</v>
      </c>
    </row>
    <row r="58" spans="1:37">
      <c r="B58" s="27" t="s">
        <v>172</v>
      </c>
    </row>
    <row r="59" spans="1:37">
      <c r="A59" s="25">
        <v>16</v>
      </c>
      <c r="B59" s="26" t="s">
        <v>173</v>
      </c>
      <c r="C59" s="27" t="s">
        <v>174</v>
      </c>
      <c r="D59" s="28" t="s">
        <v>175</v>
      </c>
      <c r="E59" s="29">
        <v>48</v>
      </c>
      <c r="F59" s="30" t="s">
        <v>162</v>
      </c>
      <c r="H59" s="31">
        <f>ROUND(E59*G59,2)</f>
        <v>0</v>
      </c>
      <c r="J59" s="31">
        <f>ROUND(E59*G59,2)</f>
        <v>0</v>
      </c>
      <c r="K59" s="32">
        <v>5.2999999999999998E-4</v>
      </c>
      <c r="L59" s="32">
        <f>E59*K59</f>
        <v>2.5439999999999997E-2</v>
      </c>
      <c r="N59" s="29">
        <f>E59*M59</f>
        <v>0</v>
      </c>
      <c r="P59" s="30" t="s">
        <v>87</v>
      </c>
      <c r="V59" s="33" t="s">
        <v>148</v>
      </c>
      <c r="X59" s="27" t="s">
        <v>176</v>
      </c>
      <c r="Y59" s="27" t="s">
        <v>174</v>
      </c>
      <c r="Z59" s="30" t="s">
        <v>177</v>
      </c>
      <c r="AJ59" s="4" t="s">
        <v>150</v>
      </c>
      <c r="AK59" s="4" t="s">
        <v>91</v>
      </c>
    </row>
    <row r="60" spans="1:37">
      <c r="D60" s="66" t="s">
        <v>178</v>
      </c>
      <c r="E60" s="67"/>
      <c r="F60" s="68"/>
      <c r="G60" s="69"/>
      <c r="H60" s="69"/>
      <c r="I60" s="69"/>
      <c r="J60" s="69"/>
      <c r="K60" s="70"/>
      <c r="L60" s="70"/>
      <c r="M60" s="67"/>
      <c r="N60" s="67"/>
      <c r="O60" s="68"/>
      <c r="P60" s="68"/>
      <c r="Q60" s="67"/>
      <c r="R60" s="67"/>
      <c r="S60" s="67"/>
      <c r="T60" s="71"/>
      <c r="U60" s="71"/>
      <c r="V60" s="71" t="s">
        <v>0</v>
      </c>
      <c r="W60" s="72"/>
      <c r="X60" s="68"/>
    </row>
    <row r="61" spans="1:37">
      <c r="A61" s="25">
        <v>17</v>
      </c>
      <c r="B61" s="26" t="s">
        <v>179</v>
      </c>
      <c r="C61" s="27" t="s">
        <v>180</v>
      </c>
      <c r="D61" s="28" t="s">
        <v>181</v>
      </c>
      <c r="E61" s="29">
        <v>72</v>
      </c>
      <c r="F61" s="30" t="s">
        <v>86</v>
      </c>
      <c r="I61" s="31">
        <f>ROUND(E61*G61,2)</f>
        <v>0</v>
      </c>
      <c r="J61" s="31">
        <f>ROUND(E61*G61,2)</f>
        <v>0</v>
      </c>
      <c r="K61" s="32">
        <v>5.0000000000000001E-4</v>
      </c>
      <c r="L61" s="32">
        <f>E61*K61</f>
        <v>3.6000000000000004E-2</v>
      </c>
      <c r="N61" s="29">
        <f>E61*M61</f>
        <v>0</v>
      </c>
      <c r="P61" s="30" t="s">
        <v>87</v>
      </c>
      <c r="V61" s="33" t="s">
        <v>69</v>
      </c>
      <c r="X61" s="27" t="s">
        <v>180</v>
      </c>
      <c r="Y61" s="27" t="s">
        <v>180</v>
      </c>
      <c r="Z61" s="30" t="s">
        <v>182</v>
      </c>
      <c r="AA61" s="27" t="s">
        <v>87</v>
      </c>
      <c r="AJ61" s="4" t="s">
        <v>183</v>
      </c>
      <c r="AK61" s="4" t="s">
        <v>91</v>
      </c>
    </row>
    <row r="62" spans="1:37">
      <c r="D62" s="66" t="s">
        <v>184</v>
      </c>
      <c r="E62" s="67"/>
      <c r="F62" s="68"/>
      <c r="G62" s="69"/>
      <c r="H62" s="69"/>
      <c r="I62" s="69"/>
      <c r="J62" s="69"/>
      <c r="K62" s="70"/>
      <c r="L62" s="70"/>
      <c r="M62" s="67"/>
      <c r="N62" s="67"/>
      <c r="O62" s="68"/>
      <c r="P62" s="68"/>
      <c r="Q62" s="67"/>
      <c r="R62" s="67"/>
      <c r="S62" s="67"/>
      <c r="T62" s="71"/>
      <c r="U62" s="71"/>
      <c r="V62" s="71" t="s">
        <v>0</v>
      </c>
      <c r="W62" s="72"/>
      <c r="X62" s="68"/>
    </row>
    <row r="63" spans="1:37">
      <c r="A63" s="25">
        <v>18</v>
      </c>
      <c r="B63" s="26" t="s">
        <v>173</v>
      </c>
      <c r="C63" s="27" t="s">
        <v>185</v>
      </c>
      <c r="D63" s="28" t="s">
        <v>186</v>
      </c>
      <c r="E63" s="29">
        <v>1083</v>
      </c>
      <c r="F63" s="30" t="s">
        <v>86</v>
      </c>
      <c r="H63" s="31">
        <f>ROUND(E63*G63,2)</f>
        <v>0</v>
      </c>
      <c r="J63" s="31">
        <f t="shared" ref="J63:J71" si="0">ROUND(E63*G63,2)</f>
        <v>0</v>
      </c>
      <c r="L63" s="32">
        <f t="shared" ref="L63:L71" si="1">E63*K63</f>
        <v>0</v>
      </c>
      <c r="M63" s="29">
        <v>7.0000000000000001E-3</v>
      </c>
      <c r="N63" s="29">
        <f t="shared" ref="N63:N71" si="2">E63*M63</f>
        <v>7.5810000000000004</v>
      </c>
      <c r="P63" s="30" t="s">
        <v>87</v>
      </c>
      <c r="V63" s="33" t="s">
        <v>148</v>
      </c>
      <c r="X63" s="27" t="s">
        <v>187</v>
      </c>
      <c r="Y63" s="27" t="s">
        <v>185</v>
      </c>
      <c r="Z63" s="30" t="s">
        <v>177</v>
      </c>
      <c r="AJ63" s="4" t="s">
        <v>150</v>
      </c>
      <c r="AK63" s="4" t="s">
        <v>91</v>
      </c>
    </row>
    <row r="64" spans="1:37" ht="20.399999999999999">
      <c r="A64" s="25">
        <v>19</v>
      </c>
      <c r="B64" s="26" t="s">
        <v>173</v>
      </c>
      <c r="C64" s="27" t="s">
        <v>188</v>
      </c>
      <c r="D64" s="28" t="s">
        <v>189</v>
      </c>
      <c r="E64" s="29">
        <v>1083</v>
      </c>
      <c r="F64" s="30" t="s">
        <v>86</v>
      </c>
      <c r="H64" s="31">
        <f>ROUND(E64*G64,2)</f>
        <v>0</v>
      </c>
      <c r="J64" s="31">
        <f t="shared" si="0"/>
        <v>0</v>
      </c>
      <c r="K64" s="32">
        <v>2.9E-4</v>
      </c>
      <c r="L64" s="32">
        <f t="shared" si="1"/>
        <v>0.31407000000000002</v>
      </c>
      <c r="N64" s="29">
        <f t="shared" si="2"/>
        <v>0</v>
      </c>
      <c r="P64" s="30" t="s">
        <v>87</v>
      </c>
      <c r="V64" s="33" t="s">
        <v>148</v>
      </c>
      <c r="X64" s="27" t="s">
        <v>190</v>
      </c>
      <c r="Y64" s="27" t="s">
        <v>188</v>
      </c>
      <c r="Z64" s="30" t="s">
        <v>177</v>
      </c>
      <c r="AJ64" s="4" t="s">
        <v>150</v>
      </c>
      <c r="AK64" s="4" t="s">
        <v>91</v>
      </c>
    </row>
    <row r="65" spans="1:37">
      <c r="A65" s="25">
        <v>20</v>
      </c>
      <c r="B65" s="26" t="s">
        <v>179</v>
      </c>
      <c r="C65" s="27" t="s">
        <v>191</v>
      </c>
      <c r="D65" s="28" t="s">
        <v>192</v>
      </c>
      <c r="E65" s="29">
        <v>1083</v>
      </c>
      <c r="F65" s="30" t="s">
        <v>86</v>
      </c>
      <c r="I65" s="31">
        <f>ROUND(E65*G65,2)</f>
        <v>0</v>
      </c>
      <c r="J65" s="31">
        <f t="shared" si="0"/>
        <v>0</v>
      </c>
      <c r="K65" s="32">
        <v>1.3140000000000001E-2</v>
      </c>
      <c r="L65" s="32">
        <f t="shared" si="1"/>
        <v>14.23062</v>
      </c>
      <c r="N65" s="29">
        <f t="shared" si="2"/>
        <v>0</v>
      </c>
      <c r="P65" s="30" t="s">
        <v>87</v>
      </c>
      <c r="V65" s="33" t="s">
        <v>69</v>
      </c>
      <c r="X65" s="27" t="s">
        <v>191</v>
      </c>
      <c r="Y65" s="27" t="s">
        <v>191</v>
      </c>
      <c r="Z65" s="30" t="s">
        <v>114</v>
      </c>
      <c r="AA65" s="27" t="s">
        <v>87</v>
      </c>
      <c r="AJ65" s="4" t="s">
        <v>183</v>
      </c>
      <c r="AK65" s="4" t="s">
        <v>91</v>
      </c>
    </row>
    <row r="66" spans="1:37">
      <c r="A66" s="25">
        <v>21</v>
      </c>
      <c r="B66" s="26" t="s">
        <v>179</v>
      </c>
      <c r="C66" s="27" t="s">
        <v>193</v>
      </c>
      <c r="D66" s="28" t="s">
        <v>194</v>
      </c>
      <c r="E66" s="29">
        <v>1083</v>
      </c>
      <c r="F66" s="30" t="s">
        <v>86</v>
      </c>
      <c r="I66" s="31">
        <f>ROUND(E66*G66,2)</f>
        <v>0</v>
      </c>
      <c r="J66" s="31">
        <f t="shared" si="0"/>
        <v>0</v>
      </c>
      <c r="K66" s="32">
        <v>5.0000000000000001E-3</v>
      </c>
      <c r="L66" s="32">
        <f t="shared" si="1"/>
        <v>5.415</v>
      </c>
      <c r="N66" s="29">
        <f t="shared" si="2"/>
        <v>0</v>
      </c>
      <c r="P66" s="30" t="s">
        <v>87</v>
      </c>
      <c r="V66" s="33" t="s">
        <v>69</v>
      </c>
      <c r="X66" s="27" t="s">
        <v>193</v>
      </c>
      <c r="Y66" s="27" t="s">
        <v>193</v>
      </c>
      <c r="Z66" s="30" t="s">
        <v>114</v>
      </c>
      <c r="AA66" s="27" t="s">
        <v>87</v>
      </c>
      <c r="AJ66" s="4" t="s">
        <v>183</v>
      </c>
      <c r="AK66" s="4" t="s">
        <v>91</v>
      </c>
    </row>
    <row r="67" spans="1:37">
      <c r="A67" s="25">
        <v>22</v>
      </c>
      <c r="B67" s="26" t="s">
        <v>179</v>
      </c>
      <c r="C67" s="27" t="s">
        <v>195</v>
      </c>
      <c r="D67" s="28" t="s">
        <v>196</v>
      </c>
      <c r="E67" s="29">
        <v>1083</v>
      </c>
      <c r="F67" s="30" t="s">
        <v>86</v>
      </c>
      <c r="I67" s="31">
        <f>ROUND(E67*G67,2)</f>
        <v>0</v>
      </c>
      <c r="J67" s="31">
        <f t="shared" si="0"/>
        <v>0</v>
      </c>
      <c r="K67" s="32">
        <v>5.0000000000000001E-3</v>
      </c>
      <c r="L67" s="32">
        <f t="shared" si="1"/>
        <v>5.415</v>
      </c>
      <c r="N67" s="29">
        <f t="shared" si="2"/>
        <v>0</v>
      </c>
      <c r="P67" s="30" t="s">
        <v>87</v>
      </c>
      <c r="V67" s="33" t="s">
        <v>69</v>
      </c>
      <c r="X67" s="27" t="s">
        <v>195</v>
      </c>
      <c r="Y67" s="27" t="s">
        <v>195</v>
      </c>
      <c r="Z67" s="30" t="s">
        <v>114</v>
      </c>
      <c r="AA67" s="27" t="s">
        <v>87</v>
      </c>
      <c r="AJ67" s="4" t="s">
        <v>183</v>
      </c>
      <c r="AK67" s="4" t="s">
        <v>91</v>
      </c>
    </row>
    <row r="68" spans="1:37" ht="20.399999999999999">
      <c r="A68" s="25">
        <v>23</v>
      </c>
      <c r="B68" s="26" t="s">
        <v>173</v>
      </c>
      <c r="C68" s="27" t="s">
        <v>197</v>
      </c>
      <c r="D68" s="28" t="s">
        <v>198</v>
      </c>
      <c r="E68" s="29">
        <v>952.7</v>
      </c>
      <c r="F68" s="30" t="s">
        <v>86</v>
      </c>
      <c r="H68" s="31">
        <f>ROUND(E68*G68,2)</f>
        <v>0</v>
      </c>
      <c r="J68" s="31">
        <f t="shared" si="0"/>
        <v>0</v>
      </c>
      <c r="K68" s="32">
        <v>4.4000000000000002E-4</v>
      </c>
      <c r="L68" s="32">
        <f t="shared" si="1"/>
        <v>0.41918800000000006</v>
      </c>
      <c r="N68" s="29">
        <f t="shared" si="2"/>
        <v>0</v>
      </c>
      <c r="P68" s="30" t="s">
        <v>87</v>
      </c>
      <c r="V68" s="33" t="s">
        <v>148</v>
      </c>
      <c r="X68" s="27" t="s">
        <v>199</v>
      </c>
      <c r="Y68" s="27" t="s">
        <v>197</v>
      </c>
      <c r="Z68" s="30" t="s">
        <v>114</v>
      </c>
      <c r="AJ68" s="4" t="s">
        <v>150</v>
      </c>
      <c r="AK68" s="4" t="s">
        <v>91</v>
      </c>
    </row>
    <row r="69" spans="1:37">
      <c r="A69" s="25">
        <v>24</v>
      </c>
      <c r="B69" s="26" t="s">
        <v>179</v>
      </c>
      <c r="C69" s="27" t="s">
        <v>200</v>
      </c>
      <c r="D69" s="28" t="s">
        <v>201</v>
      </c>
      <c r="E69" s="29">
        <v>952.7</v>
      </c>
      <c r="F69" s="30" t="s">
        <v>86</v>
      </c>
      <c r="I69" s="31">
        <f>ROUND(E69*G69,2)</f>
        <v>0</v>
      </c>
      <c r="J69" s="31">
        <f t="shared" si="0"/>
        <v>0</v>
      </c>
      <c r="K69" s="32">
        <v>1.234E-2</v>
      </c>
      <c r="L69" s="32">
        <f t="shared" si="1"/>
        <v>11.756318</v>
      </c>
      <c r="N69" s="29">
        <f t="shared" si="2"/>
        <v>0</v>
      </c>
      <c r="P69" s="30" t="s">
        <v>87</v>
      </c>
      <c r="V69" s="33" t="s">
        <v>69</v>
      </c>
      <c r="X69" s="27" t="s">
        <v>200</v>
      </c>
      <c r="Y69" s="27" t="s">
        <v>200</v>
      </c>
      <c r="Z69" s="30" t="s">
        <v>114</v>
      </c>
      <c r="AA69" s="27" t="s">
        <v>87</v>
      </c>
      <c r="AJ69" s="4" t="s">
        <v>183</v>
      </c>
      <c r="AK69" s="4" t="s">
        <v>91</v>
      </c>
    </row>
    <row r="70" spans="1:37">
      <c r="A70" s="25">
        <v>25</v>
      </c>
      <c r="B70" s="26" t="s">
        <v>179</v>
      </c>
      <c r="C70" s="27" t="s">
        <v>193</v>
      </c>
      <c r="D70" s="28" t="s">
        <v>194</v>
      </c>
      <c r="E70" s="29">
        <v>952.7</v>
      </c>
      <c r="F70" s="30" t="s">
        <v>86</v>
      </c>
      <c r="I70" s="31">
        <f>ROUND(E70*G70,2)</f>
        <v>0</v>
      </c>
      <c r="J70" s="31">
        <f t="shared" si="0"/>
        <v>0</v>
      </c>
      <c r="K70" s="32">
        <v>5.0000000000000001E-3</v>
      </c>
      <c r="L70" s="32">
        <f t="shared" si="1"/>
        <v>4.7635000000000005</v>
      </c>
      <c r="N70" s="29">
        <f t="shared" si="2"/>
        <v>0</v>
      </c>
      <c r="P70" s="30" t="s">
        <v>87</v>
      </c>
      <c r="V70" s="33" t="s">
        <v>69</v>
      </c>
      <c r="X70" s="27" t="s">
        <v>193</v>
      </c>
      <c r="Y70" s="27" t="s">
        <v>193</v>
      </c>
      <c r="Z70" s="30" t="s">
        <v>114</v>
      </c>
      <c r="AA70" s="27" t="s">
        <v>87</v>
      </c>
      <c r="AJ70" s="4" t="s">
        <v>183</v>
      </c>
      <c r="AK70" s="4" t="s">
        <v>91</v>
      </c>
    </row>
    <row r="71" spans="1:37">
      <c r="A71" s="25">
        <v>26</v>
      </c>
      <c r="B71" s="26" t="s">
        <v>179</v>
      </c>
      <c r="C71" s="27" t="s">
        <v>195</v>
      </c>
      <c r="D71" s="28" t="s">
        <v>196</v>
      </c>
      <c r="E71" s="29">
        <v>952.7</v>
      </c>
      <c r="F71" s="30" t="s">
        <v>86</v>
      </c>
      <c r="I71" s="31">
        <f>ROUND(E71*G71,2)</f>
        <v>0</v>
      </c>
      <c r="J71" s="31">
        <f t="shared" si="0"/>
        <v>0</v>
      </c>
      <c r="K71" s="32">
        <v>5.0000000000000001E-3</v>
      </c>
      <c r="L71" s="32">
        <f t="shared" si="1"/>
        <v>4.7635000000000005</v>
      </c>
      <c r="N71" s="29">
        <f t="shared" si="2"/>
        <v>0</v>
      </c>
      <c r="P71" s="30" t="s">
        <v>87</v>
      </c>
      <c r="V71" s="33" t="s">
        <v>69</v>
      </c>
      <c r="X71" s="27" t="s">
        <v>195</v>
      </c>
      <c r="Y71" s="27" t="s">
        <v>195</v>
      </c>
      <c r="Z71" s="30" t="s">
        <v>114</v>
      </c>
      <c r="AA71" s="27" t="s">
        <v>87</v>
      </c>
      <c r="AJ71" s="4" t="s">
        <v>183</v>
      </c>
      <c r="AK71" s="4" t="s">
        <v>91</v>
      </c>
    </row>
    <row r="72" spans="1:37">
      <c r="D72" s="66" t="s">
        <v>202</v>
      </c>
      <c r="E72" s="67"/>
      <c r="F72" s="68"/>
      <c r="G72" s="69"/>
      <c r="H72" s="69"/>
      <c r="I72" s="69"/>
      <c r="J72" s="69"/>
      <c r="K72" s="70"/>
      <c r="L72" s="70"/>
      <c r="M72" s="67"/>
      <c r="N72" s="67"/>
      <c r="O72" s="68"/>
      <c r="P72" s="68"/>
      <c r="Q72" s="67"/>
      <c r="R72" s="67"/>
      <c r="S72" s="67"/>
      <c r="T72" s="71"/>
      <c r="U72" s="71"/>
      <c r="V72" s="71" t="s">
        <v>0</v>
      </c>
      <c r="W72" s="72"/>
      <c r="X72" s="68"/>
    </row>
    <row r="73" spans="1:37">
      <c r="A73" s="25">
        <v>27</v>
      </c>
      <c r="B73" s="26" t="s">
        <v>173</v>
      </c>
      <c r="C73" s="27" t="s">
        <v>203</v>
      </c>
      <c r="D73" s="28" t="s">
        <v>204</v>
      </c>
      <c r="E73" s="29">
        <v>952.7</v>
      </c>
      <c r="F73" s="30" t="s">
        <v>86</v>
      </c>
      <c r="H73" s="31">
        <f>ROUND(E73*G73,2)</f>
        <v>0</v>
      </c>
      <c r="J73" s="31">
        <f t="shared" ref="J73:J78" si="3">ROUND(E73*G73,2)</f>
        <v>0</v>
      </c>
      <c r="K73" s="32">
        <v>1.0000000000000001E-5</v>
      </c>
      <c r="L73" s="32">
        <f t="shared" ref="L73:L78" si="4">E73*K73</f>
        <v>9.5270000000000007E-3</v>
      </c>
      <c r="N73" s="29">
        <f t="shared" ref="N73:N78" si="5">E73*M73</f>
        <v>0</v>
      </c>
      <c r="P73" s="30" t="s">
        <v>87</v>
      </c>
      <c r="V73" s="33" t="s">
        <v>148</v>
      </c>
      <c r="X73" s="27" t="s">
        <v>205</v>
      </c>
      <c r="Y73" s="27" t="s">
        <v>203</v>
      </c>
      <c r="Z73" s="30" t="s">
        <v>177</v>
      </c>
      <c r="AJ73" s="4" t="s">
        <v>150</v>
      </c>
      <c r="AK73" s="4" t="s">
        <v>91</v>
      </c>
    </row>
    <row r="74" spans="1:37" ht="20.399999999999999">
      <c r="A74" s="25">
        <v>28</v>
      </c>
      <c r="B74" s="26" t="s">
        <v>173</v>
      </c>
      <c r="C74" s="27" t="s">
        <v>206</v>
      </c>
      <c r="D74" s="28" t="s">
        <v>207</v>
      </c>
      <c r="E74" s="29">
        <v>2</v>
      </c>
      <c r="F74" s="30" t="s">
        <v>208</v>
      </c>
      <c r="H74" s="31">
        <f>ROUND(E74*G74,2)</f>
        <v>0</v>
      </c>
      <c r="J74" s="31">
        <f t="shared" si="3"/>
        <v>0</v>
      </c>
      <c r="L74" s="32">
        <f t="shared" si="4"/>
        <v>0</v>
      </c>
      <c r="N74" s="29">
        <f t="shared" si="5"/>
        <v>0</v>
      </c>
      <c r="P74" s="30" t="s">
        <v>87</v>
      </c>
      <c r="V74" s="33" t="s">
        <v>148</v>
      </c>
      <c r="X74" s="27" t="s">
        <v>209</v>
      </c>
      <c r="Y74" s="27" t="s">
        <v>206</v>
      </c>
      <c r="Z74" s="30" t="s">
        <v>114</v>
      </c>
      <c r="AJ74" s="4" t="s">
        <v>150</v>
      </c>
      <c r="AK74" s="4" t="s">
        <v>91</v>
      </c>
    </row>
    <row r="75" spans="1:37">
      <c r="A75" s="25">
        <v>29</v>
      </c>
      <c r="B75" s="26" t="s">
        <v>179</v>
      </c>
      <c r="C75" s="27" t="s">
        <v>210</v>
      </c>
      <c r="D75" s="28" t="s">
        <v>211</v>
      </c>
      <c r="E75" s="29">
        <v>2</v>
      </c>
      <c r="F75" s="30" t="s">
        <v>208</v>
      </c>
      <c r="I75" s="31">
        <f>ROUND(E75*G75,2)</f>
        <v>0</v>
      </c>
      <c r="J75" s="31">
        <f t="shared" si="3"/>
        <v>0</v>
      </c>
      <c r="L75" s="32">
        <f t="shared" si="4"/>
        <v>0</v>
      </c>
      <c r="N75" s="29">
        <f t="shared" si="5"/>
        <v>0</v>
      </c>
      <c r="P75" s="30" t="s">
        <v>87</v>
      </c>
      <c r="V75" s="33" t="s">
        <v>69</v>
      </c>
      <c r="X75" s="27" t="s">
        <v>210</v>
      </c>
      <c r="Y75" s="27" t="s">
        <v>210</v>
      </c>
      <c r="Z75" s="30" t="s">
        <v>212</v>
      </c>
      <c r="AA75" s="27" t="s">
        <v>87</v>
      </c>
      <c r="AJ75" s="4" t="s">
        <v>183</v>
      </c>
      <c r="AK75" s="4" t="s">
        <v>91</v>
      </c>
    </row>
    <row r="76" spans="1:37">
      <c r="A76" s="25">
        <v>30</v>
      </c>
      <c r="B76" s="26" t="s">
        <v>173</v>
      </c>
      <c r="C76" s="27" t="s">
        <v>213</v>
      </c>
      <c r="D76" s="28" t="s">
        <v>214</v>
      </c>
      <c r="E76" s="29">
        <v>450</v>
      </c>
      <c r="F76" s="30" t="s">
        <v>215</v>
      </c>
      <c r="H76" s="31">
        <f>ROUND(E76*G76,2)</f>
        <v>0</v>
      </c>
      <c r="J76" s="31">
        <f t="shared" si="3"/>
        <v>0</v>
      </c>
      <c r="K76" s="32">
        <v>5.0000000000000002E-5</v>
      </c>
      <c r="L76" s="32">
        <f t="shared" si="4"/>
        <v>2.2500000000000003E-2</v>
      </c>
      <c r="N76" s="29">
        <f t="shared" si="5"/>
        <v>0</v>
      </c>
      <c r="P76" s="30" t="s">
        <v>87</v>
      </c>
      <c r="V76" s="33" t="s">
        <v>148</v>
      </c>
      <c r="X76" s="27" t="s">
        <v>216</v>
      </c>
      <c r="Y76" s="27" t="s">
        <v>213</v>
      </c>
      <c r="Z76" s="30" t="s">
        <v>177</v>
      </c>
      <c r="AJ76" s="4" t="s">
        <v>150</v>
      </c>
      <c r="AK76" s="4" t="s">
        <v>91</v>
      </c>
    </row>
    <row r="77" spans="1:37">
      <c r="A77" s="25">
        <v>31</v>
      </c>
      <c r="B77" s="26" t="s">
        <v>179</v>
      </c>
      <c r="C77" s="27" t="s">
        <v>217</v>
      </c>
      <c r="D77" s="28" t="s">
        <v>218</v>
      </c>
      <c r="E77" s="29">
        <v>450</v>
      </c>
      <c r="F77" s="30" t="s">
        <v>215</v>
      </c>
      <c r="I77" s="31">
        <f>ROUND(E77*G77,2)</f>
        <v>0</v>
      </c>
      <c r="J77" s="31">
        <f t="shared" si="3"/>
        <v>0</v>
      </c>
      <c r="K77" s="32">
        <v>1E-3</v>
      </c>
      <c r="L77" s="32">
        <f t="shared" si="4"/>
        <v>0.45</v>
      </c>
      <c r="N77" s="29">
        <f t="shared" si="5"/>
        <v>0</v>
      </c>
      <c r="P77" s="30" t="s">
        <v>87</v>
      </c>
      <c r="V77" s="33" t="s">
        <v>69</v>
      </c>
      <c r="X77" s="27" t="s">
        <v>217</v>
      </c>
      <c r="Y77" s="27" t="s">
        <v>217</v>
      </c>
      <c r="Z77" s="30" t="s">
        <v>212</v>
      </c>
      <c r="AA77" s="27" t="s">
        <v>87</v>
      </c>
      <c r="AJ77" s="4" t="s">
        <v>183</v>
      </c>
      <c r="AK77" s="4" t="s">
        <v>91</v>
      </c>
    </row>
    <row r="78" spans="1:37" ht="20.399999999999999">
      <c r="A78" s="25">
        <v>32</v>
      </c>
      <c r="B78" s="26" t="s">
        <v>173</v>
      </c>
      <c r="C78" s="27" t="s">
        <v>219</v>
      </c>
      <c r="D78" s="28" t="s">
        <v>220</v>
      </c>
      <c r="F78" s="30" t="s">
        <v>56</v>
      </c>
      <c r="H78" s="31">
        <f>ROUND(E78*G78,2)</f>
        <v>0</v>
      </c>
      <c r="J78" s="31">
        <f t="shared" si="3"/>
        <v>0</v>
      </c>
      <c r="L78" s="32">
        <f t="shared" si="4"/>
        <v>0</v>
      </c>
      <c r="N78" s="29">
        <f t="shared" si="5"/>
        <v>0</v>
      </c>
      <c r="P78" s="30" t="s">
        <v>87</v>
      </c>
      <c r="V78" s="33" t="s">
        <v>148</v>
      </c>
      <c r="X78" s="27" t="s">
        <v>221</v>
      </c>
      <c r="Y78" s="27" t="s">
        <v>219</v>
      </c>
      <c r="Z78" s="30" t="s">
        <v>177</v>
      </c>
      <c r="AJ78" s="4" t="s">
        <v>150</v>
      </c>
      <c r="AK78" s="4" t="s">
        <v>91</v>
      </c>
    </row>
    <row r="79" spans="1:37">
      <c r="D79" s="73" t="s">
        <v>222</v>
      </c>
      <c r="E79" s="74">
        <f>J79</f>
        <v>0</v>
      </c>
      <c r="H79" s="74">
        <f>SUM(H58:H78)</f>
        <v>0</v>
      </c>
      <c r="I79" s="74">
        <f>SUM(I58:I78)</f>
        <v>0</v>
      </c>
      <c r="J79" s="74">
        <f>SUM(J58:J78)</f>
        <v>0</v>
      </c>
      <c r="L79" s="75">
        <f>SUM(L58:L78)</f>
        <v>47.620663</v>
      </c>
      <c r="N79" s="76">
        <f>SUM(N58:N78)</f>
        <v>7.5810000000000004</v>
      </c>
      <c r="W79" s="34">
        <f>SUM(W58:W78)</f>
        <v>0</v>
      </c>
    </row>
    <row r="81" spans="1:37">
      <c r="B81" s="27" t="s">
        <v>223</v>
      </c>
    </row>
    <row r="82" spans="1:37">
      <c r="A82" s="25">
        <v>33</v>
      </c>
      <c r="B82" s="26" t="s">
        <v>224</v>
      </c>
      <c r="C82" s="27" t="s">
        <v>225</v>
      </c>
      <c r="D82" s="28" t="s">
        <v>226</v>
      </c>
      <c r="E82" s="29">
        <v>1500</v>
      </c>
      <c r="F82" s="30" t="s">
        <v>86</v>
      </c>
      <c r="H82" s="31">
        <f>ROUND(E82*G82,2)</f>
        <v>0</v>
      </c>
      <c r="J82" s="31">
        <f>ROUND(E82*G82,2)</f>
        <v>0</v>
      </c>
      <c r="K82" s="32">
        <v>2.4000000000000001E-4</v>
      </c>
      <c r="L82" s="32">
        <f>E82*K82</f>
        <v>0.36</v>
      </c>
      <c r="N82" s="29">
        <f>E82*M82</f>
        <v>0</v>
      </c>
      <c r="P82" s="30" t="s">
        <v>87</v>
      </c>
      <c r="V82" s="33" t="s">
        <v>148</v>
      </c>
      <c r="X82" s="27" t="s">
        <v>227</v>
      </c>
      <c r="Y82" s="27" t="s">
        <v>225</v>
      </c>
      <c r="Z82" s="30" t="s">
        <v>228</v>
      </c>
      <c r="AJ82" s="4" t="s">
        <v>150</v>
      </c>
      <c r="AK82" s="4" t="s">
        <v>91</v>
      </c>
    </row>
    <row r="83" spans="1:37">
      <c r="A83" s="25">
        <v>34</v>
      </c>
      <c r="B83" s="26" t="s">
        <v>224</v>
      </c>
      <c r="C83" s="27" t="s">
        <v>229</v>
      </c>
      <c r="D83" s="28" t="s">
        <v>230</v>
      </c>
      <c r="E83" s="29">
        <v>1500</v>
      </c>
      <c r="F83" s="30" t="s">
        <v>86</v>
      </c>
      <c r="H83" s="31">
        <f>ROUND(E83*G83,2)</f>
        <v>0</v>
      </c>
      <c r="J83" s="31">
        <f>ROUND(E83*G83,2)</f>
        <v>0</v>
      </c>
      <c r="K83" s="32">
        <v>1.7000000000000001E-4</v>
      </c>
      <c r="L83" s="32">
        <f>E83*K83</f>
        <v>0.255</v>
      </c>
      <c r="N83" s="29">
        <f>E83*M83</f>
        <v>0</v>
      </c>
      <c r="P83" s="30" t="s">
        <v>87</v>
      </c>
      <c r="V83" s="33" t="s">
        <v>148</v>
      </c>
      <c r="X83" s="27" t="s">
        <v>231</v>
      </c>
      <c r="Y83" s="27" t="s">
        <v>229</v>
      </c>
      <c r="Z83" s="30" t="s">
        <v>228</v>
      </c>
      <c r="AJ83" s="4" t="s">
        <v>150</v>
      </c>
      <c r="AK83" s="4" t="s">
        <v>91</v>
      </c>
    </row>
    <row r="84" spans="1:37">
      <c r="D84" s="73" t="s">
        <v>232</v>
      </c>
      <c r="E84" s="74">
        <f>J84</f>
        <v>0</v>
      </c>
      <c r="H84" s="74">
        <f>SUM(H81:H83)</f>
        <v>0</v>
      </c>
      <c r="I84" s="74">
        <f>SUM(I81:I83)</f>
        <v>0</v>
      </c>
      <c r="J84" s="74">
        <f>SUM(J81:J83)</f>
        <v>0</v>
      </c>
      <c r="L84" s="75">
        <f>SUM(L81:L83)</f>
        <v>0.61499999999999999</v>
      </c>
      <c r="N84" s="76">
        <f>SUM(N81:N83)</f>
        <v>0</v>
      </c>
      <c r="W84" s="34">
        <f>SUM(W81:W83)</f>
        <v>0</v>
      </c>
    </row>
    <row r="86" spans="1:37">
      <c r="D86" s="73" t="s">
        <v>233</v>
      </c>
      <c r="E86" s="76">
        <f>J86</f>
        <v>0</v>
      </c>
      <c r="H86" s="74">
        <f>+H50+H56+H79+H84</f>
        <v>0</v>
      </c>
      <c r="I86" s="74">
        <f>+I50+I56+I79+I84</f>
        <v>0</v>
      </c>
      <c r="J86" s="74">
        <f>+J50+J56+J79+J84</f>
        <v>0</v>
      </c>
      <c r="L86" s="75">
        <f>+L50+L56+L79+L84</f>
        <v>48.851607540000003</v>
      </c>
      <c r="N86" s="76">
        <f>+N50+N56+N79+N84</f>
        <v>7.5810000000000004</v>
      </c>
      <c r="W86" s="34">
        <f>+W50+W56+W79+W84</f>
        <v>0</v>
      </c>
    </row>
    <row r="88" spans="1:37">
      <c r="B88" s="65" t="s">
        <v>234</v>
      </c>
    </row>
    <row r="89" spans="1:37">
      <c r="B89" s="27" t="s">
        <v>234</v>
      </c>
    </row>
    <row r="90" spans="1:37">
      <c r="A90" s="25">
        <v>35</v>
      </c>
      <c r="B90" s="26" t="s">
        <v>235</v>
      </c>
      <c r="C90" s="27" t="s">
        <v>236</v>
      </c>
      <c r="D90" s="28" t="s">
        <v>237</v>
      </c>
      <c r="E90" s="29">
        <v>1</v>
      </c>
      <c r="F90" s="30" t="s">
        <v>238</v>
      </c>
      <c r="H90" s="31">
        <f>ROUND(E90*G90,2)</f>
        <v>0</v>
      </c>
      <c r="J90" s="31">
        <f>ROUND(E90*G90,2)</f>
        <v>0</v>
      </c>
      <c r="L90" s="32">
        <f>E90*K90</f>
        <v>0</v>
      </c>
      <c r="N90" s="29">
        <f>E90*M90</f>
        <v>0</v>
      </c>
      <c r="P90" s="30" t="s">
        <v>87</v>
      </c>
      <c r="V90" s="33" t="s">
        <v>239</v>
      </c>
      <c r="X90" s="27" t="s">
        <v>236</v>
      </c>
      <c r="Y90" s="27" t="s">
        <v>236</v>
      </c>
      <c r="Z90" s="30" t="s">
        <v>114</v>
      </c>
      <c r="AJ90" s="4" t="s">
        <v>239</v>
      </c>
      <c r="AK90" s="4" t="s">
        <v>91</v>
      </c>
    </row>
    <row r="91" spans="1:37">
      <c r="A91" s="25">
        <v>36</v>
      </c>
      <c r="B91" s="26" t="s">
        <v>235</v>
      </c>
      <c r="C91" s="27" t="s">
        <v>240</v>
      </c>
      <c r="D91" s="28" t="s">
        <v>241</v>
      </c>
      <c r="E91" s="29">
        <v>1</v>
      </c>
      <c r="F91" s="30" t="s">
        <v>238</v>
      </c>
      <c r="H91" s="31">
        <f>ROUND(E91*G91,2)</f>
        <v>0</v>
      </c>
      <c r="J91" s="31">
        <f>ROUND(E91*G91,2)</f>
        <v>0</v>
      </c>
      <c r="L91" s="32">
        <f>E91*K91</f>
        <v>0</v>
      </c>
      <c r="N91" s="29">
        <f>E91*M91</f>
        <v>0</v>
      </c>
      <c r="P91" s="30" t="s">
        <v>87</v>
      </c>
      <c r="V91" s="33" t="s">
        <v>239</v>
      </c>
      <c r="X91" s="27" t="s">
        <v>240</v>
      </c>
      <c r="Y91" s="27" t="s">
        <v>240</v>
      </c>
      <c r="Z91" s="30" t="s">
        <v>114</v>
      </c>
      <c r="AJ91" s="4" t="s">
        <v>239</v>
      </c>
      <c r="AK91" s="4" t="s">
        <v>91</v>
      </c>
    </row>
    <row r="92" spans="1:37">
      <c r="D92" s="73" t="s">
        <v>242</v>
      </c>
      <c r="E92" s="74">
        <f>J92</f>
        <v>0</v>
      </c>
      <c r="H92" s="74">
        <f>SUM(H88:H91)</f>
        <v>0</v>
      </c>
      <c r="I92" s="74">
        <f>SUM(I88:I91)</f>
        <v>0</v>
      </c>
      <c r="J92" s="74">
        <f>SUM(J88:J91)</f>
        <v>0</v>
      </c>
      <c r="L92" s="75">
        <f>SUM(L88:L91)</f>
        <v>0</v>
      </c>
      <c r="N92" s="76">
        <f>SUM(N88:N91)</f>
        <v>0</v>
      </c>
      <c r="W92" s="34">
        <f>SUM(W88:W91)</f>
        <v>0</v>
      </c>
    </row>
    <row r="94" spans="1:37">
      <c r="D94" s="73" t="s">
        <v>242</v>
      </c>
      <c r="E94" s="74">
        <f>J94</f>
        <v>0</v>
      </c>
      <c r="H94" s="74">
        <f>+H92</f>
        <v>0</v>
      </c>
      <c r="I94" s="74">
        <f>+I92</f>
        <v>0</v>
      </c>
      <c r="J94" s="74">
        <f>+J92</f>
        <v>0</v>
      </c>
      <c r="L94" s="75">
        <f>+L92</f>
        <v>0</v>
      </c>
      <c r="N94" s="76">
        <f>+N92</f>
        <v>0</v>
      </c>
      <c r="W94" s="34">
        <f>+W92</f>
        <v>0</v>
      </c>
    </row>
    <row r="96" spans="1:37">
      <c r="D96" s="78" t="s">
        <v>243</v>
      </c>
      <c r="E96" s="74">
        <f>J96</f>
        <v>0</v>
      </c>
      <c r="H96" s="74">
        <f>+H43+H86+H94</f>
        <v>0</v>
      </c>
      <c r="I96" s="74">
        <f>+I43+I86+I94</f>
        <v>0</v>
      </c>
      <c r="J96" s="74">
        <f>+J43+J86+J94</f>
        <v>0</v>
      </c>
      <c r="L96" s="75">
        <f>+L43+L86+L94</f>
        <v>270.73378181999999</v>
      </c>
      <c r="N96" s="76">
        <f>+N43+N86+N94</f>
        <v>7.5810000000000004</v>
      </c>
      <c r="W96" s="34">
        <f>+W43+W86+W94</f>
        <v>0</v>
      </c>
    </row>
  </sheetData>
  <printOptions horizontalCentered="1"/>
  <pageMargins left="0.39305600000000002" right="0.35416700000000001" top="0.62916700000000003" bottom="0.59027799999999997" header="0.51180599999999998" footer="0.35416700000000001"/>
  <pageSetup paperSize="9" fitToWidth="0" orientation="portrait" r:id="rId1"/>
  <headerFooter>
    <oddFooter>&amp;R&amp;"Arial Narrow"&amp;8Strana &amp;P</oddFooter>
  </headerFooter>
  <extLst>
    <ext uri="smNativeData">
      <pm:sheetPrefs xmlns:pm="smNativeData" day="160675590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showGridLines="0" workbookViewId="0">
      <pane ySplit="10" topLeftCell="A11" activePane="bottomLeft" state="frozen"/>
      <selection pane="bottomLeft" activeCell="C3" sqref="C3"/>
    </sheetView>
  </sheetViews>
  <sheetFormatPr defaultColWidth="9.109375" defaultRowHeight="10.199999999999999"/>
  <cols>
    <col min="1" max="1" width="15.6640625" style="12" customWidth="1"/>
    <col min="2" max="2" width="35.109375" style="12" customWidth="1"/>
    <col min="3" max="3" width="32.21875" style="12" customWidth="1"/>
    <col min="4" max="4" width="11.33203125" style="13" customWidth="1"/>
    <col min="5" max="16384" width="9.109375" style="4"/>
  </cols>
  <sheetData>
    <row r="1" spans="1:6">
      <c r="A1" s="14" t="s">
        <v>71</v>
      </c>
      <c r="B1" s="15"/>
      <c r="C1" s="15"/>
      <c r="D1" s="16" t="s">
        <v>2</v>
      </c>
    </row>
    <row r="2" spans="1:6">
      <c r="A2" s="14" t="s">
        <v>73</v>
      </c>
      <c r="B2" s="15"/>
      <c r="C2" s="15"/>
      <c r="D2" s="16" t="s">
        <v>74</v>
      </c>
    </row>
    <row r="3" spans="1:6">
      <c r="A3" s="14" t="s">
        <v>13</v>
      </c>
      <c r="B3" s="15"/>
      <c r="C3" s="15"/>
      <c r="D3" s="16" t="s">
        <v>75</v>
      </c>
    </row>
    <row r="4" spans="1:6">
      <c r="A4" s="15"/>
      <c r="B4" s="15"/>
      <c r="C4" s="15"/>
      <c r="D4" s="15"/>
    </row>
    <row r="5" spans="1:6">
      <c r="A5" s="14" t="s">
        <v>76</v>
      </c>
      <c r="B5" s="15"/>
      <c r="C5" s="15"/>
      <c r="D5" s="15"/>
    </row>
    <row r="6" spans="1:6">
      <c r="A6" s="14"/>
      <c r="B6" s="15"/>
      <c r="C6" s="15"/>
      <c r="D6" s="15"/>
    </row>
    <row r="7" spans="1:6">
      <c r="A7" s="14"/>
      <c r="B7" s="15"/>
      <c r="C7" s="15"/>
      <c r="D7" s="15"/>
    </row>
    <row r="8" spans="1:6">
      <c r="A8" s="4"/>
      <c r="B8" s="17"/>
      <c r="C8" s="18"/>
      <c r="D8" s="19"/>
    </row>
    <row r="9" spans="1:6">
      <c r="A9" s="20" t="s">
        <v>65</v>
      </c>
      <c r="B9" s="20" t="s">
        <v>66</v>
      </c>
      <c r="C9" s="20" t="s">
        <v>67</v>
      </c>
      <c r="D9" s="21" t="s">
        <v>68</v>
      </c>
      <c r="F9" s="4" t="s">
        <v>244</v>
      </c>
    </row>
    <row r="10" spans="1:6">
      <c r="A10" s="22"/>
      <c r="B10" s="22"/>
      <c r="C10" s="23"/>
      <c r="D10" s="24"/>
    </row>
  </sheetData>
  <printOptions horizontalCentered="1"/>
  <pageMargins left="0.39305600000000002" right="0.35416700000000001" top="0.62916700000000003" bottom="0.59027799999999997" header="0.51180599999999998" footer="0.35416700000000001"/>
  <pageSetup paperSize="9" fitToWidth="0" orientation="landscape"/>
  <headerFooter>
    <oddFooter>&amp;R&amp;"Arial Narrow"&amp;8Strana &amp;P</oddFooter>
  </headerFooter>
  <extLst>
    <ext uri="smNativeData">
      <pm:sheetPrefs xmlns:pm="smNativeData" day="160675590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Zadanie</vt:lpstr>
      <vt:lpstr>Figury</vt:lpstr>
      <vt:lpstr>Figury!Názvy_tlače</vt:lpstr>
      <vt:lpstr>Zadanie!Názvy_tlače</vt:lpstr>
      <vt:lpstr>Figury!Oblasť_tlače</vt:lpstr>
      <vt:lpstr>Zadanie!Oblasť_tlače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JaroM</dc:creator>
  <cp:keywords/>
  <dc:description/>
  <cp:lastModifiedBy>Michalička</cp:lastModifiedBy>
  <cp:revision>0</cp:revision>
  <cp:lastPrinted>2016-04-18T11:45:00Z</cp:lastPrinted>
  <dcterms:created xsi:type="dcterms:W3CDTF">1999-04-06T07:39:00Z</dcterms:created>
  <dcterms:modified xsi:type="dcterms:W3CDTF">2023-12-17T16:53:13Z</dcterms:modified>
</cp:coreProperties>
</file>