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9208-00_ZVOLEN - KRUHOVÝ OBJAZD NA KRIŽOVATKE ULICE J.KOLLÁRA A CESTY 2460\Sutaz - pomoc objednavatelovi\Tender\"/>
    </mc:Choice>
  </mc:AlternateContent>
  <xr:revisionPtr revIDLastSave="0" documentId="13_ncr:1_{9A51D240-3192-4E70-9E94-10BCC2126876}" xr6:coauthVersionLast="45" xr6:coauthVersionMax="45" xr10:uidLastSave="{00000000-0000-0000-0000-000000000000}"/>
  <workbookProtection workbookAlgorithmName="SHA-512" workbookHashValue="g+1veRL0VCNiSS8YC5K4m4WtbDfeNxnZk0WAXvtHINgzPoGyVYFNJsHkC0e5bKriJ3mW6gfXSRsGDswP4KaRMQ==" workbookSaltValue="n7IvVx77etkL+NDXWsEt/g==" workbookSpinCount="100000" lockStructure="1"/>
  <bookViews>
    <workbookView xWindow="-120" yWindow="-120" windowWidth="29040" windowHeight="17790" tabRatio="721" xr2:uid="{00000000-000D-0000-FFFF-FFFF00000000}"/>
  </bookViews>
  <sheets>
    <sheet name="4.2 Rekapitulácia" sheetId="4" r:id="rId1"/>
    <sheet name="4.3 Dokumentácia" sheetId="5" r:id="rId2"/>
    <sheet name="4.4 Súpis prác" sheetId="8" r:id="rId3"/>
    <sheet name="4.5 Rekapitulácia objektov" sheetId="7" r:id="rId4"/>
    <sheet name="4.6 Ocenený súpis prác" sheetId="9" r:id="rId5"/>
    <sheet name="4.7 Popis prác" sheetId="10" r:id="rId6"/>
    <sheet name="4.8 Popis všeobecnych poloziek" sheetId="6" r:id="rId7"/>
  </sheets>
  <definedNames>
    <definedName name="kurz0" localSheetId="1">'4.3 Dokumentácia'!#REF!</definedName>
    <definedName name="_xlnm.Print_Titles" localSheetId="1">'4.3 Dokumentácia'!$3:$3</definedName>
    <definedName name="_xlnm.Print_Titles" localSheetId="2">'4.4 Súpis prác'!$1:$3</definedName>
    <definedName name="_xlnm.Print_Titles" localSheetId="3">'4.5 Rekapitulácia objektov'!$1:$3</definedName>
    <definedName name="_xlnm.Print_Titles" localSheetId="4">'4.6 Ocenený súpis prác'!$1:$3</definedName>
    <definedName name="_xlnm.Print_Titles" localSheetId="5">'4.7 Popis prác'!$2:$5</definedName>
    <definedName name="_xlnm.Print_Titles" localSheetId="6">'4.8 Popis všeobecnych poloziek'!$1:$1</definedName>
    <definedName name="_xlnm.Print_Area" localSheetId="1">'4.3 Dokumentácia'!$B$2:$F$14</definedName>
    <definedName name="TOTAL_F" localSheetId="1">'4.3 Dokumentácia'!#REF!</definedName>
    <definedName name="TOTAL_H" localSheetId="1">'4.3 Dokumentácia'!#REF!</definedName>
    <definedName name="TOTAL_R" localSheetId="1">'4.3 Dokumentácia'!#REF!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4" i="8" l="1"/>
  <c r="L153" i="8"/>
  <c r="L152" i="8"/>
  <c r="L151" i="8"/>
  <c r="L150" i="8"/>
  <c r="L149" i="8"/>
  <c r="L148" i="8"/>
  <c r="L147" i="8"/>
  <c r="L146" i="8"/>
  <c r="L145" i="8"/>
  <c r="L144" i="8"/>
  <c r="L143" i="8"/>
  <c r="L142" i="8"/>
  <c r="L141" i="8"/>
  <c r="L140" i="8"/>
  <c r="L139" i="8"/>
  <c r="L138" i="8"/>
  <c r="L137" i="8"/>
  <c r="L136" i="8"/>
  <c r="L135" i="8"/>
  <c r="L134" i="8"/>
  <c r="L133" i="8"/>
  <c r="L132" i="8"/>
  <c r="L131" i="8"/>
  <c r="L130" i="8"/>
  <c r="L129" i="8"/>
  <c r="L128" i="8"/>
  <c r="L127" i="8"/>
  <c r="L126" i="8"/>
  <c r="L125" i="8"/>
  <c r="L124" i="8"/>
  <c r="L123" i="8"/>
  <c r="L122" i="8"/>
  <c r="L121" i="8"/>
  <c r="L120" i="8"/>
  <c r="L119" i="8"/>
  <c r="L118" i="8"/>
  <c r="L117" i="8"/>
  <c r="L116" i="8"/>
  <c r="L115" i="8"/>
  <c r="L114" i="8"/>
  <c r="L113" i="8"/>
  <c r="L112" i="8"/>
  <c r="L111" i="8"/>
  <c r="L110" i="8"/>
  <c r="L109" i="8"/>
  <c r="L108" i="8"/>
  <c r="L107" i="8"/>
  <c r="L106" i="8"/>
  <c r="L105" i="8"/>
  <c r="L104" i="8"/>
  <c r="L103" i="8"/>
  <c r="L102" i="8"/>
  <c r="L101" i="8"/>
  <c r="L100" i="8"/>
  <c r="L99" i="8"/>
  <c r="L98" i="8"/>
  <c r="L97" i="8"/>
  <c r="L96" i="8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155" i="8" l="1"/>
  <c r="H287" i="9"/>
  <c r="I287" i="9" s="1"/>
  <c r="J287" i="9" s="1"/>
  <c r="H286" i="9"/>
  <c r="I286" i="9" s="1"/>
  <c r="J286" i="9" s="1"/>
  <c r="H285" i="9"/>
  <c r="I285" i="9" s="1"/>
  <c r="J285" i="9" s="1"/>
  <c r="H284" i="9"/>
  <c r="I284" i="9" s="1"/>
  <c r="H282" i="9"/>
  <c r="I282" i="9" s="1"/>
  <c r="J282" i="9" s="1"/>
  <c r="H281" i="9"/>
  <c r="I281" i="9" s="1"/>
  <c r="J281" i="9" s="1"/>
  <c r="H280" i="9"/>
  <c r="I280" i="9" s="1"/>
  <c r="J280" i="9" s="1"/>
  <c r="H279" i="9"/>
  <c r="I279" i="9" s="1"/>
  <c r="J279" i="9" s="1"/>
  <c r="H278" i="9"/>
  <c r="I278" i="9" s="1"/>
  <c r="J278" i="9" s="1"/>
  <c r="H277" i="9"/>
  <c r="I277" i="9" s="1"/>
  <c r="J277" i="9" s="1"/>
  <c r="H276" i="9"/>
  <c r="I276" i="9" s="1"/>
  <c r="J276" i="9" s="1"/>
  <c r="H275" i="9"/>
  <c r="I275" i="9" s="1"/>
  <c r="J275" i="9" s="1"/>
  <c r="H274" i="9"/>
  <c r="I274" i="9" s="1"/>
  <c r="J274" i="9" s="1"/>
  <c r="H273" i="9"/>
  <c r="I273" i="9" s="1"/>
  <c r="J273" i="9" s="1"/>
  <c r="H272" i="9"/>
  <c r="I272" i="9" s="1"/>
  <c r="J272" i="9" s="1"/>
  <c r="H271" i="9"/>
  <c r="I271" i="9" s="1"/>
  <c r="J271" i="9" s="1"/>
  <c r="H270" i="9"/>
  <c r="I270" i="9" s="1"/>
  <c r="J270" i="9" s="1"/>
  <c r="H269" i="9"/>
  <c r="I269" i="9" s="1"/>
  <c r="J269" i="9" s="1"/>
  <c r="H268" i="9"/>
  <c r="I268" i="9" s="1"/>
  <c r="J268" i="9" s="1"/>
  <c r="H267" i="9"/>
  <c r="I267" i="9" s="1"/>
  <c r="J267" i="9" s="1"/>
  <c r="H266" i="9"/>
  <c r="I266" i="9" s="1"/>
  <c r="J266" i="9" s="1"/>
  <c r="H265" i="9"/>
  <c r="I265" i="9" s="1"/>
  <c r="J265" i="9" s="1"/>
  <c r="H264" i="9"/>
  <c r="I264" i="9" s="1"/>
  <c r="J264" i="9" s="1"/>
  <c r="H263" i="9"/>
  <c r="I263" i="9" s="1"/>
  <c r="J263" i="9" s="1"/>
  <c r="H262" i="9"/>
  <c r="I262" i="9" s="1"/>
  <c r="J262" i="9" s="1"/>
  <c r="H261" i="9"/>
  <c r="I261" i="9" s="1"/>
  <c r="J261" i="9" s="1"/>
  <c r="H260" i="9"/>
  <c r="I260" i="9" s="1"/>
  <c r="J260" i="9" s="1"/>
  <c r="H259" i="9"/>
  <c r="I259" i="9" s="1"/>
  <c r="J259" i="9" s="1"/>
  <c r="H258" i="9"/>
  <c r="I258" i="9" s="1"/>
  <c r="J258" i="9" s="1"/>
  <c r="H257" i="9"/>
  <c r="I257" i="9" s="1"/>
  <c r="J257" i="9" s="1"/>
  <c r="H256" i="9"/>
  <c r="I256" i="9" s="1"/>
  <c r="J256" i="9" s="1"/>
  <c r="H255" i="9"/>
  <c r="I255" i="9" s="1"/>
  <c r="J255" i="9" s="1"/>
  <c r="H254" i="9"/>
  <c r="I254" i="9" s="1"/>
  <c r="J254" i="9" s="1"/>
  <c r="H253" i="9"/>
  <c r="I253" i="9" s="1"/>
  <c r="J253" i="9" s="1"/>
  <c r="H252" i="9"/>
  <c r="I252" i="9" s="1"/>
  <c r="J252" i="9" s="1"/>
  <c r="H251" i="9"/>
  <c r="I251" i="9" s="1"/>
  <c r="J251" i="9" s="1"/>
  <c r="H250" i="9"/>
  <c r="I250" i="9" s="1"/>
  <c r="J250" i="9" s="1"/>
  <c r="H249" i="9"/>
  <c r="I249" i="9" s="1"/>
  <c r="J249" i="9" s="1"/>
  <c r="H248" i="9"/>
  <c r="I248" i="9" s="1"/>
  <c r="J248" i="9" s="1"/>
  <c r="H247" i="9"/>
  <c r="I247" i="9" s="1"/>
  <c r="J247" i="9" s="1"/>
  <c r="H246" i="9"/>
  <c r="I246" i="9" s="1"/>
  <c r="J246" i="9" s="1"/>
  <c r="H245" i="9"/>
  <c r="I245" i="9" s="1"/>
  <c r="J245" i="9" s="1"/>
  <c r="H244" i="9"/>
  <c r="I244" i="9" s="1"/>
  <c r="J244" i="9" s="1"/>
  <c r="H243" i="9"/>
  <c r="I243" i="9" s="1"/>
  <c r="J243" i="9" s="1"/>
  <c r="H242" i="9"/>
  <c r="I242" i="9" s="1"/>
  <c r="J242" i="9" s="1"/>
  <c r="H241" i="9"/>
  <c r="I241" i="9" s="1"/>
  <c r="J241" i="9" s="1"/>
  <c r="H240" i="9"/>
  <c r="I240" i="9" s="1"/>
  <c r="J240" i="9" s="1"/>
  <c r="H239" i="9"/>
  <c r="I239" i="9" s="1"/>
  <c r="J239" i="9" s="1"/>
  <c r="H238" i="9"/>
  <c r="I238" i="9" s="1"/>
  <c r="J238" i="9" s="1"/>
  <c r="H237" i="9"/>
  <c r="I237" i="9" s="1"/>
  <c r="J237" i="9" s="1"/>
  <c r="H236" i="9"/>
  <c r="I236" i="9" s="1"/>
  <c r="J236" i="9" s="1"/>
  <c r="H235" i="9"/>
  <c r="I235" i="9" s="1"/>
  <c r="J235" i="9" s="1"/>
  <c r="H233" i="9"/>
  <c r="I233" i="9" s="1"/>
  <c r="J233" i="9" s="1"/>
  <c r="H232" i="9"/>
  <c r="I232" i="9" s="1"/>
  <c r="J232" i="9" s="1"/>
  <c r="H231" i="9"/>
  <c r="I231" i="9" s="1"/>
  <c r="J231" i="9" s="1"/>
  <c r="H230" i="9"/>
  <c r="I230" i="9" s="1"/>
  <c r="J230" i="9" s="1"/>
  <c r="H229" i="9"/>
  <c r="I229" i="9" s="1"/>
  <c r="J229" i="9" s="1"/>
  <c r="H228" i="9"/>
  <c r="I228" i="9" s="1"/>
  <c r="J228" i="9" s="1"/>
  <c r="H227" i="9"/>
  <c r="I227" i="9" s="1"/>
  <c r="J227" i="9" s="1"/>
  <c r="H226" i="9"/>
  <c r="I226" i="9" s="1"/>
  <c r="J226" i="9" s="1"/>
  <c r="H225" i="9"/>
  <c r="I225" i="9" s="1"/>
  <c r="J225" i="9" s="1"/>
  <c r="H224" i="9"/>
  <c r="I224" i="9" s="1"/>
  <c r="J224" i="9" s="1"/>
  <c r="H223" i="9"/>
  <c r="I223" i="9" s="1"/>
  <c r="H221" i="9"/>
  <c r="I221" i="9" s="1"/>
  <c r="J221" i="9" s="1"/>
  <c r="H220" i="9"/>
  <c r="I220" i="9" s="1"/>
  <c r="J220" i="9" s="1"/>
  <c r="J219" i="9"/>
  <c r="H219" i="9"/>
  <c r="I219" i="9" s="1"/>
  <c r="H218" i="9"/>
  <c r="I218" i="9" s="1"/>
  <c r="J218" i="9" s="1"/>
  <c r="H217" i="9"/>
  <c r="I217" i="9" s="1"/>
  <c r="J217" i="9" s="1"/>
  <c r="H216" i="9"/>
  <c r="I216" i="9" s="1"/>
  <c r="J216" i="9" s="1"/>
  <c r="H215" i="9"/>
  <c r="I215" i="9" s="1"/>
  <c r="J215" i="9" s="1"/>
  <c r="H214" i="9"/>
  <c r="I214" i="9" s="1"/>
  <c r="J214" i="9" s="1"/>
  <c r="H213" i="9"/>
  <c r="I213" i="9" s="1"/>
  <c r="J213" i="9" s="1"/>
  <c r="H212" i="9"/>
  <c r="I212" i="9" s="1"/>
  <c r="J212" i="9" s="1"/>
  <c r="H211" i="9"/>
  <c r="I211" i="9" s="1"/>
  <c r="J211" i="9" s="1"/>
  <c r="H210" i="9"/>
  <c r="I210" i="9" s="1"/>
  <c r="J210" i="9" s="1"/>
  <c r="H209" i="9"/>
  <c r="I209" i="9" s="1"/>
  <c r="H207" i="9"/>
  <c r="I207" i="9" s="1"/>
  <c r="J207" i="9" s="1"/>
  <c r="H206" i="9"/>
  <c r="I206" i="9" s="1"/>
  <c r="J206" i="9" s="1"/>
  <c r="H205" i="9"/>
  <c r="I205" i="9" s="1"/>
  <c r="J205" i="9" s="1"/>
  <c r="H204" i="9"/>
  <c r="I204" i="9" s="1"/>
  <c r="J204" i="9" s="1"/>
  <c r="H203" i="9"/>
  <c r="I203" i="9" s="1"/>
  <c r="J203" i="9" s="1"/>
  <c r="H202" i="9"/>
  <c r="I202" i="9" s="1"/>
  <c r="J202" i="9" s="1"/>
  <c r="H201" i="9"/>
  <c r="I201" i="9" s="1"/>
  <c r="J201" i="9" s="1"/>
  <c r="H200" i="9"/>
  <c r="I200" i="9" s="1"/>
  <c r="J200" i="9" s="1"/>
  <c r="H199" i="9"/>
  <c r="I199" i="9" s="1"/>
  <c r="J199" i="9" s="1"/>
  <c r="H198" i="9"/>
  <c r="I198" i="9" s="1"/>
  <c r="J198" i="9" s="1"/>
  <c r="H197" i="9"/>
  <c r="I197" i="9" s="1"/>
  <c r="J197" i="9" s="1"/>
  <c r="H196" i="9"/>
  <c r="I196" i="9" s="1"/>
  <c r="J196" i="9" s="1"/>
  <c r="H195" i="9"/>
  <c r="I195" i="9" s="1"/>
  <c r="J195" i="9" s="1"/>
  <c r="H194" i="9"/>
  <c r="I194" i="9" s="1"/>
  <c r="J194" i="9" s="1"/>
  <c r="H193" i="9"/>
  <c r="I193" i="9" s="1"/>
  <c r="J193" i="9" s="1"/>
  <c r="H192" i="9"/>
  <c r="I192" i="9" s="1"/>
  <c r="J192" i="9" s="1"/>
  <c r="H191" i="9"/>
  <c r="I191" i="9" s="1"/>
  <c r="J191" i="9" s="1"/>
  <c r="H190" i="9"/>
  <c r="I190" i="9" s="1"/>
  <c r="J190" i="9" s="1"/>
  <c r="H189" i="9"/>
  <c r="I189" i="9" s="1"/>
  <c r="J189" i="9" s="1"/>
  <c r="H188" i="9"/>
  <c r="I188" i="9" s="1"/>
  <c r="J188" i="9" s="1"/>
  <c r="H187" i="9"/>
  <c r="I187" i="9" s="1"/>
  <c r="J187" i="9" s="1"/>
  <c r="H186" i="9"/>
  <c r="I186" i="9" s="1"/>
  <c r="J186" i="9" s="1"/>
  <c r="H185" i="9"/>
  <c r="I185" i="9" s="1"/>
  <c r="J185" i="9" s="1"/>
  <c r="H184" i="9"/>
  <c r="I184" i="9" s="1"/>
  <c r="J184" i="9" s="1"/>
  <c r="H183" i="9"/>
  <c r="I183" i="9" s="1"/>
  <c r="J183" i="9" s="1"/>
  <c r="H182" i="9"/>
  <c r="I182" i="9" s="1"/>
  <c r="J182" i="9" s="1"/>
  <c r="H181" i="9"/>
  <c r="I181" i="9" s="1"/>
  <c r="J181" i="9" s="1"/>
  <c r="H180" i="9"/>
  <c r="I180" i="9" s="1"/>
  <c r="H178" i="9"/>
  <c r="I178" i="9" s="1"/>
  <c r="J178" i="9" s="1"/>
  <c r="H177" i="9"/>
  <c r="I177" i="9" s="1"/>
  <c r="J177" i="9" s="1"/>
  <c r="H176" i="9"/>
  <c r="I176" i="9" s="1"/>
  <c r="J176" i="9" s="1"/>
  <c r="H175" i="9"/>
  <c r="I175" i="9" s="1"/>
  <c r="J175" i="9" s="1"/>
  <c r="H174" i="9"/>
  <c r="I174" i="9" s="1"/>
  <c r="J174" i="9" s="1"/>
  <c r="H173" i="9"/>
  <c r="I173" i="9" s="1"/>
  <c r="J173" i="9" s="1"/>
  <c r="H172" i="9"/>
  <c r="I172" i="9" s="1"/>
  <c r="J172" i="9" s="1"/>
  <c r="H171" i="9"/>
  <c r="I171" i="9" s="1"/>
  <c r="J171" i="9" s="1"/>
  <c r="H170" i="9"/>
  <c r="I170" i="9" s="1"/>
  <c r="J170" i="9" s="1"/>
  <c r="H169" i="9"/>
  <c r="I169" i="9" s="1"/>
  <c r="J169" i="9" s="1"/>
  <c r="H168" i="9"/>
  <c r="I168" i="9" s="1"/>
  <c r="J168" i="9" s="1"/>
  <c r="H167" i="9"/>
  <c r="I167" i="9" s="1"/>
  <c r="J167" i="9" s="1"/>
  <c r="H166" i="9"/>
  <c r="I166" i="9" s="1"/>
  <c r="J166" i="9" s="1"/>
  <c r="H164" i="9"/>
  <c r="I164" i="9" s="1"/>
  <c r="J164" i="9" s="1"/>
  <c r="H163" i="9"/>
  <c r="I163" i="9" s="1"/>
  <c r="J163" i="9" s="1"/>
  <c r="H162" i="9"/>
  <c r="I162" i="9" s="1"/>
  <c r="J162" i="9" s="1"/>
  <c r="H161" i="9"/>
  <c r="I161" i="9" s="1"/>
  <c r="J161" i="9" s="1"/>
  <c r="H160" i="9"/>
  <c r="I160" i="9" s="1"/>
  <c r="J160" i="9" s="1"/>
  <c r="H159" i="9"/>
  <c r="I159" i="9" s="1"/>
  <c r="J159" i="9" s="1"/>
  <c r="H158" i="9"/>
  <c r="I158" i="9" s="1"/>
  <c r="J158" i="9" s="1"/>
  <c r="H157" i="9"/>
  <c r="I157" i="9" s="1"/>
  <c r="J157" i="9" s="1"/>
  <c r="H156" i="9"/>
  <c r="I156" i="9" s="1"/>
  <c r="J156" i="9" s="1"/>
  <c r="H155" i="9"/>
  <c r="I155" i="9" s="1"/>
  <c r="J155" i="9" s="1"/>
  <c r="H154" i="9"/>
  <c r="I154" i="9" s="1"/>
  <c r="J154" i="9" s="1"/>
  <c r="H153" i="9"/>
  <c r="I153" i="9" s="1"/>
  <c r="J153" i="9" s="1"/>
  <c r="H152" i="9"/>
  <c r="I152" i="9" s="1"/>
  <c r="H150" i="9"/>
  <c r="I150" i="9" s="1"/>
  <c r="J150" i="9" s="1"/>
  <c r="H149" i="9"/>
  <c r="I149" i="9" s="1"/>
  <c r="J149" i="9" s="1"/>
  <c r="H148" i="9"/>
  <c r="I148" i="9" s="1"/>
  <c r="J148" i="9" s="1"/>
  <c r="H147" i="9"/>
  <c r="I147" i="9" s="1"/>
  <c r="J147" i="9" s="1"/>
  <c r="H146" i="9"/>
  <c r="I146" i="9" s="1"/>
  <c r="J146" i="9" s="1"/>
  <c r="H145" i="9"/>
  <c r="I145" i="9" s="1"/>
  <c r="J145" i="9" s="1"/>
  <c r="H144" i="9"/>
  <c r="I144" i="9" s="1"/>
  <c r="J144" i="9" s="1"/>
  <c r="H143" i="9"/>
  <c r="I143" i="9" s="1"/>
  <c r="J143" i="9" s="1"/>
  <c r="H142" i="9"/>
  <c r="I142" i="9" s="1"/>
  <c r="J142" i="9" s="1"/>
  <c r="H141" i="9"/>
  <c r="I141" i="9" s="1"/>
  <c r="J141" i="9" s="1"/>
  <c r="H140" i="9"/>
  <c r="I140" i="9" s="1"/>
  <c r="J140" i="9" s="1"/>
  <c r="H139" i="9"/>
  <c r="I139" i="9" s="1"/>
  <c r="J139" i="9" s="1"/>
  <c r="H138" i="9"/>
  <c r="I138" i="9" s="1"/>
  <c r="J138" i="9" s="1"/>
  <c r="I137" i="9"/>
  <c r="J137" i="9" s="1"/>
  <c r="H137" i="9"/>
  <c r="H136" i="9"/>
  <c r="I136" i="9" s="1"/>
  <c r="J136" i="9" s="1"/>
  <c r="H135" i="9"/>
  <c r="I135" i="9" s="1"/>
  <c r="J135" i="9" s="1"/>
  <c r="H134" i="9"/>
  <c r="I134" i="9" s="1"/>
  <c r="J134" i="9" s="1"/>
  <c r="H133" i="9"/>
  <c r="I133" i="9" s="1"/>
  <c r="J133" i="9" s="1"/>
  <c r="H132" i="9"/>
  <c r="I132" i="9" s="1"/>
  <c r="J132" i="9" s="1"/>
  <c r="H131" i="9"/>
  <c r="I131" i="9" s="1"/>
  <c r="J131" i="9" s="1"/>
  <c r="I130" i="9"/>
  <c r="J130" i="9" s="1"/>
  <c r="H130" i="9"/>
  <c r="I129" i="9"/>
  <c r="J129" i="9" s="1"/>
  <c r="H129" i="9"/>
  <c r="H128" i="9"/>
  <c r="I128" i="9" s="1"/>
  <c r="J128" i="9" s="1"/>
  <c r="H127" i="9"/>
  <c r="I127" i="9" s="1"/>
  <c r="J127" i="9" s="1"/>
  <c r="H126" i="9"/>
  <c r="I126" i="9" s="1"/>
  <c r="J126" i="9" s="1"/>
  <c r="H125" i="9"/>
  <c r="I125" i="9" s="1"/>
  <c r="J125" i="9" s="1"/>
  <c r="H124" i="9"/>
  <c r="I124" i="9" s="1"/>
  <c r="J124" i="9" s="1"/>
  <c r="H123" i="9"/>
  <c r="I123" i="9" s="1"/>
  <c r="J123" i="9" s="1"/>
  <c r="H122" i="9"/>
  <c r="I122" i="9" s="1"/>
  <c r="J122" i="9" s="1"/>
  <c r="H121" i="9"/>
  <c r="I121" i="9" s="1"/>
  <c r="J121" i="9" s="1"/>
  <c r="H120" i="9"/>
  <c r="I120" i="9" s="1"/>
  <c r="J120" i="9" s="1"/>
  <c r="H119" i="9"/>
  <c r="I119" i="9" s="1"/>
  <c r="J119" i="9" s="1"/>
  <c r="H118" i="9"/>
  <c r="I118" i="9" s="1"/>
  <c r="J118" i="9" s="1"/>
  <c r="H117" i="9"/>
  <c r="I117" i="9" s="1"/>
  <c r="J117" i="9" s="1"/>
  <c r="H116" i="9"/>
  <c r="I116" i="9" s="1"/>
  <c r="J116" i="9" s="1"/>
  <c r="H115" i="9"/>
  <c r="I115" i="9" s="1"/>
  <c r="J115" i="9" s="1"/>
  <c r="H114" i="9"/>
  <c r="I114" i="9" s="1"/>
  <c r="J114" i="9" s="1"/>
  <c r="H113" i="9"/>
  <c r="I113" i="9" s="1"/>
  <c r="J113" i="9" s="1"/>
  <c r="H112" i="9"/>
  <c r="I112" i="9" s="1"/>
  <c r="J112" i="9" s="1"/>
  <c r="H111" i="9"/>
  <c r="I111" i="9" s="1"/>
  <c r="J111" i="9" s="1"/>
  <c r="H110" i="9"/>
  <c r="I110" i="9" s="1"/>
  <c r="J110" i="9" s="1"/>
  <c r="H109" i="9"/>
  <c r="I109" i="9" s="1"/>
  <c r="J109" i="9" s="1"/>
  <c r="H108" i="9"/>
  <c r="I108" i="9" s="1"/>
  <c r="J108" i="9" s="1"/>
  <c r="H107" i="9"/>
  <c r="I107" i="9" s="1"/>
  <c r="J107" i="9" s="1"/>
  <c r="H106" i="9"/>
  <c r="I106" i="9" s="1"/>
  <c r="J106" i="9" s="1"/>
  <c r="H105" i="9"/>
  <c r="I105" i="9" s="1"/>
  <c r="J105" i="9" s="1"/>
  <c r="H104" i="9"/>
  <c r="I104" i="9" s="1"/>
  <c r="J104" i="9" s="1"/>
  <c r="H103" i="9"/>
  <c r="I103" i="9" s="1"/>
  <c r="J103" i="9" s="1"/>
  <c r="H102" i="9"/>
  <c r="I102" i="9" s="1"/>
  <c r="J102" i="9" s="1"/>
  <c r="H101" i="9"/>
  <c r="I101" i="9" s="1"/>
  <c r="J101" i="9" s="1"/>
  <c r="H100" i="9"/>
  <c r="I100" i="9" s="1"/>
  <c r="J100" i="9" s="1"/>
  <c r="I99" i="9"/>
  <c r="J99" i="9" s="1"/>
  <c r="H99" i="9"/>
  <c r="H98" i="9"/>
  <c r="I98" i="9" s="1"/>
  <c r="J98" i="9" s="1"/>
  <c r="H97" i="9"/>
  <c r="I97" i="9" s="1"/>
  <c r="J97" i="9" s="1"/>
  <c r="H96" i="9"/>
  <c r="I96" i="9" s="1"/>
  <c r="J96" i="9" s="1"/>
  <c r="H95" i="9"/>
  <c r="I95" i="9" s="1"/>
  <c r="J95" i="9" s="1"/>
  <c r="H94" i="9"/>
  <c r="I94" i="9" s="1"/>
  <c r="J94" i="9" s="1"/>
  <c r="H93" i="9"/>
  <c r="I93" i="9" s="1"/>
  <c r="J93" i="9" s="1"/>
  <c r="H92" i="9"/>
  <c r="I92" i="9" s="1"/>
  <c r="J92" i="9" s="1"/>
  <c r="H91" i="9"/>
  <c r="I91" i="9" s="1"/>
  <c r="J91" i="9" s="1"/>
  <c r="I90" i="9"/>
  <c r="J90" i="9" s="1"/>
  <c r="H90" i="9"/>
  <c r="H89" i="9"/>
  <c r="I89" i="9" s="1"/>
  <c r="J89" i="9" s="1"/>
  <c r="H88" i="9"/>
  <c r="I88" i="9" s="1"/>
  <c r="J88" i="9" s="1"/>
  <c r="H87" i="9"/>
  <c r="I87" i="9" s="1"/>
  <c r="J87" i="9" s="1"/>
  <c r="H86" i="9"/>
  <c r="I86" i="9" s="1"/>
  <c r="J86" i="9" s="1"/>
  <c r="H85" i="9"/>
  <c r="I85" i="9" s="1"/>
  <c r="J85" i="9" s="1"/>
  <c r="H84" i="9"/>
  <c r="I84" i="9" s="1"/>
  <c r="J84" i="9" s="1"/>
  <c r="H83" i="9"/>
  <c r="I83" i="9" s="1"/>
  <c r="J83" i="9" s="1"/>
  <c r="H82" i="9"/>
  <c r="I82" i="9" s="1"/>
  <c r="J82" i="9" s="1"/>
  <c r="H81" i="9"/>
  <c r="I81" i="9" s="1"/>
  <c r="J81" i="9" s="1"/>
  <c r="H80" i="9"/>
  <c r="I80" i="9" s="1"/>
  <c r="J80" i="9" s="1"/>
  <c r="H79" i="9"/>
  <c r="I79" i="9" s="1"/>
  <c r="J79" i="9" s="1"/>
  <c r="H78" i="9"/>
  <c r="I78" i="9" s="1"/>
  <c r="H76" i="9"/>
  <c r="I76" i="9" s="1"/>
  <c r="J76" i="9" s="1"/>
  <c r="H75" i="9"/>
  <c r="I75" i="9" s="1"/>
  <c r="J75" i="9" s="1"/>
  <c r="H74" i="9"/>
  <c r="I74" i="9" s="1"/>
  <c r="J74" i="9" s="1"/>
  <c r="H73" i="9"/>
  <c r="I73" i="9" s="1"/>
  <c r="J73" i="9" s="1"/>
  <c r="H72" i="9"/>
  <c r="I72" i="9" s="1"/>
  <c r="J72" i="9" s="1"/>
  <c r="H71" i="9"/>
  <c r="I71" i="9" s="1"/>
  <c r="J71" i="9" s="1"/>
  <c r="H70" i="9"/>
  <c r="I70" i="9" s="1"/>
  <c r="J70" i="9" s="1"/>
  <c r="H69" i="9"/>
  <c r="I69" i="9" s="1"/>
  <c r="J69" i="9" s="1"/>
  <c r="H68" i="9"/>
  <c r="I68" i="9" s="1"/>
  <c r="J68" i="9" s="1"/>
  <c r="H67" i="9"/>
  <c r="I67" i="9" s="1"/>
  <c r="J67" i="9" s="1"/>
  <c r="H66" i="9"/>
  <c r="I66" i="9" s="1"/>
  <c r="J66" i="9" s="1"/>
  <c r="H65" i="9"/>
  <c r="I65" i="9" s="1"/>
  <c r="J65" i="9" s="1"/>
  <c r="H64" i="9"/>
  <c r="I64" i="9" s="1"/>
  <c r="J64" i="9" s="1"/>
  <c r="H63" i="9"/>
  <c r="I63" i="9" s="1"/>
  <c r="J63" i="9" s="1"/>
  <c r="H62" i="9"/>
  <c r="I62" i="9" s="1"/>
  <c r="J62" i="9" s="1"/>
  <c r="H61" i="9"/>
  <c r="I61" i="9" s="1"/>
  <c r="J61" i="9" s="1"/>
  <c r="H60" i="9"/>
  <c r="I60" i="9" s="1"/>
  <c r="J60" i="9" s="1"/>
  <c r="H59" i="9"/>
  <c r="I59" i="9" s="1"/>
  <c r="J59" i="9" s="1"/>
  <c r="H58" i="9"/>
  <c r="I58" i="9" s="1"/>
  <c r="J58" i="9" s="1"/>
  <c r="H57" i="9"/>
  <c r="I57" i="9" s="1"/>
  <c r="J57" i="9" s="1"/>
  <c r="H56" i="9"/>
  <c r="I56" i="9" s="1"/>
  <c r="J56" i="9" s="1"/>
  <c r="H55" i="9"/>
  <c r="I55" i="9" s="1"/>
  <c r="J55" i="9" s="1"/>
  <c r="H54" i="9"/>
  <c r="I54" i="9" s="1"/>
  <c r="J54" i="9" s="1"/>
  <c r="H53" i="9"/>
  <c r="I53" i="9" s="1"/>
  <c r="J53" i="9" s="1"/>
  <c r="H52" i="9"/>
  <c r="I52" i="9" s="1"/>
  <c r="J52" i="9" s="1"/>
  <c r="H51" i="9"/>
  <c r="I51" i="9" s="1"/>
  <c r="J51" i="9" s="1"/>
  <c r="H50" i="9"/>
  <c r="I50" i="9" s="1"/>
  <c r="J50" i="9" s="1"/>
  <c r="H49" i="9"/>
  <c r="I49" i="9" s="1"/>
  <c r="J49" i="9" s="1"/>
  <c r="H48" i="9"/>
  <c r="I48" i="9" s="1"/>
  <c r="J48" i="9" s="1"/>
  <c r="H47" i="9"/>
  <c r="I47" i="9" s="1"/>
  <c r="J47" i="9" s="1"/>
  <c r="H46" i="9"/>
  <c r="I46" i="9" s="1"/>
  <c r="J46" i="9" s="1"/>
  <c r="H45" i="9"/>
  <c r="I45" i="9" s="1"/>
  <c r="J45" i="9" s="1"/>
  <c r="H44" i="9"/>
  <c r="I44" i="9" s="1"/>
  <c r="J44" i="9" s="1"/>
  <c r="H43" i="9"/>
  <c r="I43" i="9" s="1"/>
  <c r="J43" i="9" s="1"/>
  <c r="H42" i="9"/>
  <c r="I42" i="9" s="1"/>
  <c r="J42" i="9" s="1"/>
  <c r="H41" i="9"/>
  <c r="I41" i="9" s="1"/>
  <c r="J41" i="9" s="1"/>
  <c r="H40" i="9"/>
  <c r="I40" i="9" s="1"/>
  <c r="J40" i="9" s="1"/>
  <c r="H39" i="9"/>
  <c r="I39" i="9" s="1"/>
  <c r="J39" i="9" s="1"/>
  <c r="H38" i="9"/>
  <c r="I38" i="9" s="1"/>
  <c r="J38" i="9" s="1"/>
  <c r="H37" i="9"/>
  <c r="I37" i="9" s="1"/>
  <c r="J37" i="9" s="1"/>
  <c r="H36" i="9"/>
  <c r="I36" i="9" s="1"/>
  <c r="J36" i="9" s="1"/>
  <c r="I35" i="9"/>
  <c r="J35" i="9" s="1"/>
  <c r="H35" i="9"/>
  <c r="H34" i="9"/>
  <c r="I34" i="9" s="1"/>
  <c r="J34" i="9" s="1"/>
  <c r="H33" i="9"/>
  <c r="I33" i="9" s="1"/>
  <c r="J33" i="9" s="1"/>
  <c r="H32" i="9"/>
  <c r="I32" i="9" s="1"/>
  <c r="J32" i="9" s="1"/>
  <c r="H31" i="9"/>
  <c r="I31" i="9" s="1"/>
  <c r="J31" i="9" s="1"/>
  <c r="H30" i="9"/>
  <c r="I30" i="9" s="1"/>
  <c r="J30" i="9" s="1"/>
  <c r="H29" i="9"/>
  <c r="I29" i="9" s="1"/>
  <c r="J29" i="9" s="1"/>
  <c r="I28" i="9"/>
  <c r="J28" i="9" s="1"/>
  <c r="H28" i="9"/>
  <c r="I27" i="9"/>
  <c r="J27" i="9" s="1"/>
  <c r="H27" i="9"/>
  <c r="H26" i="9"/>
  <c r="I26" i="9" s="1"/>
  <c r="J26" i="9" s="1"/>
  <c r="H25" i="9"/>
  <c r="I25" i="9" s="1"/>
  <c r="J25" i="9" s="1"/>
  <c r="H24" i="9"/>
  <c r="I24" i="9" s="1"/>
  <c r="J24" i="9" s="1"/>
  <c r="H23" i="9"/>
  <c r="I23" i="9" s="1"/>
  <c r="J23" i="9" s="1"/>
  <c r="H22" i="9"/>
  <c r="I22" i="9" s="1"/>
  <c r="J22" i="9" s="1"/>
  <c r="H21" i="9"/>
  <c r="I21" i="9" s="1"/>
  <c r="J21" i="9" s="1"/>
  <c r="I20" i="9"/>
  <c r="J20" i="9" s="1"/>
  <c r="H20" i="9"/>
  <c r="I19" i="9"/>
  <c r="J19" i="9" s="1"/>
  <c r="H19" i="9"/>
  <c r="H18" i="9"/>
  <c r="I18" i="9" s="1"/>
  <c r="J18" i="9" s="1"/>
  <c r="H17" i="9"/>
  <c r="I17" i="9" s="1"/>
  <c r="J17" i="9" s="1"/>
  <c r="H16" i="9"/>
  <c r="I16" i="9" s="1"/>
  <c r="J16" i="9" s="1"/>
  <c r="H15" i="9"/>
  <c r="I15" i="9" s="1"/>
  <c r="J15" i="9" s="1"/>
  <c r="H14" i="9"/>
  <c r="I14" i="9" s="1"/>
  <c r="J14" i="9" s="1"/>
  <c r="H13" i="9"/>
  <c r="I13" i="9" s="1"/>
  <c r="J13" i="9" s="1"/>
  <c r="H12" i="9"/>
  <c r="I12" i="9" s="1"/>
  <c r="J12" i="9" s="1"/>
  <c r="H11" i="9"/>
  <c r="I11" i="9" s="1"/>
  <c r="J11" i="9" s="1"/>
  <c r="H10" i="9"/>
  <c r="I10" i="9" s="1"/>
  <c r="J10" i="9" s="1"/>
  <c r="H9" i="9"/>
  <c r="I9" i="9" s="1"/>
  <c r="J9" i="9" s="1"/>
  <c r="I8" i="9"/>
  <c r="J8" i="9" s="1"/>
  <c r="H8" i="9"/>
  <c r="H7" i="9"/>
  <c r="I7" i="9" s="1"/>
  <c r="J7" i="9" s="1"/>
  <c r="H6" i="9"/>
  <c r="I6" i="9" s="1"/>
  <c r="J6" i="9" s="1"/>
  <c r="H5" i="9"/>
  <c r="I5" i="9" s="1"/>
  <c r="H4" i="9"/>
  <c r="I4" i="9" s="1"/>
  <c r="J4" i="9" s="1"/>
  <c r="J154" i="8"/>
  <c r="K154" i="8" s="1"/>
  <c r="J153" i="8"/>
  <c r="K153" i="8" s="1"/>
  <c r="J152" i="8"/>
  <c r="K152" i="8" s="1"/>
  <c r="J151" i="8"/>
  <c r="K151" i="8" s="1"/>
  <c r="J150" i="8"/>
  <c r="K150" i="8" s="1"/>
  <c r="J149" i="8"/>
  <c r="K149" i="8" s="1"/>
  <c r="J148" i="8"/>
  <c r="K148" i="8" s="1"/>
  <c r="J147" i="8"/>
  <c r="K147" i="8" s="1"/>
  <c r="J146" i="8"/>
  <c r="K146" i="8" s="1"/>
  <c r="J145" i="8"/>
  <c r="K145" i="8" s="1"/>
  <c r="J144" i="8"/>
  <c r="K144" i="8" s="1"/>
  <c r="J143" i="8"/>
  <c r="K143" i="8" s="1"/>
  <c r="J142" i="8"/>
  <c r="K142" i="8" s="1"/>
  <c r="J141" i="8"/>
  <c r="K141" i="8" s="1"/>
  <c r="J140" i="8"/>
  <c r="K140" i="8" s="1"/>
  <c r="J139" i="8"/>
  <c r="K139" i="8" s="1"/>
  <c r="J138" i="8"/>
  <c r="K138" i="8" s="1"/>
  <c r="K137" i="8"/>
  <c r="J137" i="8"/>
  <c r="J136" i="8"/>
  <c r="K136" i="8" s="1"/>
  <c r="J135" i="8"/>
  <c r="K135" i="8" s="1"/>
  <c r="J134" i="8"/>
  <c r="K134" i="8" s="1"/>
  <c r="J133" i="8"/>
  <c r="K133" i="8" s="1"/>
  <c r="J132" i="8"/>
  <c r="K132" i="8" s="1"/>
  <c r="J131" i="8"/>
  <c r="K131" i="8" s="1"/>
  <c r="J130" i="8"/>
  <c r="K130" i="8" s="1"/>
  <c r="J129" i="8"/>
  <c r="K129" i="8" s="1"/>
  <c r="J128" i="8"/>
  <c r="K128" i="8" s="1"/>
  <c r="J127" i="8"/>
  <c r="K127" i="8" s="1"/>
  <c r="J126" i="8"/>
  <c r="K126" i="8" s="1"/>
  <c r="J125" i="8"/>
  <c r="K125" i="8" s="1"/>
  <c r="J124" i="8"/>
  <c r="K124" i="8" s="1"/>
  <c r="J123" i="8"/>
  <c r="K123" i="8" s="1"/>
  <c r="J122" i="8"/>
  <c r="K122" i="8" s="1"/>
  <c r="J121" i="8"/>
  <c r="K121" i="8" s="1"/>
  <c r="J120" i="8"/>
  <c r="K120" i="8" s="1"/>
  <c r="J119" i="8"/>
  <c r="K119" i="8" s="1"/>
  <c r="J118" i="8"/>
  <c r="K118" i="8" s="1"/>
  <c r="J117" i="8"/>
  <c r="K117" i="8" s="1"/>
  <c r="J116" i="8"/>
  <c r="K116" i="8" s="1"/>
  <c r="J115" i="8"/>
  <c r="K115" i="8" s="1"/>
  <c r="J114" i="8"/>
  <c r="K114" i="8" s="1"/>
  <c r="J113" i="8"/>
  <c r="K113" i="8" s="1"/>
  <c r="J112" i="8"/>
  <c r="K112" i="8" s="1"/>
  <c r="J111" i="8"/>
  <c r="K111" i="8" s="1"/>
  <c r="J110" i="8"/>
  <c r="K110" i="8" s="1"/>
  <c r="J109" i="8"/>
  <c r="K109" i="8" s="1"/>
  <c r="J108" i="8"/>
  <c r="K108" i="8" s="1"/>
  <c r="J107" i="8"/>
  <c r="K107" i="8" s="1"/>
  <c r="J106" i="8"/>
  <c r="K106" i="8" s="1"/>
  <c r="J105" i="8"/>
  <c r="K105" i="8" s="1"/>
  <c r="J104" i="8"/>
  <c r="K104" i="8" s="1"/>
  <c r="J103" i="8"/>
  <c r="K103" i="8" s="1"/>
  <c r="J102" i="8"/>
  <c r="K102" i="8" s="1"/>
  <c r="K101" i="8"/>
  <c r="J101" i="8"/>
  <c r="J100" i="8"/>
  <c r="K100" i="8" s="1"/>
  <c r="J99" i="8"/>
  <c r="K99" i="8" s="1"/>
  <c r="J98" i="8"/>
  <c r="K98" i="8" s="1"/>
  <c r="J97" i="8"/>
  <c r="K97" i="8" s="1"/>
  <c r="J96" i="8"/>
  <c r="K96" i="8" s="1"/>
  <c r="J95" i="8"/>
  <c r="K95" i="8" s="1"/>
  <c r="J94" i="8"/>
  <c r="K94" i="8" s="1"/>
  <c r="J93" i="8"/>
  <c r="K93" i="8" s="1"/>
  <c r="J92" i="8"/>
  <c r="K92" i="8" s="1"/>
  <c r="J91" i="8"/>
  <c r="K91" i="8" s="1"/>
  <c r="J90" i="8"/>
  <c r="K90" i="8" s="1"/>
  <c r="J89" i="8"/>
  <c r="K89" i="8" s="1"/>
  <c r="J88" i="8"/>
  <c r="K88" i="8" s="1"/>
  <c r="J87" i="8"/>
  <c r="K87" i="8" s="1"/>
  <c r="J86" i="8"/>
  <c r="K86" i="8" s="1"/>
  <c r="J85" i="8"/>
  <c r="K85" i="8" s="1"/>
  <c r="J84" i="8"/>
  <c r="K84" i="8" s="1"/>
  <c r="J83" i="8"/>
  <c r="K83" i="8" s="1"/>
  <c r="J82" i="8"/>
  <c r="K82" i="8" s="1"/>
  <c r="J81" i="8"/>
  <c r="K81" i="8" s="1"/>
  <c r="J80" i="8"/>
  <c r="K80" i="8" s="1"/>
  <c r="J79" i="8"/>
  <c r="K79" i="8" s="1"/>
  <c r="J78" i="8"/>
  <c r="K78" i="8" s="1"/>
  <c r="J77" i="8"/>
  <c r="K77" i="8" s="1"/>
  <c r="J76" i="8"/>
  <c r="K76" i="8" s="1"/>
  <c r="J75" i="8"/>
  <c r="K75" i="8" s="1"/>
  <c r="J74" i="8"/>
  <c r="K74" i="8" s="1"/>
  <c r="K73" i="8"/>
  <c r="J73" i="8"/>
  <c r="J72" i="8"/>
  <c r="K72" i="8" s="1"/>
  <c r="J71" i="8"/>
  <c r="K71" i="8" s="1"/>
  <c r="J70" i="8"/>
  <c r="K70" i="8" s="1"/>
  <c r="J69" i="8"/>
  <c r="K69" i="8" s="1"/>
  <c r="J68" i="8"/>
  <c r="K68" i="8" s="1"/>
  <c r="J67" i="8"/>
  <c r="K67" i="8" s="1"/>
  <c r="J66" i="8"/>
  <c r="K66" i="8" s="1"/>
  <c r="J65" i="8"/>
  <c r="K65" i="8" s="1"/>
  <c r="J64" i="8"/>
  <c r="K64" i="8" s="1"/>
  <c r="J63" i="8"/>
  <c r="K63" i="8" s="1"/>
  <c r="J62" i="8"/>
  <c r="K62" i="8" s="1"/>
  <c r="J61" i="8"/>
  <c r="K61" i="8" s="1"/>
  <c r="J60" i="8"/>
  <c r="K60" i="8" s="1"/>
  <c r="J59" i="8"/>
  <c r="K59" i="8" s="1"/>
  <c r="J58" i="8"/>
  <c r="K58" i="8" s="1"/>
  <c r="J57" i="8"/>
  <c r="K57" i="8" s="1"/>
  <c r="J56" i="8"/>
  <c r="K56" i="8" s="1"/>
  <c r="J55" i="8"/>
  <c r="K55" i="8" s="1"/>
  <c r="J54" i="8"/>
  <c r="K54" i="8" s="1"/>
  <c r="K53" i="8"/>
  <c r="J53" i="8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J42" i="8"/>
  <c r="K42" i="8" s="1"/>
  <c r="J41" i="8"/>
  <c r="K41" i="8" s="1"/>
  <c r="J40" i="8"/>
  <c r="K40" i="8" s="1"/>
  <c r="J39" i="8"/>
  <c r="K39" i="8" s="1"/>
  <c r="J38" i="8"/>
  <c r="K38" i="8" s="1"/>
  <c r="J37" i="8"/>
  <c r="K37" i="8" s="1"/>
  <c r="J36" i="8"/>
  <c r="K36" i="8" s="1"/>
  <c r="J35" i="8"/>
  <c r="K35" i="8" s="1"/>
  <c r="J34" i="8"/>
  <c r="K34" i="8" s="1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K21" i="8"/>
  <c r="J21" i="8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J10" i="8"/>
  <c r="K10" i="8" s="1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I179" i="9" l="1"/>
  <c r="E7" i="7" s="1"/>
  <c r="J152" i="9"/>
  <c r="J165" i="9" s="1"/>
  <c r="F6" i="7" s="1"/>
  <c r="I165" i="9"/>
  <c r="E6" i="7" s="1"/>
  <c r="I151" i="9"/>
  <c r="E5" i="7" s="1"/>
  <c r="J78" i="9"/>
  <c r="J151" i="9" s="1"/>
  <c r="F5" i="7" s="1"/>
  <c r="I77" i="9"/>
  <c r="J5" i="9"/>
  <c r="J77" i="9" s="1"/>
  <c r="I288" i="9"/>
  <c r="E12" i="7" s="1"/>
  <c r="J284" i="9"/>
  <c r="J288" i="9" s="1"/>
  <c r="F12" i="7" s="1"/>
  <c r="J179" i="9"/>
  <c r="F7" i="7" s="1"/>
  <c r="J209" i="9"/>
  <c r="J222" i="9" s="1"/>
  <c r="F9" i="7" s="1"/>
  <c r="I222" i="9"/>
  <c r="E9" i="7" s="1"/>
  <c r="I234" i="9"/>
  <c r="E10" i="7" s="1"/>
  <c r="J223" i="9"/>
  <c r="J234" i="9" s="1"/>
  <c r="F10" i="7" s="1"/>
  <c r="J283" i="9"/>
  <c r="F11" i="7" s="1"/>
  <c r="I283" i="9"/>
  <c r="E11" i="7" s="1"/>
  <c r="I208" i="9"/>
  <c r="E8" i="7" s="1"/>
  <c r="J180" i="9"/>
  <c r="J208" i="9" s="1"/>
  <c r="F8" i="7" s="1"/>
  <c r="F23" i="4"/>
  <c r="F22" i="4"/>
  <c r="G22" i="4" s="1"/>
  <c r="H22" i="4" s="1"/>
  <c r="F19" i="4"/>
  <c r="G6" i="7" l="1"/>
  <c r="G10" i="7"/>
  <c r="G11" i="7"/>
  <c r="G9" i="7"/>
  <c r="G7" i="7"/>
  <c r="G8" i="7"/>
  <c r="I289" i="9"/>
  <c r="E4" i="7"/>
  <c r="G12" i="7"/>
  <c r="J289" i="9"/>
  <c r="F4" i="7"/>
  <c r="F13" i="7" s="1"/>
  <c r="G5" i="7"/>
  <c r="F17" i="4"/>
  <c r="F15" i="4"/>
  <c r="G19" i="4"/>
  <c r="F18" i="4"/>
  <c r="G4" i="7" l="1"/>
  <c r="G13" i="7" s="1"/>
  <c r="E13" i="7"/>
  <c r="F6" i="4" s="1"/>
  <c r="H19" i="4"/>
  <c r="G18" i="4"/>
  <c r="H18" i="4" s="1"/>
  <c r="B13" i="5"/>
  <c r="B9" i="5" l="1"/>
  <c r="B10" i="5" s="1"/>
  <c r="B11" i="5" s="1"/>
  <c r="F14" i="5" l="1"/>
  <c r="E14" i="5"/>
  <c r="F20" i="4" s="1"/>
  <c r="G20" i="4" s="1"/>
  <c r="H20" i="4" s="1"/>
  <c r="F24" i="4" l="1"/>
  <c r="G24" i="4" l="1"/>
  <c r="H24" i="4" s="1"/>
  <c r="F21" i="4"/>
  <c r="B5" i="5"/>
  <c r="G17" i="4"/>
  <c r="H17" i="4" s="1"/>
  <c r="F16" i="4"/>
  <c r="G16" i="4" s="1"/>
  <c r="G15" i="4"/>
  <c r="H15" i="4" s="1"/>
  <c r="H16" i="4" l="1"/>
  <c r="G21" i="4"/>
  <c r="H21" i="4" s="1"/>
  <c r="G23" i="4"/>
  <c r="H23" i="4" s="1"/>
  <c r="F25" i="4"/>
  <c r="F5" i="4" s="1"/>
  <c r="H25" i="4" l="1"/>
  <c r="H5" i="4" s="1"/>
  <c r="G25" i="4"/>
  <c r="G5" i="4" s="1"/>
  <c r="G6" i="4" l="1"/>
  <c r="F7" i="4"/>
  <c r="H6" i="4" l="1"/>
  <c r="H7" i="4" s="1"/>
  <c r="G7" i="4"/>
</calcChain>
</file>

<file path=xl/sharedStrings.xml><?xml version="1.0" encoding="utf-8"?>
<sst xmlns="http://schemas.openxmlformats.org/spreadsheetml/2006/main" count="3540" uniqueCount="1118">
  <si>
    <t>M.j.</t>
  </si>
  <si>
    <t>Množstvo</t>
  </si>
  <si>
    <t>DPH 20%</t>
  </si>
  <si>
    <t>Časť stavby</t>
  </si>
  <si>
    <t>REKAPITULÁCIA</t>
  </si>
  <si>
    <t>Cena spolu bez DPH v €</t>
  </si>
  <si>
    <t>Cena s DPH v €</t>
  </si>
  <si>
    <t>45.00.00</t>
  </si>
  <si>
    <t>Všeobecné položky v procese obstarávania stavieb</t>
  </si>
  <si>
    <t>Časti stavby</t>
  </si>
  <si>
    <t>Navrhovaná zmluvná cena (Akceptovaná zmluvná hodnota)</t>
  </si>
  <si>
    <t>SÚPIS VŠEOBECNÝCH POLOŽIEK</t>
  </si>
  <si>
    <t>Kód klasifikácie produkcie</t>
  </si>
  <si>
    <t>Popis položky</t>
  </si>
  <si>
    <t>JC bez DPH v €</t>
  </si>
  <si>
    <t>00000102</t>
  </si>
  <si>
    <t>Zariadenie staveniska - zriadenie</t>
  </si>
  <si>
    <t>kpl</t>
  </si>
  <si>
    <t>00000103</t>
  </si>
  <si>
    <t>Zariadenie staveniska - prevádzka</t>
  </si>
  <si>
    <t>mes</t>
  </si>
  <si>
    <t>00000104</t>
  </si>
  <si>
    <t>Zariadenie staveniska - odstránenie</t>
  </si>
  <si>
    <t>00000106</t>
  </si>
  <si>
    <t>Dokumentácia skutočného vyhotovenia</t>
  </si>
  <si>
    <t>Spolu v €</t>
  </si>
  <si>
    <t>Dokumentácia</t>
  </si>
  <si>
    <t>Č.</t>
  </si>
  <si>
    <t>Názov objektu</t>
  </si>
  <si>
    <t>DSRS cena v €</t>
  </si>
  <si>
    <t>Dokumentácia spolu v €</t>
  </si>
  <si>
    <t>Zvislé dopravné značenie - dočasné (prenosné)</t>
  </si>
  <si>
    <t>Dočasná svetelná signalizácia</t>
  </si>
  <si>
    <t>Klasifikácia produkcie</t>
  </si>
  <si>
    <t>Číslo položky</t>
  </si>
  <si>
    <t>POPIS POLOŽIEK</t>
  </si>
  <si>
    <t xml:space="preserve">VŠEOBECNÉ POLOŽKY </t>
  </si>
  <si>
    <t>Merná jednotka: kpl</t>
  </si>
  <si>
    <t>v zmysle smernice o dokumentácii stavieb TP019 (TP 03/2006). (na stránke www.ssc.sk)</t>
  </si>
  <si>
    <t>Merná jednotka: mes</t>
  </si>
  <si>
    <t>DVP cena v €</t>
  </si>
  <si>
    <t>00000105</t>
  </si>
  <si>
    <t>Dokumentácia pre vykonanie prác</t>
  </si>
  <si>
    <t>01.1</t>
  </si>
  <si>
    <t>01.2</t>
  </si>
  <si>
    <t>01.3</t>
  </si>
  <si>
    <t>01.4</t>
  </si>
  <si>
    <t>Turbookružná križovatka ZV - Rákoš na ceste III/2460</t>
  </si>
  <si>
    <t>Miestne komunikácie a chodníky pri turbookružnej križovatke ZV-Rákoš</t>
  </si>
  <si>
    <t>Ochrana vodovodu oceľ DN700</t>
  </si>
  <si>
    <t>Ochrana vodovodu HDPE D160</t>
  </si>
  <si>
    <t>Verejné osvetlenie</t>
  </si>
  <si>
    <t>Elektrické telekomunikačné siete Slovak Telekom</t>
  </si>
  <si>
    <t>Elektrické telekomunikačné siete MO SR</t>
  </si>
  <si>
    <t>Dažďová kanalizácia</t>
  </si>
  <si>
    <t>Preložka VN kábla</t>
  </si>
  <si>
    <t>Sadové úpravy</t>
  </si>
  <si>
    <t>00000101</t>
  </si>
  <si>
    <t>Poistenie diela</t>
  </si>
  <si>
    <t>Stavebné objekty menovaného Podzhotoviteľa Stredoslovenská distribučná, a.s.</t>
  </si>
  <si>
    <t>00000107</t>
  </si>
  <si>
    <t>00000108</t>
  </si>
  <si>
    <t>00000109</t>
  </si>
  <si>
    <t>00000110</t>
  </si>
  <si>
    <t xml:space="preserve">Obsahuje náklady na prevádzku, zabezpečenie energií, strážnu službu a údržbu zariadení staveniska, prístupových ciest, dočasného premostenia, dočasných oplotení zhotoviteľa. Rozsah tejto položky určí uchádzač. Uvádzajú sa náklady na 1 mesiac. </t>
  </si>
  <si>
    <t>Položka obsahuje náklady na zriadenie všetkých kancelárií, ubytovacích a sociálnych zariadení, výrobní, skladov, staveniskových ciest, pomocných prevádzok a podobných zariadení, potrebných pre splnenie predmetu obstarávania. Náklady obsahujú zriadenie všetkých potrebných prípojok, ako i oplotenia zariadenia Staveniska. Rozsah zariadenia je navrhovaný v POV a jeho presné umiestnenie, rozsah, napojenie na verejné komunikácie, napojenie na inžinierske siete si určí uchádzač. Náklady sa uvádzajú jednou sumou.</t>
  </si>
  <si>
    <t>Pred začatím prác zhotoviteľ predloží 2x obstarávateľovi a stavebnotechnickému dozoru vecný a finančný rozpis jednotlivých častí zariadenia staveniska.</t>
  </si>
  <si>
    <t xml:space="preserve">Zariadenie staveniska je majetkom zhotoviteľa, všetky povolenia (povolenie na čerpanie, vypúšťanie vôd, odber elektrickej energie a pod.) ako aj stavebné povolenie (mimo rozsahu uvedeného v POV DSP) a kolaudačné rozhodnutie si zhotoviteľ zabezpečuje sám. V rámci zriadenia zariadenia staveniska zhotoviteľ je povinný uvažovať aj pripojovacími poplatkami energetickým spoločnostiam pri napojení na elektrickú sieť v rámci stanovených pripojovacích podmienok, ktoré si zhotoviteľa zabezpečí na vlastné náklady v rámci prípravy ZS. </t>
  </si>
  <si>
    <t xml:space="preserve">Platby za zriadenie zariadenia staveniska budú podľa skutočne preukázaných oprávnených nákladov. O výške týchto nákladov rozhodne stavebnotechnický dozor v súlade s predloženým rozpisom zariadenia staveniska a skutočne dodaným zariadením staveniska. </t>
  </si>
  <si>
    <t>Náklady sa uvádzajú po objektoch do príslušného stĺpca listu Dokumentácia (skrátený názov DVP, rozumie sa Dokumentácia na vykonanie prác). V Dokumentácii na vykonanie prác (DVP) ide o dokumentáciu, ktorá prevyšuje rozsah dokumentácie DRS, ktorá bude k dispozícii. Ide o niektoré detaily, ktoré sa dajú upresniť až po určení materiálov a výrobkov, ktorých upresnenie je súčasťou Ponuky uchádzača (napr. mostné nosníky) a dielenské výkresy v členení na časti stavby. Potrebnú výrobno-technickú dokumentáciu (VTD) uchádzač zahrnie do ceny DVP.</t>
  </si>
  <si>
    <t>Náklady sa uvádzajú po objektoch do príslušného stĺpca listu Dokumentácia (skrátený názov DSRS, rozumie sa Dokumentácia skutočného realizovania stavby). Dokumentácia pozostáva z technickej správy, výkresov a manuálu užívania vypracovaná pre každú časť stavby samostatne.</t>
  </si>
  <si>
    <t>Náklady spojené so zriadením, prevádzkou a odstránením dočasného dopravného značenia a dočasných dopravných zariadení pre všetky druhy ich stabilizácie a osadenia. Súčasťou položky je aj odsúhlasenie dočasného dopravného značenia v zmysle zmluvných a technických podmienok pred uvedením do prevádzky.</t>
  </si>
  <si>
    <t xml:space="preserve">Do ceny dočasného dopravného značenia uchádzač zahrnie aj zabezpečenie všetkých  potrebných projektov dočasného dopravného značenia vrátane získania potrebných povolení. </t>
  </si>
  <si>
    <t>Platby budú podľa preukázaných nákladov maximálne do výšky uvedenej v ponuke.</t>
  </si>
  <si>
    <t>Náklady na zriadenie, prevádzku a odstránenie dočasnej svetelnej signalizácie pre všetky druhy napájania, stabilizácie a osadenia v rozsahu potrebnom pre zabezpečenie premávky počas výstavby. Ďalej odsúhlasenie prenosného značenia v zmysle zmluvných a technických podmienok pred uvedením do prevádzky, nájom dočasnej signalizácie.</t>
  </si>
  <si>
    <t xml:space="preserve">Náklady spojené s odstránením zariadenia Staveniska, jeho odvozom, likvidáciou odpadov v rámci zariadenia Staveniska, odstránenie napojení na verejné komunikácie, prípojok inžinierskych sietí, odstránenie dočasného premostenia a oplotenia. Náklady sa uvádzajú jednou sumou. Platby budú podľa skutočne preukázaných oprávnených nákladov priamo súvisiacich s položkou 00000101. O výške týchto nákladov rozhodne stavebný dozor v súlade s predloženým rozpisom zariadenia staveniska a skutočne odstráneným zariadením staveniska. </t>
  </si>
  <si>
    <t>Položka "Poistenie" uvedené vo Všeobecných položkách  v procese verejného obstarávania“  má  pokrývať cenu poistenia  iba za zmluvné poistenie vyžadované v  Zmluvných podmienkach. Poistenie je možné fakturovať na základe skutočnosti maximálne do výšky ceny uvedenej v Ponuke (v zmysle poistnej zmluvy).
Poistenie sa bude uvádzať jednou sumou.</t>
  </si>
  <si>
    <t>Agregovaná položka 00000120 - rozsah prác je zrejmý z výkazu výmer a cena je pevná a bola určená Objednávateľom. Platba bude podľa skutočne vykonaných a STD schválených množstiev jednotlivých stavebných prác. Náklady sa uvádzajú jednou sumou. Zhotoviteľ si mesačne % uplatní náklady za vykonané práce vo fakturácii.</t>
  </si>
  <si>
    <t>00010401</t>
  </si>
  <si>
    <t>00010402</t>
  </si>
  <si>
    <t>00010403</t>
  </si>
  <si>
    <t>Merná jednotka: t</t>
  </si>
  <si>
    <t>Merná jednotka: m3</t>
  </si>
  <si>
    <t>Zmluvné požiadavky poplatky za skládky vybúraných hmôt a sutí</t>
  </si>
  <si>
    <t>Zmluvné požiadavky poplatky za zemník</t>
  </si>
  <si>
    <t>Zmluvné požiadavky poplatky za skládky zeminy</t>
  </si>
  <si>
    <t>K fakturácii predloží zhotoviteľ stavebnotechnickému dozoru všetky oprávnené náklady t.j. doklady o prijatí vybúraných hmôt a sutí, spojené so skládkovaním vybúraných hmôt. Náklady sa uvádzajú za t.</t>
  </si>
  <si>
    <t>Náklady na obstaranie chýbajúcej zeminy vrátane jej potrebnej úpravy a naloženia na dopravný prostriedok. K fakturácii predloží zhotoviteľ stavebnotechnickému dozoru všetky oprávnené náklady. Náklady sa uvádzajú za m3.</t>
  </si>
  <si>
    <t>K fakturácii predloží zhotoviteľ stavebnotechnickému dozoru všetky oprávnené náklady t.j. doklady o prijatí nevhodnej zeminy, spojené s deponovaním zeminy. Náklady sa uvádzajú za m3.</t>
  </si>
  <si>
    <t>Vytýčenie jestvujúcich inžinierských sietí</t>
  </si>
  <si>
    <t xml:space="preserve">Vyznačenie priebehu podzemných inžinierských sietí a tabilizácia trasy vedenia v teréne dočasnými povrchovými značkami. Údržba a obnova dočasných značiek počas prevádzky inžinierskych sietí. Úhrada za vytýčenie bude na základe faktúry po vytýčení vedení inžinierskych sietí v cenách podľa ponuky, max. do výšky ponukovej ceny. </t>
  </si>
  <si>
    <t>Aktualizovanie stavu všetkých inžinierskych sietí v prietore staveniska s určením ich  polohy v teréne, s príp. ich geodetickým zamraním, overením pečiatkou a podpisom správcu ich priebehu na 1 výtlačku situácie stavby M 1:1000.</t>
  </si>
  <si>
    <t>Číslo časti stavby</t>
  </si>
  <si>
    <t>Klasifikácia stavieb</t>
  </si>
  <si>
    <t>Názov časti stavby</t>
  </si>
  <si>
    <t>Cena s DPH</t>
  </si>
  <si>
    <t xml:space="preserve">01.1    </t>
  </si>
  <si>
    <t xml:space="preserve">    </t>
  </si>
  <si>
    <t xml:space="preserve">Turbookružná križovatka ZV-Rákoš na ceste III/2460    </t>
  </si>
  <si>
    <t xml:space="preserve">01.2    </t>
  </si>
  <si>
    <t xml:space="preserve">Miestne kom. a chodníky pri turbookr. križovatke ZV-Rákoš    </t>
  </si>
  <si>
    <t xml:space="preserve">01.3    </t>
  </si>
  <si>
    <t xml:space="preserve">Ochrana vodovodu oceľ DN700    </t>
  </si>
  <si>
    <t xml:space="preserve">01.4    </t>
  </si>
  <si>
    <t xml:space="preserve">Ochrana vodovodu HDPE D 160    </t>
  </si>
  <si>
    <t xml:space="preserve">02    </t>
  </si>
  <si>
    <t xml:space="preserve">Verejné osvetlenie    </t>
  </si>
  <si>
    <t xml:space="preserve">03    </t>
  </si>
  <si>
    <t xml:space="preserve">Elektrické telekomunikačné siete Slovak Telekom    </t>
  </si>
  <si>
    <t xml:space="preserve">04    </t>
  </si>
  <si>
    <t xml:space="preserve">Elektrické telekomunikačné siete MO SR    </t>
  </si>
  <si>
    <t xml:space="preserve">05    </t>
  </si>
  <si>
    <t xml:space="preserve">Dažďová kanalizácia    </t>
  </si>
  <si>
    <t xml:space="preserve">07    </t>
  </si>
  <si>
    <t xml:space="preserve">Sadové úpravy    </t>
  </si>
  <si>
    <t>Čislo položky</t>
  </si>
  <si>
    <t>Názov položky</t>
  </si>
  <si>
    <t>Jedn. cena s DPH</t>
  </si>
  <si>
    <t>45.00.00 - Všeobecné položky v procese obstarávania stavieb</t>
  </si>
  <si>
    <t xml:space="preserve">45.00.00  </t>
  </si>
  <si>
    <t xml:space="preserve">00010401       </t>
  </si>
  <si>
    <t xml:space="preserve">T         </t>
  </si>
  <si>
    <t xml:space="preserve">00010402       </t>
  </si>
  <si>
    <t xml:space="preserve">M3        </t>
  </si>
  <si>
    <t xml:space="preserve">00010403       </t>
  </si>
  <si>
    <t>45.11.11 - Demolačné práce</t>
  </si>
  <si>
    <t xml:space="preserve">45.11.11  </t>
  </si>
  <si>
    <t xml:space="preserve">05010104       </t>
  </si>
  <si>
    <t>Búranie konštrukcií - základy - betónové</t>
  </si>
  <si>
    <t xml:space="preserve">05020340       </t>
  </si>
  <si>
    <t>Vybúranie konštrukcií a demontáže - inštalačného vedenia a príslušenstva - elektroinštalačného</t>
  </si>
  <si>
    <t xml:space="preserve">KS        </t>
  </si>
  <si>
    <t xml:space="preserve">05020341       </t>
  </si>
  <si>
    <t>Vybúranie konštrukcií a demontáže - inštalačného vedenia a príslušenstva - stožiarov</t>
  </si>
  <si>
    <t xml:space="preserve">05030161       </t>
  </si>
  <si>
    <t>Odstránenie spevnených plôch vozoviek a doplňujúcich konštrukcií krytov cementobetónových</t>
  </si>
  <si>
    <t xml:space="preserve">M2        </t>
  </si>
  <si>
    <t xml:space="preserve">05030162       </t>
  </si>
  <si>
    <t>Odstránenie spevnených plôch vozoviek a doplňujúcich konštrukcií krytov bitúmenových</t>
  </si>
  <si>
    <t xml:space="preserve">05030166       </t>
  </si>
  <si>
    <t>Odstránenie spevnených plôch vozoviek a doplňujúcich konštrukcií krytov dlaždených</t>
  </si>
  <si>
    <t xml:space="preserve">05030261       </t>
  </si>
  <si>
    <t>Odstránenie spevnených plôch vozoviek a doplňujúcich konštrukcií podkladov z betónu prostého</t>
  </si>
  <si>
    <t xml:space="preserve">05030262       </t>
  </si>
  <si>
    <t>Odstránenie spevnených plôch vozoviek a doplňujúcich konštrukcií podkladov bitúmenových</t>
  </si>
  <si>
    <t xml:space="preserve">05030304       </t>
  </si>
  <si>
    <t>Odstránenie spevnených plôch vozoviek a doplňujúcich konštrukcií obrubníkov a krajníkov betónových</t>
  </si>
  <si>
    <t xml:space="preserve">M         </t>
  </si>
  <si>
    <t xml:space="preserve">05030507       </t>
  </si>
  <si>
    <t>Odstránenie spevnených plôch a vozoviek, zvislého dopravného značenia, kovových</t>
  </si>
  <si>
    <t xml:space="preserve">05080200       </t>
  </si>
  <si>
    <t>Doprava vybúraných hmôt - vodorovná doprava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</si>
  <si>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</si>
  <si>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</si>
  <si>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</si>
  <si>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</si>
  <si>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45.11.12 - Úprava staveniska a vyčisťovacie práce</t>
  </si>
  <si>
    <t xml:space="preserve">45.11.12  </t>
  </si>
  <si>
    <t xml:space="preserve">01010104       </t>
  </si>
  <si>
    <t>Pripravné práce, odstránenie porastov mačiny</t>
  </si>
  <si>
    <t xml:space="preserve">01040100       </t>
  </si>
  <si>
    <t>Konštrukcie z hornín - skládky</t>
  </si>
  <si>
    <t xml:space="preserve">01060204       </t>
  </si>
  <si>
    <t>Premiestnenie  vodorovné nad 3 000 m</t>
  </si>
  <si>
    <t xml:space="preserve">01060600       </t>
  </si>
  <si>
    <t>Premiestnenie  prehodením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</si>
  <si>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</si>
  <si>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</si>
  <si>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</si>
  <si>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</si>
  <si>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</si>
  <si>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</si>
  <si>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</si>
  <si>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</si>
  <si>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</si>
  <si>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</si>
  <si>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</si>
  <si>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</si>
  <si>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 ornice</t>
  </si>
  <si>
    <t xml:space="preserve">01030101       </t>
  </si>
  <si>
    <t>Hĺbené vykopávky jám zapažených</t>
  </si>
  <si>
    <t xml:space="preserve">01030102       </t>
  </si>
  <si>
    <t>Hĺbené vykopávky - jám - nezapažených</t>
  </si>
  <si>
    <t xml:space="preserve">01030201       </t>
  </si>
  <si>
    <t>Hĺbené vykopávky - rýh - š. do 600 mm</t>
  </si>
  <si>
    <t xml:space="preserve">01030202       </t>
  </si>
  <si>
    <t>Hĺbené vykopávky rýh š nad 600 mm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</si>
  <si>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</si>
  <si>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</si>
  <si>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</si>
  <si>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</si>
  <si>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</si>
  <si>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</si>
  <si>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</si>
  <si>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</si>
  <si>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01060201       </t>
  </si>
  <si>
    <t>Premiestnenie, vodorovné do 100 m</t>
  </si>
  <si>
    <t xml:space="preserve">01060203       </t>
  </si>
  <si>
    <t>Premiestnenie - vodorovné - do 5 000 m</t>
  </si>
  <si>
    <t xml:space="preserve">01060700       </t>
  </si>
  <si>
    <t>Premiestnenie - nakladanie, prekladanie, vykladanie</t>
  </si>
  <si>
    <t xml:space="preserve">01070101       </t>
  </si>
  <si>
    <t>Paženie, resp.zaistenie výrubu v podzemí vykopávok príložné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</si>
  <si>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</si>
  <si>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</si>
  <si>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</si>
  <si>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</si>
  <si>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práce</t>
  </si>
  <si>
    <t xml:space="preserve">45.11.23  </t>
  </si>
  <si>
    <t>Premiestnenie  vodorovné do 100 m</t>
  </si>
  <si>
    <t xml:space="preserve">01080501       </t>
  </si>
  <si>
    <t>Povrchové úpravy terénu, úpravy povrchov rozprestretím ornice</t>
  </si>
  <si>
    <t xml:space="preserve">01080503       </t>
  </si>
  <si>
    <t>Povrchové úpravy terénu, úpravy povrchov založením trávnika hydroosevom</t>
  </si>
  <si>
    <t>45.11.24 - Výkopové práce</t>
  </si>
  <si>
    <t xml:space="preserve">45.11.24  </t>
  </si>
  <si>
    <t xml:space="preserve">01020400       </t>
  </si>
  <si>
    <t>Odkopávky a prekopávky komunikácií,železníc,plôch</t>
  </si>
  <si>
    <t>Hĺbené vykopávky jám nezapažených</t>
  </si>
  <si>
    <t>Hĺbené vykopávky rýh š. do 600 mm</t>
  </si>
  <si>
    <t xml:space="preserve">01030302       </t>
  </si>
  <si>
    <t>Hĺbené vykopávky šachiet nezapažených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</si>
  <si>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</si>
  <si>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</si>
  <si>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</si>
  <si>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</si>
  <si>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01080101       </t>
  </si>
  <si>
    <t>Povrchové úpravy terénu, úprava pláne so  zhutnením v zárezoch</t>
  </si>
  <si>
    <t xml:space="preserve">01080102       </t>
  </si>
  <si>
    <t>Povrchové úpravy terénu, úprava pláne so  zhutnením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</si>
  <si>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</si>
  <si>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</si>
  <si>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</si>
  <si>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</si>
  <si>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</si>
  <si>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</si>
  <si>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>45.11.25 - Presun zemín</t>
  </si>
  <si>
    <t xml:space="preserve">45.11.25  </t>
  </si>
  <si>
    <t xml:space="preserve">01060202       </t>
  </si>
  <si>
    <t>Premiestnenie  , vodorovné do 1 000 m</t>
  </si>
  <si>
    <t>Premiestnenie  - nakladanie, prekladanie, vykladanie</t>
  </si>
  <si>
    <t>45.11.27 - Terénne úpravy</t>
  </si>
  <si>
    <t xml:space="preserve">45.11.27  </t>
  </si>
  <si>
    <t xml:space="preserve">01080502       </t>
  </si>
  <si>
    <t>Povrchové úpravy terénu, úpravy povrchov založením trávnika ručne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</si>
  <si>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</si>
  <si>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</si>
  <si>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</si>
  <si>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</si>
  <si>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01080811       </t>
  </si>
  <si>
    <t>Povrchové úpravy terénu, sadenie, presádzanie, ošetrovanie, ochrana trávnika</t>
  </si>
  <si>
    <t>45.22.11 - Stavebné práce na mostoch</t>
  </si>
  <si>
    <t xml:space="preserve">45.22.11  </t>
  </si>
  <si>
    <t xml:space="preserve">21250422       </t>
  </si>
  <si>
    <t>Doplňujúce konštrukcie, dilatačné zariadenia, výplň dilatačných škár</t>
  </si>
  <si>
    <t>45.23.13 - Práce na stavbe miestnych potrubných vedení vody a kanalizácie</t>
  </si>
  <si>
    <t xml:space="preserve">45.23.13  </t>
  </si>
  <si>
    <t xml:space="preserve">11200301       </t>
  </si>
  <si>
    <t>Podkladné konštrukcie, dosky, bloky, sedlá, z betónu prostého</t>
  </si>
  <si>
    <t xml:space="preserve">11200302       </t>
  </si>
  <si>
    <t>Podkladné konštrukcie, dosky, bloky, sedlá, z betónu železového</t>
  </si>
  <si>
    <t xml:space="preserve">11200311       </t>
  </si>
  <si>
    <t>Podkladné konštrukcie, dosky, bloky, sedlá, debnenie tradičné</t>
  </si>
  <si>
    <t xml:space="preserve">11200321       </t>
  </si>
  <si>
    <t>Podkladné konštrukcie, dosky, bloky, sedlá, výstuž z betonárskej ocele</t>
  </si>
  <si>
    <t xml:space="preserve">11250901       </t>
  </si>
  <si>
    <t>Doplňujúce konštrukcie, obetónovanie potrubia, z betónu prostého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</si>
  <si>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</si>
  <si>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</si>
  <si>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</si>
  <si>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</si>
  <si>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</si>
  <si>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</si>
  <si>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27031169       </t>
  </si>
  <si>
    <t>Kanalizácie, ostatné konštrukcie, vstupný komín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</si>
  <si>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</si>
  <si>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</si>
  <si>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</si>
  <si>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</si>
  <si>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</si>
  <si>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</si>
  <si>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</si>
  <si>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</si>
  <si>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</si>
  <si>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</si>
  <si>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</si>
  <si>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</si>
  <si>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27070102       </t>
  </si>
  <si>
    <t>Chráničky, rúry oceľové , delená</t>
  </si>
  <si>
    <t xml:space="preserve">27201391       </t>
  </si>
  <si>
    <t>Podkladné konštrukcie pod potrubie, šachty, stoky atď., štrkopieskom</t>
  </si>
  <si>
    <t>45.23.31 - Stavebné práce na výstavbe diaľnic a ciest chodníkov a nekrytých parkovísk</t>
  </si>
  <si>
    <t xml:space="preserve">45.23.31  </t>
  </si>
  <si>
    <t xml:space="preserve">22250776       </t>
  </si>
  <si>
    <t>Doplňujúce konštrukcie,  vodorovné dopravné značenie striekané a náterové</t>
  </si>
  <si>
    <t>45.23.32 - Práce na vrchnej stavbe diaľníc, ciest, ulíc, chodníkov a nekrytých parkovísk</t>
  </si>
  <si>
    <t xml:space="preserve">45.23.32  </t>
  </si>
  <si>
    <t xml:space="preserve">22030330       </t>
  </si>
  <si>
    <t>Podkladné a krycie vrstvy z asfaltových zmesí, bitúmenové postreky, nátery, posypy spojovací postrek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</si>
  <si>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</si>
  <si>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</si>
  <si>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</si>
  <si>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</si>
  <si>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22030951       </t>
  </si>
  <si>
    <t>Podkladné a krycie vrstvy z asfaltových zmesí úprava škár pri opravách, asfaltová zálievka</t>
  </si>
  <si>
    <t xml:space="preserve">22040145       </t>
  </si>
  <si>
    <t>Kryty dláždené,chodníkov komunikácií,rigolov, prefabrikované panely cestné</t>
  </si>
  <si>
    <t xml:space="preserve">22040247       </t>
  </si>
  <si>
    <t>Kryty dláždené,chodníkov komunikácií,rigolov z kociek prírodných</t>
  </si>
  <si>
    <t xml:space="preserve">22040417       </t>
  </si>
  <si>
    <t>Kryty dláždené,chodníkov komunikácií,rigolov zo zámkovej dlažby betónovej</t>
  </si>
  <si>
    <t xml:space="preserve">22040517       </t>
  </si>
  <si>
    <t>Kryty dláždené,chodníkov komunikácií,rigolov z dlažby betónovej pre nevidiacich</t>
  </si>
  <si>
    <t xml:space="preserve">22040617       </t>
  </si>
  <si>
    <t>Kryty dláždené,chodníkov komunikácií,rigolov z tvárnic betónových</t>
  </si>
  <si>
    <t xml:space="preserve">22250356       </t>
  </si>
  <si>
    <t>Doplňujúce konštrukcie, zvodidlá prefabrikované</t>
  </si>
  <si>
    <t xml:space="preserve">22250671       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</si>
  <si>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</si>
  <si>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</si>
  <si>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</si>
  <si>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</si>
  <si>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</si>
  <si>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</si>
  <si>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</si>
  <si>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</si>
  <si>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</si>
  <si>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22250983       </t>
  </si>
  <si>
    <t>Doplňujúce konštrukcie,  palisády</t>
  </si>
  <si>
    <t xml:space="preserve">22251161       </t>
  </si>
  <si>
    <t>Doplňujúce konštrukcie,  otvorené žľaby z betónových tvárnic</t>
  </si>
  <si>
    <t>45.23.33 - Práce na spodnej stavby diaľnic, ciest, ulíc a chodníkov a nekrytých parkovísk</t>
  </si>
  <si>
    <t xml:space="preserve">45.23.33  </t>
  </si>
  <si>
    <t xml:space="preserve">22010103       </t>
  </si>
  <si>
    <t>Podkladné a krycie vrstvy bez spojiva nestmelené, kamenivo drvené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</si>
  <si>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</si>
  <si>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</si>
  <si>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</si>
  <si>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</si>
  <si>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</si>
  <si>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</si>
  <si>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</si>
  <si>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</si>
  <si>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</si>
  <si>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</si>
  <si>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</si>
  <si>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</si>
  <si>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</si>
  <si>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</si>
  <si>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</si>
  <si>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</si>
  <si>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>45.24.70 - Práce na hrubej stavbe úprav tokov, hrádzí, zavlažovacích kanálov a akvaduktov</t>
  </si>
  <si>
    <t xml:space="preserve">45.24.70  </t>
  </si>
  <si>
    <t xml:space="preserve">11200101       </t>
  </si>
  <si>
    <t>Podkladné konštrukcie, podkladné vrstvy, z betónu prostého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</si>
  <si>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</si>
  <si>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</si>
  <si>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</si>
  <si>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</si>
  <si>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11250601       </t>
  </si>
  <si>
    <t>Doplňujúce konštrukcie, čelá priepustov z betónu prostého</t>
  </si>
  <si>
    <t xml:space="preserve">31200303       </t>
  </si>
  <si>
    <t>Podkladné konštrukcie, zaisťovací prah, pätka z lomového kameňa</t>
  </si>
  <si>
    <t xml:space="preserve">31210203       </t>
  </si>
  <si>
    <t>Spevnené plochy, rovnaniny z lomového kameňa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</si>
  <si>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</si>
  <si>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</si>
  <si>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</si>
  <si>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</si>
  <si>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61010701       </t>
  </si>
  <si>
    <t>Izolácie proti vode a zemnej vlhkosti, oceľových potrubí ručne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</si>
  <si>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</si>
  <si>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</si>
  <si>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</si>
  <si>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</si>
  <si>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</si>
  <si>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</si>
  <si>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</si>
  <si>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</si>
  <si>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</si>
  <si>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kameniva, štrkopiesku</t>
  </si>
  <si>
    <t xml:space="preserve">02010309       </t>
  </si>
  <si>
    <t>Zlepšovanie základovej pôdy, trativody kompletné z potrubia plastického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</si>
  <si>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</si>
  <si>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</si>
  <si>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</si>
  <si>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</si>
  <si>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</si>
  <si>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</si>
  <si>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</si>
  <si>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</si>
  <si>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</si>
  <si>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</si>
  <si>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</si>
  <si>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</si>
  <si>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>45.26.23 - Betonárske práce</t>
  </si>
  <si>
    <t xml:space="preserve">45.26.23  </t>
  </si>
  <si>
    <t xml:space="preserve">11010201       </t>
  </si>
  <si>
    <t>Základy - pätky - betón prostý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</si>
  <si>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</si>
  <si>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</si>
  <si>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</si>
  <si>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</si>
  <si>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11010221       </t>
  </si>
  <si>
    <t>Základy, pätky, výstuž z betonárskej ocele</t>
  </si>
  <si>
    <t xml:space="preserve">11190401       </t>
  </si>
  <si>
    <t>Kompletné konštrukcie - kanály inžinierskych sietí, nádržky - betón prostý</t>
  </si>
  <si>
    <t>45.31.43 - Inštalovanie telefónných káblov, pokládka káblov</t>
  </si>
  <si>
    <t xml:space="preserve">45.31.43  </t>
  </si>
  <si>
    <t xml:space="preserve">92020101       </t>
  </si>
  <si>
    <t>Vedenia vonkajšie, káblové (miestne siete) - káble miestne telefónne</t>
  </si>
  <si>
    <t xml:space="preserve">92020201       </t>
  </si>
  <si>
    <t>Vedenia vonkajšie, káblové (miestne siete) - spojky káblové rovné</t>
  </si>
  <si>
    <t xml:space="preserve">92032501       </t>
  </si>
  <si>
    <t>Vedenia vonkajšie, káblové (diaľkové siete) - čínnosti - na kábloch</t>
  </si>
  <si>
    <t xml:space="preserve">KPL       </t>
  </si>
  <si>
    <t>45.31.61 - Inštalovanie vonkajších osvetľovacích zariadení a osvetlenia ciest</t>
  </si>
  <si>
    <t xml:space="preserve">45.31.61  </t>
  </si>
  <si>
    <t xml:space="preserve">91080101       </t>
  </si>
  <si>
    <t>Káble Cu - NN - káble silové</t>
  </si>
  <si>
    <t xml:space="preserve">91090101       </t>
  </si>
  <si>
    <t>Káble Al - NN - káble silové</t>
  </si>
  <si>
    <t xml:space="preserve">91100103       </t>
  </si>
  <si>
    <t>Káblové súbory, ukončenie vodičov - NN - káblové spojky - priame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</si>
  <si>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</si>
  <si>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</si>
  <si>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</si>
  <si>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</si>
  <si>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91200401       </t>
  </si>
  <si>
    <t>Svietidlá a osvetľovacie zariadenia - signalizačné zariadenia svetelné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</si>
  <si>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</si>
  <si>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</si>
  <si>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</si>
  <si>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</si>
  <si>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 xml:space="preserve">91220702       </t>
  </si>
  <si>
    <t>Uzemňovacie a bleskozvodné vedenia - svorky - pre vedenia v zemi</t>
  </si>
  <si>
    <t xml:space="preserve">91221001       </t>
  </si>
  <si>
    <t>Uzemňovacie a bleskozvodné vedenia - vedenia v zemi - FeZn</t>
  </si>
  <si>
    <t xml:space="preserve">91221201       </t>
  </si>
  <si>
    <t>Uzemňovacie a bleskozvodné vedenia - nátery - zvodových vodičov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</si>
  <si>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</si>
  <si>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</si>
  <si>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</si>
  <si>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</si>
  <si>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01.1 - Turbookružná križovatka ZV-Rákoš na ceste III/2460</t>
  </si>
  <si>
    <t>T</t>
  </si>
  <si>
    <t>M3</t>
  </si>
  <si>
    <t>05030161</t>
  </si>
  <si>
    <t>M2</t>
  </si>
  <si>
    <t>05030162</t>
  </si>
  <si>
    <t>05030261</t>
  </si>
  <si>
    <t>05030262</t>
  </si>
  <si>
    <t>05030304</t>
  </si>
  <si>
    <t>M</t>
  </si>
  <si>
    <t>05030507</t>
  </si>
  <si>
    <t>KS</t>
  </si>
  <si>
    <t>05080200</t>
  </si>
  <si>
    <t>Doprava vybúraných hmôt vodorovná</t>
  </si>
  <si>
    <t>05090362</t>
  </si>
  <si>
    <t>05090462</t>
  </si>
  <si>
    <t>01010104</t>
  </si>
  <si>
    <t>01040100</t>
  </si>
  <si>
    <t>01060204</t>
  </si>
  <si>
    <t>01060600</t>
  </si>
  <si>
    <t>01020400</t>
  </si>
  <si>
    <t>01030102</t>
  </si>
  <si>
    <t>01030201</t>
  </si>
  <si>
    <t>01030202</t>
  </si>
  <si>
    <t>01030302</t>
  </si>
  <si>
    <t>01040202</t>
  </si>
  <si>
    <t>01040302</t>
  </si>
  <si>
    <t>01040402</t>
  </si>
  <si>
    <t>01040502</t>
  </si>
  <si>
    <t>01080101</t>
  </si>
  <si>
    <t>01080102</t>
  </si>
  <si>
    <t>01080401</t>
  </si>
  <si>
    <t>01060202</t>
  </si>
  <si>
    <t>01060700</t>
  </si>
  <si>
    <t>01080501</t>
  </si>
  <si>
    <t>01080603</t>
  </si>
  <si>
    <t>01080604</t>
  </si>
  <si>
    <t>27030422</t>
  </si>
  <si>
    <t>27031172</t>
  </si>
  <si>
    <t>27031176</t>
  </si>
  <si>
    <t>22250776</t>
  </si>
  <si>
    <t>22030330</t>
  </si>
  <si>
    <t>22030640</t>
  </si>
  <si>
    <t>22030641</t>
  </si>
  <si>
    <t>22030951</t>
  </si>
  <si>
    <t>22040247</t>
  </si>
  <si>
    <t>22040417</t>
  </si>
  <si>
    <t>22040517</t>
  </si>
  <si>
    <t>22250671</t>
  </si>
  <si>
    <t>22250672</t>
  </si>
  <si>
    <t>22250675</t>
  </si>
  <si>
    <t>22250980</t>
  </si>
  <si>
    <t>22251161</t>
  </si>
  <si>
    <t>22010103</t>
  </si>
  <si>
    <t>22010104</t>
  </si>
  <si>
    <t>22010201</t>
  </si>
  <si>
    <t>22020417</t>
  </si>
  <si>
    <t>22020421</t>
  </si>
  <si>
    <t>22030329</t>
  </si>
  <si>
    <t>22030539</t>
  </si>
  <si>
    <t>11250601</t>
  </si>
  <si>
    <t>31210203</t>
  </si>
  <si>
    <t>61010101</t>
  </si>
  <si>
    <t>02010101</t>
  </si>
  <si>
    <t>02010103</t>
  </si>
  <si>
    <t>02010105</t>
  </si>
  <si>
    <t>02010201</t>
  </si>
  <si>
    <t>02010309</t>
  </si>
  <si>
    <t>02020672</t>
  </si>
  <si>
    <t>02020673</t>
  </si>
  <si>
    <t>02040222</t>
  </si>
  <si>
    <t>02040223</t>
  </si>
  <si>
    <t>11010202</t>
  </si>
  <si>
    <t>11010211</t>
  </si>
  <si>
    <t>11010221</t>
  </si>
  <si>
    <t>11200101</t>
  </si>
  <si>
    <t>Celkom za 01.1 - Turbookružná križovatka ZV-Rákoš na ceste III/2460</t>
  </si>
  <si>
    <t>01.2 - Miestne kom. a chodníky pri turbookr. križovatke ZV-Rákoš</t>
  </si>
  <si>
    <t>05030166</t>
  </si>
  <si>
    <t>01080300</t>
  </si>
  <si>
    <t>01080402</t>
  </si>
  <si>
    <t>22040617</t>
  </si>
  <si>
    <t>22250356</t>
  </si>
  <si>
    <t>22250981</t>
  </si>
  <si>
    <t>22250983</t>
  </si>
  <si>
    <t>Celkom za 01.2 - Miestne kom. a chodníky pri turbookr. križovatke ZV-Rákoš</t>
  </si>
  <si>
    <t>01.3 - Ochrana vodovodu oceľ DN700</t>
  </si>
  <si>
    <t>01010602</t>
  </si>
  <si>
    <t>01060201</t>
  </si>
  <si>
    <t>01060203</t>
  </si>
  <si>
    <t>Premiestnenie  vodorovné do 5 000 m</t>
  </si>
  <si>
    <t>01070101</t>
  </si>
  <si>
    <t>27070102</t>
  </si>
  <si>
    <t>27201391</t>
  </si>
  <si>
    <t>61010701</t>
  </si>
  <si>
    <t>Celkom za 01.3 - Ochrana vodovodu oceľ DN700</t>
  </si>
  <si>
    <t>01.4 - Ochrana vodovodu HDPE D 160</t>
  </si>
  <si>
    <t>Celkom za 01.4 - Ochrana vodovodu HDPE D 160</t>
  </si>
  <si>
    <t>02 - Verejné osvetlenie</t>
  </si>
  <si>
    <t>05010104</t>
  </si>
  <si>
    <t>05020340</t>
  </si>
  <si>
    <t>05020341</t>
  </si>
  <si>
    <t>01040401</t>
  </si>
  <si>
    <t>01090301</t>
  </si>
  <si>
    <t>22251284</t>
  </si>
  <si>
    <t>11010201</t>
  </si>
  <si>
    <t>11190401</t>
  </si>
  <si>
    <t>91080101</t>
  </si>
  <si>
    <t>91090101</t>
  </si>
  <si>
    <t>91100103</t>
  </si>
  <si>
    <t>91200101</t>
  </si>
  <si>
    <t>91200202</t>
  </si>
  <si>
    <t>91200401</t>
  </si>
  <si>
    <t>KPL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</si>
  <si>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</si>
  <si>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</si>
  <si>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</si>
  <si>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</si>
  <si>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</si>
  <si>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</si>
  <si>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</si>
  <si>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02 - Verejné osvetlenie</t>
  </si>
  <si>
    <t>03 - Elektrické telekomunikačné siete Slovak Telekom</t>
  </si>
  <si>
    <t>22251285</t>
  </si>
  <si>
    <t>92020101</t>
  </si>
  <si>
    <t>92020201</t>
  </si>
  <si>
    <t>92032501</t>
  </si>
  <si>
    <t>Celkom za 03 - Elektrické telekomunikačné siete Slovak Telekom</t>
  </si>
  <si>
    <t>04 - Elektrické telekomunikačné siete MO SR</t>
  </si>
  <si>
    <t>Celkom za 04 - Elektrické telekomunikačné siete MO SR</t>
  </si>
  <si>
    <t>05 - Dažďová kanalizácia</t>
  </si>
  <si>
    <t>01010301</t>
  </si>
  <si>
    <t>HOD</t>
  </si>
  <si>
    <t>01010401</t>
  </si>
  <si>
    <t>01010601</t>
  </si>
  <si>
    <t>01020101</t>
  </si>
  <si>
    <t>01030101</t>
  </si>
  <si>
    <t>01040501</t>
  </si>
  <si>
    <t>01090101</t>
  </si>
  <si>
    <t>01080503</t>
  </si>
  <si>
    <t>21250422</t>
  </si>
  <si>
    <t>11200301</t>
  </si>
  <si>
    <t>11200302</t>
  </si>
  <si>
    <t>11200311</t>
  </si>
  <si>
    <t>11200321</t>
  </si>
  <si>
    <t>11250901</t>
  </si>
  <si>
    <t>27030421</t>
  </si>
  <si>
    <t>27030423</t>
  </si>
  <si>
    <t>27031169</t>
  </si>
  <si>
    <t>27031171</t>
  </si>
  <si>
    <t>27031173</t>
  </si>
  <si>
    <t>27031174</t>
  </si>
  <si>
    <t>27031175</t>
  </si>
  <si>
    <t>22040145</t>
  </si>
  <si>
    <t>11200201</t>
  </si>
  <si>
    <t>11200211</t>
  </si>
  <si>
    <t>31200303</t>
  </si>
  <si>
    <t>02050132</t>
  </si>
  <si>
    <t>02050432</t>
  </si>
  <si>
    <t>Celkom za 05 - Dažďová kanalizácia</t>
  </si>
  <si>
    <t>07 - Sadové úpravy</t>
  </si>
  <si>
    <t>01080502</t>
  </si>
  <si>
    <t>01080811</t>
  </si>
  <si>
    <t>Celkom za 07 - Sadové úpravy</t>
  </si>
  <si>
    <t>Jednotková cena bez DPH v €</t>
  </si>
  <si>
    <t>Cena bez DPH  v €</t>
  </si>
  <si>
    <t>Rekapitulácia objektov</t>
  </si>
  <si>
    <t>Celkový súčet bez DPH  v €</t>
  </si>
  <si>
    <t>Cena bez DPH v €</t>
  </si>
  <si>
    <t>Celkový súčet v €</t>
  </si>
  <si>
    <t>ČÍSLO
POLOŽKY</t>
  </si>
  <si>
    <t>POPIS PRÁC</t>
  </si>
  <si>
    <t>45.00.00. Všeobecné položky v procese obstarávania stavieb</t>
  </si>
  <si>
    <t>45.00.00  00010401</t>
  </si>
  <si>
    <t>Merná jednotka:</t>
  </si>
  <si>
    <t xml:space="preserve">Množstvo: </t>
  </si>
  <si>
    <t>45.00.00  00010402</t>
  </si>
  <si>
    <t>45.00.00  00010403</t>
  </si>
  <si>
    <t>45.11.11. Demolačné práce</t>
  </si>
  <si>
    <t>45.11.11  05010104</t>
  </si>
  <si>
    <t>45.11.11  05020340</t>
  </si>
  <si>
    <t>45.11.11  0502034008</t>
  </si>
  <si>
    <t>Vybúranie konštrukcií a demontáže - inštalačného vedenia a príslušenstva - elektroinštalačného - silnoprúd - príslušenstvo vonkajšie</t>
  </si>
  <si>
    <t>45.11.11  05020341</t>
  </si>
  <si>
    <t>45.11.11  0502034111</t>
  </si>
  <si>
    <t>Vybúranie konštrukcií a demontáže - inštalačného vedenia a príslušenstva - stožiarov - osvetlenia-komplet</t>
  </si>
  <si>
    <t>45.11.11  05030161</t>
  </si>
  <si>
    <t>45.11.11  0503016102</t>
  </si>
  <si>
    <t>Odstránenie spevnených plôch vozoviek a doplňujúcich konštrukcií krytov cementobetónových hr. nad 100 do 200 mm</t>
  </si>
  <si>
    <t>45.11.11  05030162</t>
  </si>
  <si>
    <t>45.11.11  0503016201</t>
  </si>
  <si>
    <t>Odstránenie spevnených plôch vozoviek a doplňujúcich konštrukcií krytov bitúmenových hr.do 100 mm</t>
  </si>
  <si>
    <t>45.11.11  0503016202</t>
  </si>
  <si>
    <t>Odstránenie spevnených plôch vozoviek a doplňujúcich konštrukcií krytov bitúmenových hr. nad 100 do 200 mm</t>
  </si>
  <si>
    <t>45.11.11  05030166</t>
  </si>
  <si>
    <t>45.11.11  0503016601</t>
  </si>
  <si>
    <t>Odstránenie spevnených plôch vozoviek a doplňujúcich konštrukcií krytov dlaždených hr.do 100 mm</t>
  </si>
  <si>
    <t>45.11.11  0503016602</t>
  </si>
  <si>
    <t>Odstránenie spevnených plôch vozoviek a doplňujúcich konštrukcií krytov dlaždených hr. nad 100 do 200 mm</t>
  </si>
  <si>
    <t>45.11.11  05030261</t>
  </si>
  <si>
    <t>45.11.11  0503026101</t>
  </si>
  <si>
    <t>Odstránenie spevnených plôch vozoviek a doplňujúcich konštrukcií podkladov z betónu prostého hr.do 100 mm</t>
  </si>
  <si>
    <t>45.11.11  05030262</t>
  </si>
  <si>
    <t>45.11.11  0503026202</t>
  </si>
  <si>
    <t>Odstránenie spevnených plôch vozoviek a doplňujúcich konštrukcií podkladov bitúmenových hr. nad 100 do 200 mm</t>
  </si>
  <si>
    <t>45.11.11  05030304</t>
  </si>
  <si>
    <t>45.11.11  0503030402</t>
  </si>
  <si>
    <t>Odstránenie spevnených plôch vozoviek a doplňujúcich konštrukcií obrubníkov a krajníkov betónových stojatých</t>
  </si>
  <si>
    <t>45.11.11  0503030403</t>
  </si>
  <si>
    <t>Odstránenie spevnených plôch vozoviek a doplňujúcich konštrukcií obrubníkov a krajníkov betónových záhonových</t>
  </si>
  <si>
    <t>45.11.11  05030507</t>
  </si>
  <si>
    <t>45.11.11  05080200</t>
  </si>
  <si>
    <t>45.11.11  0508020002</t>
  </si>
  <si>
    <t>Doprava vybúraných hmôt - vodorovná doprava - do 1km</t>
  </si>
  <si>
    <t>45.11.11  0508020003</t>
  </si>
  <si>
    <t>Doprava vybúraných hmôt vodorovná, nad 1 km</t>
  </si>
  <si>
    <t>45.11.11  05090362</t>
  </si>
  <si>
    <t>45.11.11  0509036204</t>
  </si>
  <si>
    <t>Doplňujúce práce, frézovanie bitúmenového krytu, podkladu hr. 50 mm</t>
  </si>
  <si>
    <t>45.11.11  05090462</t>
  </si>
  <si>
    <t>45.11.11  0509046202</t>
  </si>
  <si>
    <t>Doplňujúce práce, diamantové rezanie bitúmenového krytu, podkladu hr nad 50 do 100 mm</t>
  </si>
  <si>
    <t>45.11.11  0509046204</t>
  </si>
  <si>
    <t>Doplňujúce práce, diamantové rezanie bitúmenového krytu, podkladu hr. nad 150 do 200 mm</t>
  </si>
  <si>
    <t>45.11.12. Úprava staveniska a vyčisťovacie práce</t>
  </si>
  <si>
    <t>45.11.12  01010104</t>
  </si>
  <si>
    <t>45.11.12  0101010401</t>
  </si>
  <si>
    <t>Pripravné práce, odstránenie porastov mačiny hr. do 100 mm</t>
  </si>
  <si>
    <t>45.11.12  01040100</t>
  </si>
  <si>
    <t>45.11.12  0104010007</t>
  </si>
  <si>
    <t>Konštrukcie z hornín - skládky  tr.horniny 1-4</t>
  </si>
  <si>
    <t>45.11.12  01060204</t>
  </si>
  <si>
    <t>45.11.12  0106020401</t>
  </si>
  <si>
    <t>Premiestnenie  výkopku resp. rúbaniny, vodorovné nad 3 000 m, tr. horniny 1-4</t>
  </si>
  <si>
    <t>45.11.12  01060600</t>
  </si>
  <si>
    <t>45.11.12  0106060007</t>
  </si>
  <si>
    <t>Premiestnenie  výkopku resp. rúbaniny prehodením,  tr. horniny 1-4</t>
  </si>
  <si>
    <t>45.11.20. Výkopové zemné práce a presun zemín</t>
  </si>
  <si>
    <t>45.11.20  01010301</t>
  </si>
  <si>
    <t>45.11.20  0101030101</t>
  </si>
  <si>
    <t>Pripravné práce, čerpanie vody gravitačnými studňami do 500 l/min</t>
  </si>
  <si>
    <t>45.11.20  01010401</t>
  </si>
  <si>
    <t>45.11.20  0101040101</t>
  </si>
  <si>
    <t>Pripravné práce, odvedenie vody potrubím alebo žľabmi na povrchu do 100 mm</t>
  </si>
  <si>
    <t>45.11.20  01010601</t>
  </si>
  <si>
    <t>45.11.20  0101060101</t>
  </si>
  <si>
    <t>Pripravné práce, zaistenie vedenia podzemného potrubia DN do 200 mm</t>
  </si>
  <si>
    <t>45.11.20  01010602</t>
  </si>
  <si>
    <t>45.11.20  0101060201</t>
  </si>
  <si>
    <t>Pripravné práce, zaistenie podzemného vedenia do 6 káblov</t>
  </si>
  <si>
    <t>45.11.20  0101060202</t>
  </si>
  <si>
    <t>Pripravné práce, zaistenie podzemného vedenia nad 6 káblov</t>
  </si>
  <si>
    <t>45.11.20  01020101</t>
  </si>
  <si>
    <t>45.11.20  0102010101</t>
  </si>
  <si>
    <t>Odkopávky a prekopávky humóznej vrstvy ornice tr. horniny 1-2</t>
  </si>
  <si>
    <t>45.11.20  01030101</t>
  </si>
  <si>
    <t>45.11.20  0103010107</t>
  </si>
  <si>
    <t>Hĺbené vykopávky jám zapažených, tr. horniny 1-4</t>
  </si>
  <si>
    <t>45.11.20  01030102</t>
  </si>
  <si>
    <t>45.11.20  0103010207</t>
  </si>
  <si>
    <t>Hĺbené vykopávky - jám - nezapažených - tr. horniny 1-4</t>
  </si>
  <si>
    <t>45.11.20  01030201</t>
  </si>
  <si>
    <t>45.11.20  0103020103</t>
  </si>
  <si>
    <t>Hĺbené vykopávky - rýh - š. do 600 mm - tr.horniny 4</t>
  </si>
  <si>
    <t>45.11.20  01030202</t>
  </si>
  <si>
    <t>45.11.20  0103020207</t>
  </si>
  <si>
    <t>Hĺbené vykopávky rýh š nad 600 mm, tr. horniny 1-4</t>
  </si>
  <si>
    <t>45.11.20  01040401</t>
  </si>
  <si>
    <t>45.11.20  0104040102</t>
  </si>
  <si>
    <t>Konštrukcie z hornín - zásypy bez zhutnenia - tr.horniny 3</t>
  </si>
  <si>
    <t>45.11.20  01040402</t>
  </si>
  <si>
    <t>45.11.20  0104040203</t>
  </si>
  <si>
    <t>Konštrukcie z hornín - zásypy so zhutnením, tr.horniny 4</t>
  </si>
  <si>
    <t>45.11.20  0104040207</t>
  </si>
  <si>
    <t>Konštrukcie z hornín - zásypy so zhutnením - tr. horniny 1-4</t>
  </si>
  <si>
    <t>45.11.20  01040501</t>
  </si>
  <si>
    <t>45.11.20  0104050103</t>
  </si>
  <si>
    <t>Konštrukcie z hornín - obsypy bez zhutnenia, tr.horniny 4</t>
  </si>
  <si>
    <t>45.11.20  01040502</t>
  </si>
  <si>
    <t>45.11.20  0104050203</t>
  </si>
  <si>
    <t>Konštrukcie z hornín - obsypy so zhutnením, tr.horniny 4</t>
  </si>
  <si>
    <t>45.11.20  01060201</t>
  </si>
  <si>
    <t>45.11.20  0106020101</t>
  </si>
  <si>
    <t>Premiestnenie  výkopku resp. rúbaniny, vodorovné do 100 m, tr. horniny 1-4</t>
  </si>
  <si>
    <t>45.11.20  01060203</t>
  </si>
  <si>
    <t>45.11.20  0106020301</t>
  </si>
  <si>
    <t>Premiestnenie - vodorovné - do 5 000 m - tr. horniny 1-4</t>
  </si>
  <si>
    <t>45.11.20  01060700</t>
  </si>
  <si>
    <t>45.11.20  0106070007</t>
  </si>
  <si>
    <t>Premiestnenie  výkopku resp. rúbaniny - nakladanie, prekladanie, vykladanie,  tr. horniny 1-4</t>
  </si>
  <si>
    <t>45.11.20  01070101</t>
  </si>
  <si>
    <t>45.11.20  0107010100</t>
  </si>
  <si>
    <t>Paženie, resp.zaistenie výrubu v podzemí vykopávok príložné, z dielcov bez ohľadu na materiál</t>
  </si>
  <si>
    <t>45.11.20  01090101</t>
  </si>
  <si>
    <t>45.11.20  0109010104</t>
  </si>
  <si>
    <t>Pretláčanie potrubia oceľového, tr. hor. 1-4, DN nad 600 do 800 mm</t>
  </si>
  <si>
    <t>45.11.20  01090301</t>
  </si>
  <si>
    <t>45.11.20  0109030101</t>
  </si>
  <si>
    <t>Pretláčanie potrubia - z plastických hmôt - tr. hor. 1-4 - DN do 200 mm</t>
  </si>
  <si>
    <t>45.11.23. Vyplňovanie a rekultivačné práce</t>
  </si>
  <si>
    <t>45.11.23  01060201</t>
  </si>
  <si>
    <t>45.11.23  0106020101</t>
  </si>
  <si>
    <t>45.11.23  01060700</t>
  </si>
  <si>
    <t>45.11.23  0106070007</t>
  </si>
  <si>
    <t>45.11.23  01080501</t>
  </si>
  <si>
    <t>45.11.23  0108050101</t>
  </si>
  <si>
    <t>Povrchové úpravy terénu, úpravy povrchov rozprestretím ornice na rovine</t>
  </si>
  <si>
    <t>45.11.23  01080503</t>
  </si>
  <si>
    <t>45.11.23  0108050301</t>
  </si>
  <si>
    <t>Povrchové úpravy terénu, úpravy povrchov založením trávnika hydroosevom na ornicu</t>
  </si>
  <si>
    <t>45.11.24. Výkopové práce</t>
  </si>
  <si>
    <t>45.11.24  01020400</t>
  </si>
  <si>
    <t>45.11.24  0102040007</t>
  </si>
  <si>
    <t>Odkopávky a prekopávky komunikácií,železníc,plôch, tr.horniny 1-4</t>
  </si>
  <si>
    <t>45.11.24  01030102</t>
  </si>
  <si>
    <t>45.11.24  0103010207</t>
  </si>
  <si>
    <t>Hĺbené vykopávky jám nezapažených, tr. horniny 1-4</t>
  </si>
  <si>
    <t>45.11.24  01030201</t>
  </si>
  <si>
    <t>45.11.24  0103020107</t>
  </si>
  <si>
    <t>Hĺbené vykopávky rýh š. do 600 mm, tr. horniny 1-4</t>
  </si>
  <si>
    <t>45.11.24  01030202</t>
  </si>
  <si>
    <t>45.11.24  0103020207</t>
  </si>
  <si>
    <t>45.11.24  01030302</t>
  </si>
  <si>
    <t>45.11.24  0103030207</t>
  </si>
  <si>
    <t>Hĺbené vykopávky šachiet nezapažených, tr. horniny 1-4</t>
  </si>
  <si>
    <t>45.11.24  01040202</t>
  </si>
  <si>
    <t>45.11.24  0104020201</t>
  </si>
  <si>
    <t>Konštrukcie z hornín - násypy so zhutnením zo zemín súdržných</t>
  </si>
  <si>
    <t>45.11.24  01040302</t>
  </si>
  <si>
    <t>45.11.24  0104030205</t>
  </si>
  <si>
    <t>Konštrukcie z hornín - prechodové vrstvy so zhutnením zo sypanín kamenistých a balvanitých</t>
  </si>
  <si>
    <t>45.11.24  01040402</t>
  </si>
  <si>
    <t>45.11.24  0104040207</t>
  </si>
  <si>
    <t>Konštrukcie z hornín - zásypy so zhutnením, tr. horniny 1-4</t>
  </si>
  <si>
    <t>45.11.24  01040502</t>
  </si>
  <si>
    <t>45.11.24  0104050203</t>
  </si>
  <si>
    <t>45.11.24  01080101</t>
  </si>
  <si>
    <t>45.11.24  0108010101</t>
  </si>
  <si>
    <t>Povrchové úpravy terénu, úprava pláne so  zhutnením v zárezoch, tr.horniny 1-4</t>
  </si>
  <si>
    <t>45.11.24  01080102</t>
  </si>
  <si>
    <t>45.11.24  0108010201</t>
  </si>
  <si>
    <t>Povrchové úpravy terénu, úprava pláne so  zhutnením v násypoch, tr.horniny 1-4</t>
  </si>
  <si>
    <t>45.11.24  01080300</t>
  </si>
  <si>
    <t>45.11.24  0108030001</t>
  </si>
  <si>
    <t>Povrchové úpravy terénu, úprava podložia,  tr.horniny 1-4</t>
  </si>
  <si>
    <t>45.11.24  01080401</t>
  </si>
  <si>
    <t>45.11.24  0108040101</t>
  </si>
  <si>
    <t>Povrchové úpravy terénu, svahovanie v zárezoch, tr.horniny 1-4</t>
  </si>
  <si>
    <t>45.11.24  01080402</t>
  </si>
  <si>
    <t>45.11.24  0108040201</t>
  </si>
  <si>
    <t>Povrchové úpravy terénu, svahovanie v násypoch, tr.horniny 1-4</t>
  </si>
  <si>
    <t>45.11.25. Presun zemín</t>
  </si>
  <si>
    <t>45.11.25  01060202</t>
  </si>
  <si>
    <t>45.11.25  0106020201</t>
  </si>
  <si>
    <t>Premiestnenie  výkopku resp. rúbaniny, vodorovné do 1 000 m, tr. horniny 1-4</t>
  </si>
  <si>
    <t>45.11.25  01060204</t>
  </si>
  <si>
    <t>45.11.25  0106020401</t>
  </si>
  <si>
    <t>45.11.25  01060700</t>
  </si>
  <si>
    <t>45.11.25  0106070007</t>
  </si>
  <si>
    <t>45.11.27. Terénne úpravy</t>
  </si>
  <si>
    <t>45.11.27  01080501</t>
  </si>
  <si>
    <t>45.11.27  0108050101</t>
  </si>
  <si>
    <t>45.11.27  0108050102</t>
  </si>
  <si>
    <t>Povrchové úpravy terénu, úpravy povrchov rozprestretím ornice na svahu</t>
  </si>
  <si>
    <t>45.11.27  01080502</t>
  </si>
  <si>
    <t>45.11.27  0108050203</t>
  </si>
  <si>
    <t>Povrchové úpravy terénu, úpravy povrchov založením trávnika ručne, parkového</t>
  </si>
  <si>
    <t>45.11.27  01080603</t>
  </si>
  <si>
    <t>45.11.27  0108060312</t>
  </si>
  <si>
    <t>Povrchové úpravy terénu, úpravy pred výsadbou, obrobenie pôdy hnojením</t>
  </si>
  <si>
    <t>45.11.27  01080604</t>
  </si>
  <si>
    <t>45.11.27  0108060401</t>
  </si>
  <si>
    <t>Povrchové úpravy terénu, úpravy pred výsadbou chemickým odplevelením, odburinením pred založením kultúry</t>
  </si>
  <si>
    <t>45.11.27  01080811</t>
  </si>
  <si>
    <t>45.11.27  0108081101</t>
  </si>
  <si>
    <t>Povrchové úpravy terénu, sadenie, presádzanie, ošetrovanie, ochrana trávnika v rovine</t>
  </si>
  <si>
    <t>45.11.27  0108081102</t>
  </si>
  <si>
    <t>Povrchové úpravy terénu, sadenie, presádzanie, ošetrovanie, ochrana trávnika na svahu</t>
  </si>
  <si>
    <t>45.22.11. Stavebné práce na mostoch</t>
  </si>
  <si>
    <t>45.22.11  21250422</t>
  </si>
  <si>
    <t>45.22.11  2125042204</t>
  </si>
  <si>
    <t>Doplňujúce konštrukcie, dilatačné zariadenia, výplň dilatačných škár z polystyrénu</t>
  </si>
  <si>
    <t>45.23.13. Práce na stavbe miestnych potrubných vedení vody a kanalizácie</t>
  </si>
  <si>
    <t>45.23.13  11200301</t>
  </si>
  <si>
    <t>45.23.13  1120030103</t>
  </si>
  <si>
    <t>Podkladné konštrukcie, dosky, bloky, sedlá z betónu prostého, tr. C 12/15 (B 15)</t>
  </si>
  <si>
    <t>45.23.13  11200302</t>
  </si>
  <si>
    <t>45.23.13  1120030206</t>
  </si>
  <si>
    <t>Podkladné konštrukcie, dosky, bloky, sedlá z betónu železového, tr. C 25/30 (B 30)</t>
  </si>
  <si>
    <t>45.23.13  11200311</t>
  </si>
  <si>
    <t>45.23.13  1120031101</t>
  </si>
  <si>
    <t>Podkladné konštrukcie, dosky, bloky, sedlá, debnenie tradičné drevené</t>
  </si>
  <si>
    <t>45.23.13  11200321</t>
  </si>
  <si>
    <t>45.23.13  1120032107</t>
  </si>
  <si>
    <t>Podkladné konštrukcie, dosky, bloky, sedlá, výstuž z betonárskej ocele zo zváraných sietí</t>
  </si>
  <si>
    <t>45.23.13  11250901</t>
  </si>
  <si>
    <t>45.23.13  1125090102</t>
  </si>
  <si>
    <t>Doplňujúce konštrukcie, obetónovanie potrubia, z betónu prostého tr. C 8/10 (B 10)</t>
  </si>
  <si>
    <t>45.23.13  1125090103</t>
  </si>
  <si>
    <t>Doplňujúce konštrukcie, obetónovanie potrubia, z betónu prostého tr. C 12/15 (B 15)</t>
  </si>
  <si>
    <t>45.23.13  27030421</t>
  </si>
  <si>
    <t>45.23.13  2703042104</t>
  </si>
  <si>
    <t>Kanalizácie, rúry plastové, PE, PP DN 200</t>
  </si>
  <si>
    <t>45.23.13  2703042106</t>
  </si>
  <si>
    <t>Kanalizácie, rúry plastové, PE, PP DN 300</t>
  </si>
  <si>
    <t>45.23.13  2703042107</t>
  </si>
  <si>
    <t>Kanalizácie, rúry plastové, PE, PP DN 400</t>
  </si>
  <si>
    <t>45.23.13  27030422</t>
  </si>
  <si>
    <t>45.23.13  2703042204</t>
  </si>
  <si>
    <t>Kanalizácie, rúry plastové, PVC DN 200</t>
  </si>
  <si>
    <t>45.23.13  27030423</t>
  </si>
  <si>
    <t>45.23.13  2703042304</t>
  </si>
  <si>
    <t>Kanalizácie, rúry plastové, tvarovky z PE, PP DN 200</t>
  </si>
  <si>
    <t>45.23.13  2703042306</t>
  </si>
  <si>
    <t>Kanalizácie, rúry plastové, tvarovky z PE, PP DN 300</t>
  </si>
  <si>
    <t>45.23.13  2703042307</t>
  </si>
  <si>
    <t>Kanalizácie, rúry plastové, tvarovky z PE, PP DN 400</t>
  </si>
  <si>
    <t>45.23.13  27031169</t>
  </si>
  <si>
    <t>45.23.13  2703116901</t>
  </si>
  <si>
    <t>Kanalizácie, ostatné konštrukcie, vstupný komín z betónových dielcov</t>
  </si>
  <si>
    <t>45.23.13  27031171</t>
  </si>
  <si>
    <t>45.23.13  2703117101</t>
  </si>
  <si>
    <t>Kanalizácie, ostatné konštrukcie, šachty a spádoviská kanalizačné z betónových dielcov</t>
  </si>
  <si>
    <t>45.23.13  2703117102</t>
  </si>
  <si>
    <t>Kanalizácie, ostatné konštrukcie, šachty kanalizačné plastové</t>
  </si>
  <si>
    <t>45.23.13  27031172</t>
  </si>
  <si>
    <t>45.23.13  2703117201</t>
  </si>
  <si>
    <t>Kanalizácie, ostatné konštrukcie, vpusty kanalizačné z betónových dielcov</t>
  </si>
  <si>
    <t>45.23.13  27031173</t>
  </si>
  <si>
    <t>45.23.13  2703117301</t>
  </si>
  <si>
    <t>Kanalizácie, ostatné konštrukcie, odlučovače a nádrže z betónových dielcov</t>
  </si>
  <si>
    <t>45.23.13  27031174</t>
  </si>
  <si>
    <t>45.23.13  2703117403</t>
  </si>
  <si>
    <t>Kanalizácie, ostatné konštrukcie, armatúry - koncové klapky</t>
  </si>
  <si>
    <t>45.23.13  27031175</t>
  </si>
  <si>
    <t>45.23.13  2703117501</t>
  </si>
  <si>
    <t>Kanalizácie, ostatné konštrukcie, skúšky potrubia vodou</t>
  </si>
  <si>
    <t>45.23.13  27031176</t>
  </si>
  <si>
    <t>45.23.13  2703117601</t>
  </si>
  <si>
    <t>Kanalizácie, ostatné konštrukcie, doplnky - poklopy</t>
  </si>
  <si>
    <t>45.23.13  2703117602</t>
  </si>
  <si>
    <t>Kanalizácie, ostatné konštrukcie, doplnky - mreže</t>
  </si>
  <si>
    <t>45.23.13  27070102</t>
  </si>
  <si>
    <t>45.23.13  2707010202</t>
  </si>
  <si>
    <t>Chráničky, rúry oceľové, delená nad D 219 do D 820 mm</t>
  </si>
  <si>
    <t>45.23.13  2707010204</t>
  </si>
  <si>
    <t>Chráničky, rúry oceľové, delená nad D 1020 do D 1220 mm</t>
  </si>
  <si>
    <t>45.23.13  27201391</t>
  </si>
  <si>
    <t>45.23.31. Stavebné práce na výstavbe diaľnic a ciest chodníkov a nekrytých parkovísk</t>
  </si>
  <si>
    <t>45.23.31  22250776</t>
  </si>
  <si>
    <t>45.23.31  2225077601</t>
  </si>
  <si>
    <t>doplňujúce konštrukcie,  vodorovné dopravné značenie striekané a náterové vodiacich pruhov</t>
  </si>
  <si>
    <t>45.23.31  2225077602</t>
  </si>
  <si>
    <t>Doplňujúce konštrukcie,  vodorovné dopravné značenie striekané a náterové deliacich čiar</t>
  </si>
  <si>
    <t>45.23.31  2225077603</t>
  </si>
  <si>
    <t>Doplňujúce konštrukcie,  vodorovné dopravné značenie striekané a náterové stopčiary, zebry, šipky, atď.</t>
  </si>
  <si>
    <t>45.23.32. Práce na vrchnej stavbe diaľníc, ciest, ulíc, chodníkov a nekrytých parkovísk</t>
  </si>
  <si>
    <t>45.23.32  22030330</t>
  </si>
  <si>
    <t>45.23.32  2203033004</t>
  </si>
  <si>
    <t>Podkladné a krycie vrstvy z asfaltových zmesí, bitúmenové postreky, nátery, posypy spojovací postrek z modifikovanej emulzie</t>
  </si>
  <si>
    <t>45.23.32  22030640</t>
  </si>
  <si>
    <t>45.23.32  2203064001</t>
  </si>
  <si>
    <t>Podkladné a krycie vrstvy z asfaltových zmesí, bitúmenové vrstvy, asfaltový betón  triedy I</t>
  </si>
  <si>
    <t>45.23.32  22030641</t>
  </si>
  <si>
    <t>45.23.32  2203064101</t>
  </si>
  <si>
    <t>Podkladné a krycie vrstvy z asfaltových zmesí, bitúmenové vrstvy, asfaltový koberec mastixový triedy I</t>
  </si>
  <si>
    <t>45.23.32  22030951</t>
  </si>
  <si>
    <t>45.23.32  22040145</t>
  </si>
  <si>
    <t>45.23.32  2204014501</t>
  </si>
  <si>
    <t>Kryty dláždené,chodníkov komunikácií,rigolov, prefabrikované panely cestné zo železobetónu</t>
  </si>
  <si>
    <t>45.23.32  22040247</t>
  </si>
  <si>
    <t>45.23.32  2204024702</t>
  </si>
  <si>
    <t>Kryty dláždené,chodníkov komunikácií,rigolov z kociek prírodných drobných</t>
  </si>
  <si>
    <t>45.23.32  22040417</t>
  </si>
  <si>
    <t>45.23.32  2204041701</t>
  </si>
  <si>
    <t>Kryty dláždené,chodníkov komunikácií,rigolov zo zámkovej dlažby betónovej hr.6 cm</t>
  </si>
  <si>
    <t>45.23.32  2204041702</t>
  </si>
  <si>
    <t>Kryty dláždené,chodníkov komunikácií,rigolov  zo zámkovej dlažby betónovej hr.8 cm</t>
  </si>
  <si>
    <t>45.23.32  22040517</t>
  </si>
  <si>
    <t>45.23.32  22040617</t>
  </si>
  <si>
    <t>45.23.32  2204061702</t>
  </si>
  <si>
    <t>Kryty dláždené,chodníkov komunikácií,rigolov z tvárnic betónových vegetačných</t>
  </si>
  <si>
    <t>45.23.32  22250356</t>
  </si>
  <si>
    <t>45.23.32  2225035602</t>
  </si>
  <si>
    <t>Doplňujúce konštrukcie, zvodidlá prefabrikované s ozubom-zámkom</t>
  </si>
  <si>
    <t>45.23.32  22250671</t>
  </si>
  <si>
    <t>45.23.32  2225067106</t>
  </si>
  <si>
    <t>Doplňujúce konštrukcie,  zvislé dopravné značky, normálny alebo zväčšený rozmer hliníkové reflexné</t>
  </si>
  <si>
    <t>45.23.32  22250672</t>
  </si>
  <si>
    <t>45.23.32  2225067206</t>
  </si>
  <si>
    <t>Doplňujúce konštrukcie,  zvislé dopravné značky, veľkorozmerné hliníkové reflexné</t>
  </si>
  <si>
    <t>45.23.32  22250675</t>
  </si>
  <si>
    <t>45.23.32  2225067501</t>
  </si>
  <si>
    <t>Doplňujúce konštrukcie,  zvislé dopravné značky, portály oceľové</t>
  </si>
  <si>
    <t>45.23.32  22250980</t>
  </si>
  <si>
    <t>45.23.32  2225098001</t>
  </si>
  <si>
    <t>Doplňujúce konštrukcie,  obrubníky chodníkové betónové</t>
  </si>
  <si>
    <t>45.23.32  22250981</t>
  </si>
  <si>
    <t>45.23.32  2225098101</t>
  </si>
  <si>
    <t>Doplňujúce konštrukcie,  obrubníky záhonové betónové</t>
  </si>
  <si>
    <t>45.23.32  22250983</t>
  </si>
  <si>
    <t>45.23.32  22251161</t>
  </si>
  <si>
    <t>45.23.32  2225116102</t>
  </si>
  <si>
    <t>Doplňujúce konštrukcie,  otvorené žľaby z betónových tvárnic š. nad 500 mm</t>
  </si>
  <si>
    <t>45.23.33. Práce na spodnej stavby diaľnic, ciest, ulíc a chodníkov a nekrytých parkovísk</t>
  </si>
  <si>
    <t>45.23.33  22010103</t>
  </si>
  <si>
    <t>45.23.33  2201010301</t>
  </si>
  <si>
    <t>Podkladné a krycie vrstvy bez spojiva nestmelené, kamenivo drvené frakcia 8-63 mm</t>
  </si>
  <si>
    <t>45.23.33  22010104</t>
  </si>
  <si>
    <t>45.23.33  22010201</t>
  </si>
  <si>
    <t>45.23.33  2201020101</t>
  </si>
  <si>
    <t>Podkladné a krycie vrstvy bez spojiva, spevnenie krajníc zo zeminy so zhutnením</t>
  </si>
  <si>
    <t>45.23.33  22020417</t>
  </si>
  <si>
    <t>45.23.33  2202041706</t>
  </si>
  <si>
    <t>Podkladné a krycie vrstvy s hydraulickým spojivom, cementobetónové jednovrstvové, beton prostý tr. IV   C30/37 (B 35)</t>
  </si>
  <si>
    <t>45.23.33  22020421</t>
  </si>
  <si>
    <t>45.23.33  2202042102</t>
  </si>
  <si>
    <t>Podkladné a krycie vrstvy s hydraulickým spojivom, cementobetónové jednovrstvové, kamenivo spevnené cementom KZC II</t>
  </si>
  <si>
    <t>45.23.33  22030329</t>
  </si>
  <si>
    <t>45.23.33  2203032903</t>
  </si>
  <si>
    <t>Podkladné a krycie vrstvy z asfaltových zmesí, bitúmenové postreky, nátery,posypy infiltračný postrek z emulzie</t>
  </si>
  <si>
    <t>45.23.33  22030539</t>
  </si>
  <si>
    <t>45.23.33  2203053901</t>
  </si>
  <si>
    <t>Podkladné a krycie vrstvy z asfaltových zmesí s bitúmenovým spojivom, kamenivo obaľované asfaltom triedy I</t>
  </si>
  <si>
    <t>45.23.33  22251284</t>
  </si>
  <si>
    <t>45.23.33  2225128401</t>
  </si>
  <si>
    <t>Doplňujúce konštrukcie,  kábelovody z rúr plastových z polyetylénu</t>
  </si>
  <si>
    <t>45.23.33  22251285</t>
  </si>
  <si>
    <t>45.24.70. Práce na hrubej stavbe úprav tokov, hrádzí, zavlažovacích kanálov a akvaduktov</t>
  </si>
  <si>
    <t>45.24.70  11200101</t>
  </si>
  <si>
    <t>45.24.70  1120010107</t>
  </si>
  <si>
    <t>Podkladné konštrukcie, podkladné vrstvy z betónu prostého, tr. C 30/37 (B 35)</t>
  </si>
  <si>
    <t>45.24.70  11200201</t>
  </si>
  <si>
    <t>45.24.70  1120020107</t>
  </si>
  <si>
    <t>Podkladné konštrukcie, tesniace vrstvy, prahy z betónu prostého, tr. C 30/37 (B 35)</t>
  </si>
  <si>
    <t>45.24.70  11200211</t>
  </si>
  <si>
    <t>45.24.70  1120021101</t>
  </si>
  <si>
    <t>Podkladné konštrukcie, tesniace vrstvy, prahy, debnenie tradičné drevené</t>
  </si>
  <si>
    <t>45.24.70  11250601</t>
  </si>
  <si>
    <t>45.24.70  1125060107</t>
  </si>
  <si>
    <t>Doplňujúce konštrukcie, čelá priepustov, z betónu prostého tr. C 30/37 (B 35)</t>
  </si>
  <si>
    <t>45.24.70  31200303</t>
  </si>
  <si>
    <t>45.24.70  3120030301</t>
  </si>
  <si>
    <t>Podkladné konštrukcie, zaisťovací prah, pätka z lomového kameňa na sucho</t>
  </si>
  <si>
    <t>45.24.70  31210203</t>
  </si>
  <si>
    <t>45.24.70  3121020301</t>
  </si>
  <si>
    <t>Spevnené plochy, rovnaniny z lomového kameňa do 80 kg</t>
  </si>
  <si>
    <t>45.24.70  3121020302</t>
  </si>
  <si>
    <t>Spevnené plochy, rovnaniny z lomového kameňa do 200 kg</t>
  </si>
  <si>
    <t>45.26.14. Izolačné práce proti vode</t>
  </si>
  <si>
    <t>45.26.14  61010101</t>
  </si>
  <si>
    <t>45.26.14  6101010101</t>
  </si>
  <si>
    <t>Izolácie proti vode a zemnej vlhkosti, bežných konštrukcií náterivami a tmelmi na ploche vodorovnej</t>
  </si>
  <si>
    <t>45.26.14  6101010102</t>
  </si>
  <si>
    <t>Izolácie proti vode a zemnej vlhkosti, bežných konštrukcií náterivami a tmelmi na ploche zvislej</t>
  </si>
  <si>
    <t>45.26.14  61010701</t>
  </si>
  <si>
    <t>45.26.14  6101070101</t>
  </si>
  <si>
    <t>Izolácie proti vode a zemnej vlhkosti, oceľových potrubí ručne natavením</t>
  </si>
  <si>
    <t>45.26.22. Základové práce a vŕtanie vodných studní</t>
  </si>
  <si>
    <t>45.26.22  02010101</t>
  </si>
  <si>
    <t>45.26.22  0201010101</t>
  </si>
  <si>
    <t>Zlepšovanie základovej pôdy, výplň odvodňovacích rebier alebo trativodov kamenivom, štrkopieskom triedeným</t>
  </si>
  <si>
    <t>45.26.22  02010103</t>
  </si>
  <si>
    <t>45.26.22  0201010302</t>
  </si>
  <si>
    <t>Zlepšovanie základovej pôdy, výplň odvodňovacích rebier alebo trativodov kamenivom drveným fr. 16-125 mm</t>
  </si>
  <si>
    <t>45.26.22  02010105</t>
  </si>
  <si>
    <t>45.26.22  0201010501</t>
  </si>
  <si>
    <t>Zlepšovanie základovej pôdy, výplň odvodňovacích rebier alebo trativodov oplášt.z geotextílie, steny šikmé do 1:2,5</t>
  </si>
  <si>
    <t>45.26.22  0201010502</t>
  </si>
  <si>
    <t>Zlepšovanie základovej pôdy, výplň odvodňovacích rebier alebo trativodov oplášt.z geotextílie, steny zvislé alebo šikmé  nad 1:2,5</t>
  </si>
  <si>
    <t>45.26.22  02010201</t>
  </si>
  <si>
    <t>45.26.22  0201020101</t>
  </si>
  <si>
    <t>Zlepšovanie základovej pôdy, lôžko pre trativody a vankúše pod základy, z kameniva, štrkopiesku triedeného</t>
  </si>
  <si>
    <t>45.26.22  02010309</t>
  </si>
  <si>
    <t>45.26.22  0201030904</t>
  </si>
  <si>
    <t>Zlepšovanie základovej pôdy, trativody kompletné z potrubia plastického DN 100 mm</t>
  </si>
  <si>
    <t>45.26.22  0201030906</t>
  </si>
  <si>
    <t>Zlepšovanie základovej pôdy, trativody kompletné z potrubia plastického DN 160 mm</t>
  </si>
  <si>
    <t>45.26.22  02020672</t>
  </si>
  <si>
    <t>45.26.22  0202067206</t>
  </si>
  <si>
    <t>Vrty pre pilóty, tr.horniny II, D nad 850 do 1050 mm</t>
  </si>
  <si>
    <t>45.26.22  02020673</t>
  </si>
  <si>
    <t>45.26.22  0202067306</t>
  </si>
  <si>
    <t>Vrty pre pilóty, tr.horniny III, D nad 850 do 1050 mm</t>
  </si>
  <si>
    <t>45.26.22  02040222</t>
  </si>
  <si>
    <t>45.26.22  0204022202</t>
  </si>
  <si>
    <t>Pilóty betónované na mieste s vytiahnutím pažnice, beton železový C 25/30</t>
  </si>
  <si>
    <t>45.26.22  02040223</t>
  </si>
  <si>
    <t>45.26.22  0204022304</t>
  </si>
  <si>
    <t>Pilóty betónované na mieste s vytiahnutím pažnice, betonárska výstuž 10 505</t>
  </si>
  <si>
    <t>45.26.22  02050132</t>
  </si>
  <si>
    <t>45.26.22  0205013201</t>
  </si>
  <si>
    <t>Steny štetovnicové baranené, z kovových dielcov, hĺ. do 10 m</t>
  </si>
  <si>
    <t>45.26.22  02050432</t>
  </si>
  <si>
    <t>45.26.22  0205043201</t>
  </si>
  <si>
    <t>Steny - odstránenie štetovníc z kovových dielcov vytiahnutím</t>
  </si>
  <si>
    <t>45.26.23. Betonárske práce</t>
  </si>
  <si>
    <t>45.26.23  11010201</t>
  </si>
  <si>
    <t>45.26.23  1101020107</t>
  </si>
  <si>
    <t>Základy - pätky - betón prostý - tr. C 30/37 (B 35)</t>
  </si>
  <si>
    <t>45.26.23  11010202</t>
  </si>
  <si>
    <t>45.26.23  1101020208</t>
  </si>
  <si>
    <t>Základy, pätky z betónu železového, tr. C 35/45 (B 45)</t>
  </si>
  <si>
    <t>45.26.23  11010211</t>
  </si>
  <si>
    <t>45.26.23  1101021101</t>
  </si>
  <si>
    <t>Základy, pätky, debnenie tradičné drevené</t>
  </si>
  <si>
    <t>45.26.23  11010221</t>
  </si>
  <si>
    <t>45.26.23  1101022106</t>
  </si>
  <si>
    <t>Základy, pätky, výstuž z betonárskej ocele 10505</t>
  </si>
  <si>
    <t>45.26.23  11190401</t>
  </si>
  <si>
    <t>45.26.23  1119040104</t>
  </si>
  <si>
    <t>Kompletné konštrukcie - kanály inžinierskych sietí, nádržky - betón prostý - tr. C16/20 (B20)</t>
  </si>
  <si>
    <t>45.26.23  11200101</t>
  </si>
  <si>
    <t>45.26.23  1120010103</t>
  </si>
  <si>
    <t>Podkladné konštrukcie, podkladné vrstvy z betónu prostého, tr. C 12/15 (B 15)</t>
  </si>
  <si>
    <t>45.31.43. Inštalovanie telefónných káblov, pokládka káblov</t>
  </si>
  <si>
    <t>45.31.43  92020101</t>
  </si>
  <si>
    <t>45.31.43  9202010105</t>
  </si>
  <si>
    <t>Vedenia vonkajšie, káblové (miestne siete) - káble miestne telefónne ulož. v chráničkách</t>
  </si>
  <si>
    <t>45.31.43  92020201</t>
  </si>
  <si>
    <t>45.31.43  9202020101</t>
  </si>
  <si>
    <t>Vedenia vonkajšie, káblové (miestne siete) - spojky káblové rovné, spájanie žíl zátorkami</t>
  </si>
  <si>
    <t>45.31.43  92032501</t>
  </si>
  <si>
    <t>45.31.43  9203250102</t>
  </si>
  <si>
    <t>Vedenia vonkajšie, káblové (diaľkové siete) - čínnosti - na kábloch - meranie</t>
  </si>
  <si>
    <t>45.31.61. Inštalovanie vonkajších osvetľovacích zariadení a osvetlenia ciest</t>
  </si>
  <si>
    <t>45.31.61  91080101</t>
  </si>
  <si>
    <t>45.31.61  9108010101</t>
  </si>
  <si>
    <t>Káble Cu - NN - káble silové - ulož. voľne</t>
  </si>
  <si>
    <t>45.31.61  91090101</t>
  </si>
  <si>
    <t>45.31.61  9109010108</t>
  </si>
  <si>
    <t>Káble Al - NN - káble silové - ulož. v chráničkách</t>
  </si>
  <si>
    <t>45.31.61  91100103</t>
  </si>
  <si>
    <t>45.31.61  9110010302</t>
  </si>
  <si>
    <t>Káblové súbory, ukončenie vodičov - NN - káblové spojky - priame - viacžilové</t>
  </si>
  <si>
    <t>45.31.61  91200101</t>
  </si>
  <si>
    <t>45.31.61  9120010101</t>
  </si>
  <si>
    <t>Svietidlá a osvetľovacie zariadenia - stožiare - osvetľovacie - oceľové</t>
  </si>
  <si>
    <t>45.31.61  91200202</t>
  </si>
  <si>
    <t>45.31.61  9120020202</t>
  </si>
  <si>
    <t>Svietidlá a osvetľovacie zariadenia - svietidlá - pouličné - výbojkové</t>
  </si>
  <si>
    <t>45.31.61  91200401</t>
  </si>
  <si>
    <t>45.31.61  9120040101</t>
  </si>
  <si>
    <t>Svietidlá a osvetľovacie zariadenia - signalizačné zariadenia svetelné cestné</t>
  </si>
  <si>
    <t>45.31.61  91200501</t>
  </si>
  <si>
    <t>45.31.61  9120050102</t>
  </si>
  <si>
    <t>Svietidlá a osvetľovacie zariadenia - príslušenstvo pre svietidlá, výložníky</t>
  </si>
  <si>
    <t>45.31.61  91200502</t>
  </si>
  <si>
    <t>45.31.61  9120050201</t>
  </si>
  <si>
    <t>Svietidlá a osvetľovacie zariadenia - príslušenstvo pre stožiare, stožiarové rozvodnice, vrátane montáže a skúšok</t>
  </si>
  <si>
    <t>45.31.61  91220702</t>
  </si>
  <si>
    <t>45.31.61  9122070201</t>
  </si>
  <si>
    <t>Uzemňovacie a bleskozvodné vedenia - svorky - pre vedenia v zemi - FeZn</t>
  </si>
  <si>
    <t>45.31.61  91221001</t>
  </si>
  <si>
    <t>45.31.61  9122100102</t>
  </si>
  <si>
    <t>Uzemňovacie a bleskozvodné vedenia - vedenia v zemi - FeZn - drôtové</t>
  </si>
  <si>
    <t>45.31.61  9122100103</t>
  </si>
  <si>
    <t>Uzemňovacie a bleskozvodné vedenia - vedenia v zemi - FeZn - pásové</t>
  </si>
  <si>
    <t>45.31.61  91221201</t>
  </si>
  <si>
    <t>45.31.61  9122120101</t>
  </si>
  <si>
    <t>Uzemňovacie a bleskozvodné vedenia - nátery - zvodových vodičov - 1x základný, 2x krycí</t>
  </si>
  <si>
    <t>45.31.61  91221401</t>
  </si>
  <si>
    <t>45.31.61  9122140101</t>
  </si>
  <si>
    <t>Uzemňovacie a bleskozvodné vedenia - meranie - rezistencie uzemnenia - jedného zvodu</t>
  </si>
  <si>
    <t>45.31.61  91221501</t>
  </si>
  <si>
    <t>45.31.61  9122150101</t>
  </si>
  <si>
    <t>Uzemňovacie a bleskozvodné vedenia - revízie - bleskozvodu - za jeden zvod</t>
  </si>
  <si>
    <t>Návrh dopravného značenia – dočasného (prenosného) nie je súčasťou DSP/DRS a je potrebné ho doprojektovať v rámci DVP v zmysle TP019.</t>
  </si>
  <si>
    <t>02</t>
  </si>
  <si>
    <t>03</t>
  </si>
  <si>
    <t>04</t>
  </si>
  <si>
    <t>05</t>
  </si>
  <si>
    <t>06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</si>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</sst>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.00"/>
  </numFmts>
  <fonts count="35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T*Switzerland Narrow"/>
      <charset val="238"/>
    </font>
    <font>
      <sz val="11"/>
      <color indexed="8"/>
      <name val="Calibri"/>
      <family val="2"/>
      <charset val="238"/>
    </font>
    <font>
      <sz val="11"/>
      <color indexed="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Arial"/>
      <family val="2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</font>
    <font>
      <sz val="12"/>
      <name val="Arial"/>
      <family val="2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b/>
      <sz val="8"/>
      <color rgb="FF000000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/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2" borderId="0"/>
    <xf numFmtId="0" fontId="2" fillId="0" borderId="0"/>
    <xf numFmtId="0" fontId="3" fillId="0" borderId="0"/>
    <xf numFmtId="0" fontId="3" fillId="0" borderId="0"/>
    <xf numFmtId="2" fontId="4" fillId="0" borderId="0"/>
    <xf numFmtId="0" fontId="3" fillId="0" borderId="0"/>
    <xf numFmtId="0" fontId="3" fillId="0" borderId="0"/>
    <xf numFmtId="0" fontId="5" fillId="0" borderId="0"/>
    <xf numFmtId="0" fontId="7" fillId="0" borderId="0">
      <alignment vertical="top"/>
    </xf>
    <xf numFmtId="0" fontId="8" fillId="0" borderId="0"/>
    <xf numFmtId="0" fontId="9" fillId="0" borderId="0"/>
    <xf numFmtId="0" fontId="5" fillId="0" borderId="0"/>
    <xf numFmtId="0" fontId="14" fillId="0" borderId="0">
      <alignment vertical="top"/>
    </xf>
    <xf numFmtId="0" fontId="21" fillId="3" borderId="0"/>
    <xf numFmtId="0" fontId="21" fillId="0" borderId="0"/>
    <xf numFmtId="0" fontId="22" fillId="3" borderId="0"/>
    <xf numFmtId="0" fontId="1" fillId="0" borderId="0"/>
    <xf numFmtId="0" fontId="23" fillId="0" borderId="0"/>
  </cellStyleXfs>
  <cellXfs count="290">
    <xf numFmtId="0" fontId="0" fillId="0" borderId="0" xfId="0"/>
    <xf numFmtId="49" fontId="4" fillId="4" borderId="42" xfId="10" applyNumberFormat="1" applyFont="1" applyFill="1" applyBorder="1" applyAlignment="1" applyProtection="1">
      <alignment horizontal="center" vertical="center" wrapText="1"/>
      <protection hidden="1"/>
    </xf>
    <xf numFmtId="49" fontId="4" fillId="4" borderId="43" xfId="10" applyNumberFormat="1" applyFont="1" applyFill="1" applyBorder="1" applyAlignment="1" applyProtection="1">
      <alignment horizontal="center" vertical="center" wrapText="1"/>
      <protection hidden="1"/>
    </xf>
    <xf numFmtId="0" fontId="4" fillId="4" borderId="44" xfId="10" applyFont="1" applyFill="1" applyBorder="1" applyAlignment="1" applyProtection="1">
      <alignment horizontal="center" vertical="center" wrapText="1"/>
      <protection hidden="1"/>
    </xf>
    <xf numFmtId="0" fontId="10" fillId="0" borderId="0" xfId="11" applyFont="1" applyProtection="1">
      <protection hidden="1"/>
    </xf>
    <xf numFmtId="49" fontId="4" fillId="0" borderId="45" xfId="10" applyNumberFormat="1" applyFont="1" applyBorder="1" applyAlignment="1" applyProtection="1">
      <alignment horizontal="center" vertical="top" wrapText="1"/>
      <protection hidden="1"/>
    </xf>
    <xf numFmtId="49" fontId="4" fillId="0" borderId="46" xfId="10" applyNumberFormat="1" applyFont="1" applyBorder="1" applyAlignment="1" applyProtection="1">
      <alignment horizontal="center" vertical="top" wrapText="1"/>
      <protection hidden="1"/>
    </xf>
    <xf numFmtId="0" fontId="4" fillId="0" borderId="47" xfId="10" applyFont="1" applyBorder="1" applyAlignment="1" applyProtection="1">
      <alignment vertical="top" wrapText="1"/>
      <protection hidden="1"/>
    </xf>
    <xf numFmtId="0" fontId="11" fillId="0" borderId="0" xfId="11" applyFont="1" applyProtection="1">
      <protection hidden="1"/>
    </xf>
    <xf numFmtId="49" fontId="12" fillId="0" borderId="45" xfId="10" applyNumberFormat="1" applyFont="1" applyBorder="1" applyAlignment="1" applyProtection="1">
      <alignment horizontal="center" vertical="top" wrapText="1"/>
      <protection hidden="1"/>
    </xf>
    <xf numFmtId="0" fontId="13" fillId="0" borderId="47" xfId="10" applyFont="1" applyBorder="1" applyAlignment="1" applyProtection="1">
      <alignment vertical="top" wrapText="1"/>
      <protection hidden="1"/>
    </xf>
    <xf numFmtId="0" fontId="4" fillId="0" borderId="45" xfId="10" applyFont="1" applyBorder="1" applyProtection="1">
      <protection hidden="1"/>
    </xf>
    <xf numFmtId="0" fontId="4" fillId="0" borderId="48" xfId="10" applyFont="1" applyBorder="1" applyProtection="1">
      <protection hidden="1"/>
    </xf>
    <xf numFmtId="0" fontId="11" fillId="0" borderId="33" xfId="11" applyFont="1" applyFill="1" applyBorder="1" applyProtection="1">
      <protection hidden="1"/>
    </xf>
    <xf numFmtId="0" fontId="11" fillId="0" borderId="0" xfId="11" applyFont="1" applyFill="1" applyProtection="1">
      <protection hidden="1"/>
    </xf>
    <xf numFmtId="0" fontId="4" fillId="0" borderId="45" xfId="10" applyFont="1" applyFill="1" applyBorder="1" applyProtection="1">
      <protection hidden="1"/>
    </xf>
    <xf numFmtId="0" fontId="11" fillId="0" borderId="51" xfId="11" applyFont="1" applyFill="1" applyBorder="1" applyProtection="1">
      <protection hidden="1"/>
    </xf>
    <xf numFmtId="49" fontId="16" fillId="0" borderId="46" xfId="10" applyNumberFormat="1" applyFont="1" applyFill="1" applyBorder="1" applyAlignment="1" applyProtection="1">
      <alignment horizontal="center" vertical="top" wrapText="1"/>
      <protection hidden="1"/>
    </xf>
    <xf numFmtId="0" fontId="16" fillId="0" borderId="47" xfId="10" applyFont="1" applyFill="1" applyBorder="1" applyAlignment="1" applyProtection="1">
      <alignment vertical="top" wrapText="1"/>
      <protection hidden="1"/>
    </xf>
    <xf numFmtId="49" fontId="16" fillId="0" borderId="49" xfId="10" applyNumberFormat="1" applyFont="1" applyFill="1" applyBorder="1" applyAlignment="1" applyProtection="1">
      <alignment horizontal="center" vertical="top" wrapText="1"/>
      <protection hidden="1"/>
    </xf>
    <xf numFmtId="49" fontId="18" fillId="0" borderId="11" xfId="5" applyNumberFormat="1" applyFont="1" applyBorder="1" applyAlignment="1" applyProtection="1">
      <alignment horizontal="center" vertical="top" wrapText="1"/>
      <protection hidden="1"/>
    </xf>
    <xf numFmtId="2" fontId="18" fillId="0" borderId="12" xfId="5" applyFont="1" applyBorder="1" applyAlignment="1" applyProtection="1">
      <alignment horizontal="left" vertical="top" wrapText="1"/>
      <protection hidden="1"/>
    </xf>
    <xf numFmtId="2" fontId="17" fillId="0" borderId="0" xfId="5" applyFont="1" applyBorder="1" applyAlignment="1" applyProtection="1">
      <alignment horizontal="left" vertical="top" wrapText="1"/>
      <protection hidden="1"/>
    </xf>
    <xf numFmtId="2" fontId="17" fillId="0" borderId="0" xfId="5" applyFont="1" applyFill="1" applyBorder="1" applyAlignment="1" applyProtection="1">
      <alignment horizontal="left" vertical="top" wrapText="1"/>
      <protection hidden="1"/>
    </xf>
    <xf numFmtId="0" fontId="4" fillId="0" borderId="47" xfId="10" applyFont="1" applyBorder="1" applyProtection="1">
      <protection hidden="1"/>
    </xf>
    <xf numFmtId="49" fontId="12" fillId="0" borderId="46" xfId="10" applyNumberFormat="1" applyFont="1" applyBorder="1" applyAlignment="1" applyProtection="1">
      <alignment horizontal="center" vertical="top" wrapText="1"/>
      <protection hidden="1"/>
    </xf>
    <xf numFmtId="0" fontId="12" fillId="0" borderId="47" xfId="11" applyFont="1" applyBorder="1" applyAlignment="1" applyProtection="1">
      <alignment vertical="center"/>
      <protection hidden="1"/>
    </xf>
    <xf numFmtId="49" fontId="4" fillId="0" borderId="47" xfId="10" applyNumberFormat="1" applyFont="1" applyBorder="1" applyAlignment="1" applyProtection="1">
      <alignment vertical="top" wrapText="1"/>
      <protection hidden="1"/>
    </xf>
    <xf numFmtId="49" fontId="4" fillId="0" borderId="49" xfId="10" applyNumberFormat="1" applyFont="1" applyBorder="1" applyAlignment="1" applyProtection="1">
      <alignment horizontal="center" vertical="top" wrapText="1"/>
      <protection hidden="1"/>
    </xf>
    <xf numFmtId="0" fontId="4" fillId="0" borderId="50" xfId="10" applyFont="1" applyBorder="1" applyAlignment="1" applyProtection="1">
      <alignment vertical="top" wrapText="1"/>
      <protection hidden="1"/>
    </xf>
    <xf numFmtId="49" fontId="5" fillId="0" borderId="47" xfId="10" applyNumberFormat="1" applyFont="1" applyBorder="1" applyAlignment="1" applyProtection="1">
      <alignment vertical="top" wrapText="1"/>
      <protection hidden="1"/>
    </xf>
    <xf numFmtId="0" fontId="4" fillId="0" borderId="47" xfId="11" applyFont="1" applyBorder="1" applyAlignment="1" applyProtection="1">
      <alignment vertical="top" wrapText="1"/>
      <protection hidden="1"/>
    </xf>
    <xf numFmtId="0" fontId="12" fillId="0" borderId="47" xfId="10" applyFont="1" applyBorder="1" applyAlignment="1" applyProtection="1">
      <alignment vertical="top" wrapText="1"/>
      <protection hidden="1"/>
    </xf>
    <xf numFmtId="0" fontId="4" fillId="0" borderId="47" xfId="0" applyFont="1" applyBorder="1" applyAlignment="1">
      <alignment horizontal="justify" vertical="center"/>
    </xf>
    <xf numFmtId="49" fontId="19" fillId="0" borderId="46" xfId="12" applyNumberFormat="1" applyFont="1" applyBorder="1" applyAlignment="1" applyProtection="1">
      <alignment horizontal="center" vertical="top" wrapText="1"/>
      <protection hidden="1"/>
    </xf>
    <xf numFmtId="49" fontId="19" fillId="0" borderId="49" xfId="12" applyNumberFormat="1" applyFont="1" applyBorder="1" applyAlignment="1" applyProtection="1">
      <alignment horizontal="center" vertical="top" wrapText="1"/>
      <protection hidden="1"/>
    </xf>
    <xf numFmtId="0" fontId="5" fillId="0" borderId="47" xfId="10" applyFont="1" applyBorder="1" applyAlignment="1" applyProtection="1">
      <alignment vertical="top" wrapText="1"/>
      <protection hidden="1"/>
    </xf>
    <xf numFmtId="0" fontId="4" fillId="0" borderId="47" xfId="11" applyFont="1" applyBorder="1" applyAlignment="1" applyProtection="1">
      <alignment vertical="center"/>
      <protection hidden="1"/>
    </xf>
    <xf numFmtId="49" fontId="4" fillId="0" borderId="47" xfId="10" applyNumberFormat="1" applyFont="1" applyBorder="1" applyAlignment="1" applyProtection="1">
      <alignment vertical="center" wrapText="1"/>
      <protection hidden="1"/>
    </xf>
    <xf numFmtId="49" fontId="4" fillId="0" borderId="46" xfId="10" applyNumberFormat="1" applyFont="1" applyFill="1" applyBorder="1" applyAlignment="1" applyProtection="1">
      <alignment horizontal="center" vertical="top" wrapText="1"/>
      <protection hidden="1"/>
    </xf>
    <xf numFmtId="0" fontId="4" fillId="0" borderId="47" xfId="10" applyFont="1" applyFill="1" applyBorder="1" applyAlignment="1" applyProtection="1">
      <alignment vertical="top" wrapText="1"/>
      <protection hidden="1"/>
    </xf>
    <xf numFmtId="49" fontId="12" fillId="0" borderId="46" xfId="10" applyNumberFormat="1" applyFont="1" applyFill="1" applyBorder="1" applyAlignment="1" applyProtection="1">
      <alignment horizontal="center" vertical="top" wrapText="1"/>
      <protection hidden="1"/>
    </xf>
    <xf numFmtId="0" fontId="12" fillId="0" borderId="47" xfId="12" applyFont="1" applyFill="1" applyBorder="1" applyAlignment="1" applyProtection="1">
      <alignment vertical="top" wrapText="1"/>
      <protection hidden="1"/>
    </xf>
    <xf numFmtId="0" fontId="4" fillId="0" borderId="47" xfId="0" applyFont="1" applyBorder="1" applyAlignment="1">
      <alignment vertical="center"/>
    </xf>
    <xf numFmtId="0" fontId="20" fillId="0" borderId="47" xfId="0" applyFont="1" applyBorder="1" applyAlignment="1">
      <alignment vertical="center"/>
    </xf>
    <xf numFmtId="49" fontId="4" fillId="0" borderId="49" xfId="10" applyNumberFormat="1" applyFont="1" applyFill="1" applyBorder="1" applyAlignment="1" applyProtection="1">
      <alignment horizontal="center" vertical="top" wrapText="1"/>
      <protection hidden="1"/>
    </xf>
    <xf numFmtId="0" fontId="4" fillId="0" borderId="50" xfId="10" applyFont="1" applyFill="1" applyBorder="1" applyAlignment="1" applyProtection="1">
      <alignment vertical="top" wrapText="1"/>
      <protection hidden="1"/>
    </xf>
    <xf numFmtId="0" fontId="11" fillId="0" borderId="7" xfId="11" applyFont="1" applyFill="1" applyBorder="1" applyProtection="1">
      <protection hidden="1"/>
    </xf>
    <xf numFmtId="49" fontId="16" fillId="0" borderId="38" xfId="10" applyNumberFormat="1" applyFont="1" applyFill="1" applyBorder="1" applyAlignment="1" applyProtection="1">
      <alignment horizontal="center" vertical="top" wrapText="1"/>
      <protection hidden="1"/>
    </xf>
    <xf numFmtId="0" fontId="4" fillId="0" borderId="9" xfId="10" applyFont="1" applyBorder="1" applyAlignment="1" applyProtection="1">
      <alignment vertical="top" wrapText="1"/>
      <protection hidden="1"/>
    </xf>
    <xf numFmtId="49" fontId="4" fillId="0" borderId="47" xfId="10" applyNumberFormat="1" applyFont="1" applyFill="1" applyBorder="1" applyAlignment="1" applyProtection="1">
      <alignment vertical="top" wrapText="1"/>
      <protection hidden="1"/>
    </xf>
    <xf numFmtId="0" fontId="21" fillId="3" borderId="59" xfId="14" applyBorder="1" applyAlignment="1">
      <alignment horizontal="center"/>
    </xf>
    <xf numFmtId="164" fontId="2" fillId="0" borderId="59" xfId="2" applyNumberFormat="1" applyBorder="1"/>
    <xf numFmtId="164" fontId="21" fillId="0" borderId="59" xfId="15" applyNumberFormat="1" applyBorder="1"/>
    <xf numFmtId="0" fontId="22" fillId="3" borderId="59" xfId="16" applyBorder="1" applyAlignment="1">
      <alignment horizontal="center"/>
    </xf>
    <xf numFmtId="0" fontId="1" fillId="0" borderId="59" xfId="17" quotePrefix="1" applyBorder="1"/>
    <xf numFmtId="0" fontId="1" fillId="0" borderId="59" xfId="17" applyBorder="1" applyAlignment="1">
      <alignment wrapText="1"/>
    </xf>
    <xf numFmtId="0" fontId="1" fillId="0" borderId="59" xfId="17" applyBorder="1"/>
    <xf numFmtId="164" fontId="1" fillId="0" borderId="59" xfId="17" applyNumberFormat="1" applyBorder="1"/>
    <xf numFmtId="164" fontId="0" fillId="0" borderId="0" xfId="0" applyNumberFormat="1"/>
    <xf numFmtId="0" fontId="1" fillId="0" borderId="19" xfId="17" quotePrefix="1" applyBorder="1"/>
    <xf numFmtId="0" fontId="1" fillId="0" borderId="19" xfId="17" applyBorder="1" applyAlignment="1">
      <alignment wrapText="1"/>
    </xf>
    <xf numFmtId="0" fontId="1" fillId="0" borderId="19" xfId="17" applyBorder="1"/>
    <xf numFmtId="164" fontId="1" fillId="0" borderId="19" xfId="17" applyNumberFormat="1" applyBorder="1"/>
    <xf numFmtId="0" fontId="1" fillId="0" borderId="12" xfId="17" quotePrefix="1" applyBorder="1"/>
    <xf numFmtId="0" fontId="1" fillId="0" borderId="12" xfId="17" applyBorder="1" applyAlignment="1">
      <alignment wrapText="1"/>
    </xf>
    <xf numFmtId="0" fontId="1" fillId="0" borderId="12" xfId="17" applyBorder="1"/>
    <xf numFmtId="164" fontId="1" fillId="0" borderId="12" xfId="17" applyNumberFormat="1" applyBorder="1"/>
    <xf numFmtId="0" fontId="1" fillId="0" borderId="62" xfId="17" quotePrefix="1" applyBorder="1"/>
    <xf numFmtId="0" fontId="1" fillId="0" borderId="62" xfId="17" applyBorder="1" applyAlignment="1">
      <alignment wrapText="1"/>
    </xf>
    <xf numFmtId="0" fontId="1" fillId="0" borderId="62" xfId="17" applyBorder="1"/>
    <xf numFmtId="164" fontId="1" fillId="0" borderId="62" xfId="17" applyNumberFormat="1" applyBorder="1"/>
    <xf numFmtId="0" fontId="1" fillId="0" borderId="64" xfId="17" applyBorder="1" applyAlignment="1">
      <alignment wrapText="1"/>
    </xf>
    <xf numFmtId="164" fontId="1" fillId="0" borderId="20" xfId="17" applyNumberFormat="1" applyBorder="1"/>
    <xf numFmtId="0" fontId="1" fillId="0" borderId="45" xfId="17" applyBorder="1" applyAlignment="1">
      <alignment wrapText="1"/>
    </xf>
    <xf numFmtId="164" fontId="1" fillId="0" borderId="13" xfId="17" applyNumberFormat="1" applyBorder="1"/>
    <xf numFmtId="164" fontId="1" fillId="0" borderId="65" xfId="17" applyNumberFormat="1" applyBorder="1"/>
    <xf numFmtId="164" fontId="1" fillId="0" borderId="66" xfId="17" applyNumberFormat="1" applyBorder="1"/>
    <xf numFmtId="0" fontId="1" fillId="0" borderId="67" xfId="17" applyBorder="1" applyAlignment="1">
      <alignment wrapText="1"/>
    </xf>
    <xf numFmtId="0" fontId="1" fillId="0" borderId="68" xfId="17" quotePrefix="1" applyBorder="1"/>
    <xf numFmtId="0" fontId="1" fillId="0" borderId="68" xfId="17" applyBorder="1" applyAlignment="1">
      <alignment wrapText="1"/>
    </xf>
    <xf numFmtId="0" fontId="1" fillId="0" borderId="68" xfId="17" applyBorder="1"/>
    <xf numFmtId="164" fontId="1" fillId="0" borderId="69" xfId="17" applyNumberFormat="1" applyBorder="1"/>
    <xf numFmtId="0" fontId="22" fillId="3" borderId="61" xfId="16" applyBorder="1" applyAlignment="1">
      <alignment horizontal="center"/>
    </xf>
    <xf numFmtId="164" fontId="1" fillId="0" borderId="61" xfId="17" applyNumberFormat="1" applyBorder="1"/>
    <xf numFmtId="164" fontId="1" fillId="6" borderId="70" xfId="1" applyNumberFormat="1" applyFill="1" applyBorder="1" applyProtection="1">
      <protection locked="0"/>
    </xf>
    <xf numFmtId="164" fontId="1" fillId="6" borderId="71" xfId="1" applyNumberFormat="1" applyFill="1" applyBorder="1" applyProtection="1">
      <protection locked="0"/>
    </xf>
    <xf numFmtId="164" fontId="1" fillId="6" borderId="72" xfId="1" applyNumberFormat="1" applyFill="1" applyBorder="1" applyProtection="1">
      <protection locked="0"/>
    </xf>
    <xf numFmtId="164" fontId="1" fillId="6" borderId="73" xfId="1" applyNumberFormat="1" applyFill="1" applyBorder="1" applyProtection="1">
      <protection locked="0"/>
    </xf>
    <xf numFmtId="164" fontId="1" fillId="6" borderId="74" xfId="1" applyNumberFormat="1" applyFill="1" applyBorder="1" applyProtection="1">
      <protection locked="0"/>
    </xf>
    <xf numFmtId="0" fontId="1" fillId="0" borderId="75" xfId="17" quotePrefix="1" applyBorder="1"/>
    <xf numFmtId="0" fontId="1" fillId="0" borderId="75" xfId="17" applyBorder="1" applyAlignment="1">
      <alignment wrapText="1"/>
    </xf>
    <xf numFmtId="0" fontId="1" fillId="0" borderId="75" xfId="17" applyBorder="1"/>
    <xf numFmtId="164" fontId="1" fillId="0" borderId="21" xfId="17" applyNumberFormat="1" applyBorder="1"/>
    <xf numFmtId="0" fontId="22" fillId="3" borderId="42" xfId="16" applyBorder="1"/>
    <xf numFmtId="0" fontId="22" fillId="3" borderId="43" xfId="16" applyBorder="1"/>
    <xf numFmtId="0" fontId="22" fillId="3" borderId="76" xfId="16" applyBorder="1"/>
    <xf numFmtId="164" fontId="1" fillId="6" borderId="77" xfId="1" applyNumberFormat="1" applyFill="1" applyBorder="1" applyProtection="1">
      <protection locked="0"/>
    </xf>
    <xf numFmtId="0" fontId="22" fillId="3" borderId="63" xfId="16" applyBorder="1" applyAlignment="1">
      <alignment horizontal="center"/>
    </xf>
    <xf numFmtId="0" fontId="21" fillId="3" borderId="76" xfId="14" applyBorder="1" applyAlignment="1" applyProtection="1">
      <alignment horizontal="center"/>
      <protection hidden="1"/>
    </xf>
    <xf numFmtId="0" fontId="21" fillId="3" borderId="61" xfId="14" applyBorder="1" applyAlignment="1">
      <alignment horizontal="center"/>
    </xf>
    <xf numFmtId="164" fontId="2" fillId="0" borderId="61" xfId="2" applyNumberFormat="1" applyBorder="1"/>
    <xf numFmtId="164" fontId="21" fillId="0" borderId="61" xfId="15" applyNumberFormat="1" applyBorder="1"/>
    <xf numFmtId="0" fontId="21" fillId="3" borderId="80" xfId="14" applyBorder="1"/>
    <xf numFmtId="0" fontId="21" fillId="3" borderId="16" xfId="14" applyBorder="1"/>
    <xf numFmtId="164" fontId="21" fillId="0" borderId="9" xfId="15" applyNumberFormat="1" applyBorder="1"/>
    <xf numFmtId="0" fontId="2" fillId="0" borderId="52" xfId="2" quotePrefix="1" applyBorder="1"/>
    <xf numFmtId="0" fontId="2" fillId="0" borderId="83" xfId="2" applyBorder="1"/>
    <xf numFmtId="164" fontId="2" fillId="0" borderId="84" xfId="2" applyNumberFormat="1" applyBorder="1"/>
    <xf numFmtId="0" fontId="2" fillId="0" borderId="11" xfId="2" quotePrefix="1" applyBorder="1"/>
    <xf numFmtId="0" fontId="2" fillId="0" borderId="12" xfId="2" applyBorder="1"/>
    <xf numFmtId="164" fontId="2" fillId="0" borderId="13" xfId="2" applyNumberFormat="1" applyBorder="1"/>
    <xf numFmtId="0" fontId="2" fillId="0" borderId="40" xfId="2" quotePrefix="1" applyBorder="1"/>
    <xf numFmtId="0" fontId="2" fillId="0" borderId="14" xfId="2" applyBorder="1"/>
    <xf numFmtId="164" fontId="2" fillId="0" borderId="15" xfId="2" applyNumberFormat="1" applyBorder="1"/>
    <xf numFmtId="0" fontId="22" fillId="3" borderId="43" xfId="16" applyBorder="1" applyAlignment="1" applyProtection="1">
      <alignment horizontal="center"/>
      <protection hidden="1"/>
    </xf>
    <xf numFmtId="0" fontId="22" fillId="3" borderId="76" xfId="16" applyBorder="1" applyAlignment="1" applyProtection="1">
      <alignment horizontal="center"/>
      <protection hidden="1"/>
    </xf>
    <xf numFmtId="164" fontId="23" fillId="0" borderId="61" xfId="18" applyNumberFormat="1" applyBorder="1"/>
    <xf numFmtId="0" fontId="1" fillId="0" borderId="5" xfId="17" applyBorder="1" applyAlignment="1">
      <alignment wrapText="1"/>
    </xf>
    <xf numFmtId="164" fontId="23" fillId="0" borderId="9" xfId="18" applyNumberFormat="1" applyBorder="1"/>
    <xf numFmtId="164" fontId="1" fillId="0" borderId="82" xfId="17" applyNumberFormat="1" applyBorder="1"/>
    <xf numFmtId="164" fontId="23" fillId="0" borderId="88" xfId="18" applyNumberFormat="1" applyBorder="1"/>
    <xf numFmtId="0" fontId="1" fillId="0" borderId="83" xfId="17" quotePrefix="1" applyBorder="1"/>
    <xf numFmtId="0" fontId="1" fillId="0" borderId="83" xfId="17" applyBorder="1" applyAlignment="1">
      <alignment wrapText="1"/>
    </xf>
    <xf numFmtId="0" fontId="1" fillId="0" borderId="83" xfId="17" applyBorder="1"/>
    <xf numFmtId="164" fontId="1" fillId="0" borderId="83" xfId="17" applyNumberFormat="1" applyBorder="1"/>
    <xf numFmtId="164" fontId="1" fillId="0" borderId="84" xfId="17" applyNumberFormat="1" applyBorder="1"/>
    <xf numFmtId="0" fontId="7" fillId="0" borderId="0" xfId="9" applyFont="1">
      <alignment vertical="top"/>
    </xf>
    <xf numFmtId="4" fontId="7" fillId="0" borderId="0" xfId="9" applyNumberFormat="1" applyFont="1">
      <alignment vertical="top"/>
    </xf>
    <xf numFmtId="0" fontId="28" fillId="0" borderId="0" xfId="9" applyFont="1">
      <alignment vertical="top"/>
    </xf>
    <xf numFmtId="4" fontId="18" fillId="5" borderId="54" xfId="7" applyNumberFormat="1" applyFont="1" applyFill="1" applyBorder="1" applyAlignment="1" applyProtection="1">
      <alignment horizontal="right" shrinkToFit="1"/>
      <protection locked="0"/>
    </xf>
    <xf numFmtId="4" fontId="18" fillId="5" borderId="21" xfId="7" applyNumberFormat="1" applyFont="1" applyFill="1" applyBorder="1" applyAlignment="1" applyProtection="1">
      <alignment horizontal="right" shrinkToFit="1"/>
      <protection locked="0"/>
    </xf>
    <xf numFmtId="4" fontId="18" fillId="5" borderId="55" xfId="7" applyNumberFormat="1" applyFont="1" applyFill="1" applyBorder="1" applyAlignment="1" applyProtection="1">
      <alignment horizontal="right" shrinkToFit="1"/>
      <protection locked="0"/>
    </xf>
    <xf numFmtId="4" fontId="0" fillId="0" borderId="0" xfId="0" applyNumberFormat="1"/>
    <xf numFmtId="0" fontId="31" fillId="0" borderId="0" xfId="3" applyFont="1" applyProtection="1">
      <protection hidden="1"/>
    </xf>
    <xf numFmtId="0" fontId="5" fillId="0" borderId="0" xfId="3" applyFont="1"/>
    <xf numFmtId="0" fontId="6" fillId="0" borderId="5" xfId="3" applyFont="1" applyBorder="1" applyAlignment="1" applyProtection="1">
      <alignment horizontal="center" vertical="top"/>
      <protection hidden="1"/>
    </xf>
    <xf numFmtId="0" fontId="6" fillId="0" borderId="0" xfId="3" applyFont="1" applyAlignment="1">
      <alignment horizontal="left" vertical="top" wrapText="1"/>
    </xf>
    <xf numFmtId="4" fontId="18" fillId="0" borderId="1" xfId="3" applyNumberFormat="1" applyFont="1" applyBorder="1" applyProtection="1">
      <protection hidden="1"/>
    </xf>
    <xf numFmtId="4" fontId="18" fillId="0" borderId="17" xfId="3" applyNumberFormat="1" applyFont="1" applyBorder="1" applyProtection="1">
      <protection hidden="1"/>
    </xf>
    <xf numFmtId="0" fontId="6" fillId="0" borderId="10" xfId="3" applyFont="1" applyBorder="1" applyAlignment="1" applyProtection="1">
      <alignment horizontal="center"/>
      <protection hidden="1"/>
    </xf>
    <xf numFmtId="0" fontId="6" fillId="0" borderId="22" xfId="3" applyFont="1" applyBorder="1" applyProtection="1">
      <protection hidden="1"/>
    </xf>
    <xf numFmtId="4" fontId="18" fillId="0" borderId="10" xfId="3" applyNumberFormat="1" applyFont="1" applyBorder="1" applyProtection="1">
      <protection hidden="1"/>
    </xf>
    <xf numFmtId="4" fontId="18" fillId="0" borderId="6" xfId="3" applyNumberFormat="1" applyFont="1" applyBorder="1" applyProtection="1">
      <protection hidden="1"/>
    </xf>
    <xf numFmtId="0" fontId="18" fillId="0" borderId="7" xfId="3" applyFont="1" applyBorder="1" applyAlignment="1" applyProtection="1">
      <alignment horizontal="center"/>
      <protection hidden="1"/>
    </xf>
    <xf numFmtId="0" fontId="6" fillId="0" borderId="32" xfId="4" applyFont="1" applyBorder="1" applyProtection="1">
      <protection hidden="1"/>
    </xf>
    <xf numFmtId="4" fontId="6" fillId="0" borderId="7" xfId="3" applyNumberFormat="1" applyFont="1" applyBorder="1" applyProtection="1">
      <protection hidden="1"/>
    </xf>
    <xf numFmtId="4" fontId="6" fillId="0" borderId="29" xfId="3" applyNumberFormat="1" applyFont="1" applyBorder="1" applyProtection="1">
      <protection hidden="1"/>
    </xf>
    <xf numFmtId="0" fontId="5" fillId="0" borderId="0" xfId="3" applyFont="1" applyProtection="1">
      <protection hidden="1"/>
    </xf>
    <xf numFmtId="0" fontId="32" fillId="0" borderId="0" xfId="3" applyFont="1" applyAlignment="1" applyProtection="1">
      <alignment horizontal="center"/>
      <protection hidden="1"/>
    </xf>
    <xf numFmtId="0" fontId="32" fillId="0" borderId="0" xfId="3" applyFont="1" applyProtection="1">
      <protection hidden="1"/>
    </xf>
    <xf numFmtId="0" fontId="5" fillId="0" borderId="0" xfId="3" applyFont="1" applyAlignment="1" applyProtection="1">
      <alignment horizontal="center"/>
      <protection hidden="1"/>
    </xf>
    <xf numFmtId="3" fontId="5" fillId="0" borderId="0" xfId="3" applyNumberFormat="1" applyFont="1" applyProtection="1">
      <protection hidden="1"/>
    </xf>
    <xf numFmtId="0" fontId="6" fillId="0" borderId="33" xfId="3" applyFont="1" applyBorder="1" applyAlignment="1" applyProtection="1">
      <alignment horizontal="center" vertical="center" wrapText="1"/>
      <protection hidden="1"/>
    </xf>
    <xf numFmtId="0" fontId="18" fillId="0" borderId="0" xfId="3" applyFont="1" applyAlignment="1" applyProtection="1">
      <alignment horizontal="center" vertical="center" wrapText="1"/>
      <protection hidden="1"/>
    </xf>
    <xf numFmtId="0" fontId="6" fillId="0" borderId="0" xfId="3" applyFont="1" applyAlignment="1" applyProtection="1">
      <alignment horizontal="center" vertical="center" wrapText="1"/>
      <protection hidden="1"/>
    </xf>
    <xf numFmtId="3" fontId="6" fillId="0" borderId="0" xfId="3" applyNumberFormat="1" applyFont="1" applyAlignment="1" applyProtection="1">
      <alignment horizontal="center" vertical="center" wrapText="1"/>
      <protection hidden="1"/>
    </xf>
    <xf numFmtId="0" fontId="6" fillId="0" borderId="34" xfId="3" applyFont="1" applyBorder="1" applyAlignment="1" applyProtection="1">
      <alignment horizontal="center" vertical="center" wrapText="1"/>
      <protection hidden="1"/>
    </xf>
    <xf numFmtId="4" fontId="5" fillId="0" borderId="0" xfId="3" applyNumberFormat="1" applyFont="1" applyProtection="1">
      <protection hidden="1"/>
    </xf>
    <xf numFmtId="49" fontId="18" fillId="0" borderId="35" xfId="5" applyNumberFormat="1" applyFont="1" applyBorder="1" applyAlignment="1" applyProtection="1">
      <alignment horizontal="center" vertical="top" wrapText="1"/>
      <protection hidden="1"/>
    </xf>
    <xf numFmtId="2" fontId="18" fillId="0" borderId="19" xfId="5" applyFont="1" applyBorder="1" applyAlignment="1" applyProtection="1">
      <alignment horizontal="left" vertical="top" wrapText="1"/>
      <protection hidden="1"/>
    </xf>
    <xf numFmtId="0" fontId="18" fillId="0" borderId="19" xfId="6" applyFont="1" applyBorder="1" applyAlignment="1" applyProtection="1">
      <alignment horizontal="center" vertical="top"/>
      <protection hidden="1"/>
    </xf>
    <xf numFmtId="3" fontId="18" fillId="0" borderId="19" xfId="6" applyNumberFormat="1" applyFont="1" applyBorder="1" applyAlignment="1" applyProtection="1">
      <alignment horizontal="right" vertical="top"/>
      <protection hidden="1"/>
    </xf>
    <xf numFmtId="4" fontId="18" fillId="5" borderId="19" xfId="6" applyNumberFormat="1" applyFont="1" applyFill="1" applyBorder="1" applyAlignment="1" applyProtection="1">
      <alignment horizontal="right" vertical="top"/>
      <protection locked="0" hidden="1"/>
    </xf>
    <xf numFmtId="4" fontId="18" fillId="0" borderId="19" xfId="6" applyNumberFormat="1" applyFont="1" applyBorder="1" applyAlignment="1" applyProtection="1">
      <alignment horizontal="right" vertical="top"/>
      <protection hidden="1"/>
    </xf>
    <xf numFmtId="4" fontId="18" fillId="0" borderId="20" xfId="6" applyNumberFormat="1" applyFont="1" applyBorder="1" applyAlignment="1" applyProtection="1">
      <alignment horizontal="right" vertical="top"/>
      <protection hidden="1"/>
    </xf>
    <xf numFmtId="4" fontId="33" fillId="0" borderId="0" xfId="3" applyNumberFormat="1" applyFont="1" applyProtection="1">
      <protection hidden="1"/>
    </xf>
    <xf numFmtId="0" fontId="18" fillId="0" borderId="12" xfId="6" applyFont="1" applyBorder="1" applyAlignment="1" applyProtection="1">
      <alignment horizontal="center" vertical="top"/>
      <protection hidden="1"/>
    </xf>
    <xf numFmtId="3" fontId="18" fillId="0" borderId="12" xfId="6" applyNumberFormat="1" applyFont="1" applyBorder="1" applyAlignment="1" applyProtection="1">
      <alignment horizontal="right" vertical="top"/>
      <protection hidden="1"/>
    </xf>
    <xf numFmtId="4" fontId="18" fillId="5" borderId="12" xfId="6" applyNumberFormat="1" applyFont="1" applyFill="1" applyBorder="1" applyAlignment="1" applyProtection="1">
      <alignment horizontal="right" vertical="top"/>
      <protection locked="0" hidden="1"/>
    </xf>
    <xf numFmtId="4" fontId="18" fillId="0" borderId="12" xfId="6" applyNumberFormat="1" applyFont="1" applyBorder="1" applyAlignment="1" applyProtection="1">
      <alignment horizontal="right" vertical="top"/>
      <protection hidden="1"/>
    </xf>
    <xf numFmtId="4" fontId="18" fillId="0" borderId="13" xfId="6" applyNumberFormat="1" applyFont="1" applyBorder="1" applyAlignment="1" applyProtection="1">
      <alignment horizontal="right" vertical="top"/>
      <protection hidden="1"/>
    </xf>
    <xf numFmtId="4" fontId="18" fillId="0" borderId="37" xfId="6" applyNumberFormat="1" applyFont="1" applyBorder="1" applyAlignment="1" applyProtection="1">
      <alignment horizontal="right" vertical="top"/>
      <protection hidden="1"/>
    </xf>
    <xf numFmtId="3" fontId="18" fillId="0" borderId="36" xfId="6" applyNumberFormat="1" applyFont="1" applyBorder="1" applyAlignment="1" applyProtection="1">
      <alignment horizontal="right" vertical="top"/>
      <protection hidden="1"/>
    </xf>
    <xf numFmtId="49" fontId="18" fillId="0" borderId="40" xfId="5" applyNumberFormat="1" applyFont="1" applyBorder="1" applyAlignment="1" applyProtection="1">
      <alignment horizontal="center" vertical="top" wrapText="1"/>
      <protection hidden="1"/>
    </xf>
    <xf numFmtId="2" fontId="18" fillId="0" borderId="14" xfId="5" applyFont="1" applyBorder="1" applyAlignment="1" applyProtection="1">
      <alignment horizontal="left" vertical="top" wrapText="1"/>
      <protection hidden="1"/>
    </xf>
    <xf numFmtId="0" fontId="18" fillId="0" borderId="14" xfId="6" applyFont="1" applyBorder="1" applyAlignment="1" applyProtection="1">
      <alignment horizontal="center" vertical="top"/>
      <protection hidden="1"/>
    </xf>
    <xf numFmtId="3" fontId="18" fillId="0" borderId="14" xfId="6" applyNumberFormat="1" applyFont="1" applyBorder="1" applyAlignment="1" applyProtection="1">
      <alignment horizontal="right" vertical="top"/>
      <protection hidden="1"/>
    </xf>
    <xf numFmtId="4" fontId="18" fillId="0" borderId="14" xfId="6" applyNumberFormat="1" applyFont="1" applyFill="1" applyBorder="1" applyAlignment="1" applyProtection="1">
      <alignment horizontal="right" vertical="top"/>
      <protection hidden="1"/>
    </xf>
    <xf numFmtId="4" fontId="18" fillId="0" borderId="41" xfId="6" applyNumberFormat="1" applyFont="1" applyBorder="1" applyAlignment="1" applyProtection="1">
      <alignment horizontal="right" vertical="top"/>
      <protection hidden="1"/>
    </xf>
    <xf numFmtId="4" fontId="18" fillId="0" borderId="14" xfId="6" applyNumberFormat="1" applyFont="1" applyBorder="1" applyAlignment="1" applyProtection="1">
      <alignment horizontal="right" vertical="top"/>
      <protection hidden="1"/>
    </xf>
    <xf numFmtId="4" fontId="18" fillId="0" borderId="15" xfId="6" applyNumberFormat="1" applyFont="1" applyBorder="1" applyAlignment="1" applyProtection="1">
      <alignment horizontal="right" vertical="top"/>
      <protection hidden="1"/>
    </xf>
    <xf numFmtId="0" fontId="6" fillId="0" borderId="7" xfId="6" applyFont="1" applyBorder="1" applyAlignment="1" applyProtection="1">
      <alignment horizontal="center"/>
      <protection hidden="1"/>
    </xf>
    <xf numFmtId="0" fontId="6" fillId="0" borderId="8" xfId="6" applyFont="1" applyBorder="1" applyAlignment="1" applyProtection="1">
      <alignment horizontal="left"/>
      <protection hidden="1"/>
    </xf>
    <xf numFmtId="0" fontId="6" fillId="0" borderId="8" xfId="6" applyFont="1" applyBorder="1" applyAlignment="1" applyProtection="1">
      <alignment horizontal="center"/>
      <protection hidden="1"/>
    </xf>
    <xf numFmtId="3" fontId="6" fillId="0" borderId="8" xfId="6" applyNumberFormat="1" applyFont="1" applyBorder="1" applyAlignment="1" applyProtection="1">
      <alignment vertical="top"/>
      <protection hidden="1"/>
    </xf>
    <xf numFmtId="4" fontId="6" fillId="0" borderId="38" xfId="6" applyNumberFormat="1" applyFont="1" applyBorder="1" applyAlignment="1" applyProtection="1">
      <alignment vertical="top"/>
      <protection hidden="1"/>
    </xf>
    <xf numFmtId="4" fontId="6" fillId="0" borderId="8" xfId="6" applyNumberFormat="1" applyFont="1" applyBorder="1" applyAlignment="1" applyProtection="1">
      <alignment vertical="top"/>
      <protection hidden="1"/>
    </xf>
    <xf numFmtId="4" fontId="6" fillId="0" borderId="58" xfId="6" applyNumberFormat="1" applyFont="1" applyBorder="1" applyAlignment="1" applyProtection="1">
      <alignment vertical="top"/>
      <protection hidden="1"/>
    </xf>
    <xf numFmtId="0" fontId="33" fillId="0" borderId="0" xfId="3" applyFont="1" applyProtection="1">
      <protection hidden="1"/>
    </xf>
    <xf numFmtId="0" fontId="5" fillId="0" borderId="0" xfId="3" applyFont="1" applyBorder="1" applyProtection="1">
      <protection hidden="1"/>
    </xf>
    <xf numFmtId="0" fontId="6" fillId="0" borderId="0" xfId="4" applyFont="1" applyBorder="1" applyAlignment="1" applyProtection="1">
      <alignment horizontal="center" vertical="center" wrapText="1"/>
      <protection hidden="1"/>
    </xf>
    <xf numFmtId="0" fontId="6" fillId="0" borderId="0" xfId="6" applyFont="1" applyBorder="1" applyAlignment="1" applyProtection="1">
      <alignment horizontal="left" wrapText="1"/>
      <protection hidden="1"/>
    </xf>
    <xf numFmtId="49" fontId="17" fillId="0" borderId="0" xfId="6" quotePrefix="1" applyNumberFormat="1" applyFont="1" applyBorder="1" applyAlignment="1" applyProtection="1">
      <alignment horizontal="center" vertical="center"/>
      <protection hidden="1"/>
    </xf>
    <xf numFmtId="49" fontId="17" fillId="0" borderId="0" xfId="6" quotePrefix="1" applyNumberFormat="1" applyFont="1" applyFill="1" applyBorder="1" applyAlignment="1" applyProtection="1">
      <alignment horizontal="center" vertical="center"/>
      <protection hidden="1"/>
    </xf>
    <xf numFmtId="0" fontId="5" fillId="0" borderId="0" xfId="3" applyFont="1" applyFill="1" applyProtection="1">
      <protection hidden="1"/>
    </xf>
    <xf numFmtId="49" fontId="34" fillId="0" borderId="0" xfId="6" quotePrefix="1" applyNumberFormat="1" applyFont="1" applyFill="1" applyBorder="1" applyAlignment="1" applyProtection="1">
      <alignment horizontal="center" vertical="center"/>
      <protection hidden="1"/>
    </xf>
    <xf numFmtId="2" fontId="34" fillId="0" borderId="0" xfId="5" applyFont="1" applyFill="1" applyBorder="1" applyAlignment="1" applyProtection="1">
      <alignment horizontal="left" vertical="top" wrapText="1"/>
      <protection hidden="1"/>
    </xf>
    <xf numFmtId="49" fontId="34" fillId="0" borderId="0" xfId="6" quotePrefix="1" applyNumberFormat="1" applyFont="1" applyBorder="1" applyAlignment="1" applyProtection="1">
      <alignment horizontal="center" vertical="center"/>
      <protection hidden="1"/>
    </xf>
    <xf numFmtId="2" fontId="34" fillId="0" borderId="0" xfId="5" applyFont="1" applyBorder="1" applyAlignment="1" applyProtection="1">
      <alignment horizontal="left" vertical="top" wrapText="1"/>
      <protection hidden="1"/>
    </xf>
    <xf numFmtId="49" fontId="17" fillId="0" borderId="0" xfId="6" quotePrefix="1" applyNumberFormat="1" applyFont="1" applyBorder="1" applyAlignment="1" applyProtection="1">
      <alignment horizontal="center" vertical="top"/>
      <protection hidden="1"/>
    </xf>
    <xf numFmtId="0" fontId="18" fillId="0" borderId="0" xfId="7" applyFont="1" applyAlignment="1" applyProtection="1">
      <alignment horizontal="right"/>
    </xf>
    <xf numFmtId="0" fontId="18" fillId="0" borderId="0" xfId="7" applyFont="1" applyAlignment="1" applyProtection="1">
      <alignment horizontal="left"/>
    </xf>
    <xf numFmtId="0" fontId="18" fillId="0" borderId="0" xfId="7" applyFont="1" applyProtection="1"/>
    <xf numFmtId="0" fontId="18" fillId="4" borderId="24" xfId="7" applyFont="1" applyFill="1" applyBorder="1" applyAlignment="1" applyProtection="1">
      <alignment horizontal="right"/>
    </xf>
    <xf numFmtId="0" fontId="18" fillId="4" borderId="25" xfId="7" applyFont="1" applyFill="1" applyBorder="1" applyAlignment="1" applyProtection="1">
      <alignment horizontal="left"/>
    </xf>
    <xf numFmtId="0" fontId="6" fillId="4" borderId="25" xfId="7" applyFont="1" applyFill="1" applyBorder="1" applyProtection="1"/>
    <xf numFmtId="0" fontId="18" fillId="4" borderId="30" xfId="7" applyFont="1" applyFill="1" applyBorder="1" applyProtection="1"/>
    <xf numFmtId="0" fontId="18" fillId="4" borderId="26" xfId="7" applyFont="1" applyFill="1" applyBorder="1" applyProtection="1"/>
    <xf numFmtId="0" fontId="6" fillId="4" borderId="2" xfId="7" applyFont="1" applyFill="1" applyBorder="1" applyAlignment="1" applyProtection="1">
      <alignment horizontal="center" vertical="center" wrapText="1"/>
    </xf>
    <xf numFmtId="0" fontId="6" fillId="4" borderId="16" xfId="7" applyFont="1" applyFill="1" applyBorder="1" applyAlignment="1" applyProtection="1">
      <alignment horizontal="center" vertical="center" wrapText="1"/>
    </xf>
    <xf numFmtId="0" fontId="6" fillId="4" borderId="3" xfId="7" applyFont="1" applyFill="1" applyBorder="1" applyAlignment="1" applyProtection="1">
      <alignment horizontal="left" vertical="center" wrapText="1"/>
    </xf>
    <xf numFmtId="4" fontId="6" fillId="4" borderId="53" xfId="8" applyNumberFormat="1" applyFont="1" applyFill="1" applyBorder="1" applyAlignment="1" applyProtection="1">
      <alignment horizontal="center" vertical="center" wrapText="1"/>
    </xf>
    <xf numFmtId="4" fontId="6" fillId="4" borderId="4" xfId="8" applyNumberFormat="1" applyFont="1" applyFill="1" applyBorder="1" applyAlignment="1" applyProtection="1">
      <alignment horizontal="center" vertical="center" wrapText="1"/>
    </xf>
    <xf numFmtId="0" fontId="18" fillId="0" borderId="52" xfId="7" applyFont="1" applyBorder="1" applyAlignment="1" applyProtection="1">
      <alignment horizontal="center"/>
    </xf>
    <xf numFmtId="49" fontId="18" fillId="0" borderId="57" xfId="7" applyNumberFormat="1" applyFont="1" applyBorder="1" applyAlignment="1" applyProtection="1">
      <alignment horizontal="center" vertical="center"/>
    </xf>
    <xf numFmtId="0" fontId="18" fillId="0" borderId="39" xfId="7" applyFont="1" applyBorder="1" applyAlignment="1" applyProtection="1">
      <alignment wrapText="1"/>
    </xf>
    <xf numFmtId="0" fontId="18" fillId="0" borderId="56" xfId="7" applyFont="1" applyBorder="1" applyAlignment="1" applyProtection="1">
      <alignment horizontal="center"/>
    </xf>
    <xf numFmtId="4" fontId="18" fillId="0" borderId="54" xfId="7" applyNumberFormat="1" applyFont="1" applyFill="1" applyBorder="1" applyAlignment="1" applyProtection="1">
      <alignment shrinkToFit="1"/>
    </xf>
    <xf numFmtId="0" fontId="24" fillId="0" borderId="56" xfId="7" applyFont="1" applyBorder="1" applyAlignment="1" applyProtection="1">
      <alignment horizontal="center"/>
    </xf>
    <xf numFmtId="49" fontId="24" fillId="0" borderId="57" xfId="7" applyNumberFormat="1" applyFont="1" applyBorder="1" applyAlignment="1" applyProtection="1">
      <alignment horizontal="center" vertical="center"/>
    </xf>
    <xf numFmtId="4" fontId="24" fillId="0" borderId="54" xfId="7" applyNumberFormat="1" applyFont="1" applyFill="1" applyBorder="1" applyAlignment="1" applyProtection="1">
      <alignment shrinkToFit="1"/>
    </xf>
    <xf numFmtId="4" fontId="24" fillId="0" borderId="54" xfId="7" applyNumberFormat="1" applyFont="1" applyFill="1" applyBorder="1" applyAlignment="1" applyProtection="1">
      <alignment horizontal="right" shrinkToFit="1"/>
    </xf>
    <xf numFmtId="49" fontId="24" fillId="0" borderId="21" xfId="7" applyNumberFormat="1" applyFont="1" applyFill="1" applyBorder="1" applyAlignment="1" applyProtection="1">
      <alignment horizontal="right"/>
    </xf>
    <xf numFmtId="0" fontId="18" fillId="0" borderId="40" xfId="7" applyFont="1" applyBorder="1" applyAlignment="1" applyProtection="1">
      <alignment horizontal="center"/>
    </xf>
    <xf numFmtId="49" fontId="18" fillId="0" borderId="14" xfId="7" applyNumberFormat="1" applyFont="1" applyBorder="1" applyAlignment="1" applyProtection="1">
      <alignment horizontal="center" vertical="center"/>
    </xf>
    <xf numFmtId="4" fontId="18" fillId="0" borderId="55" xfId="7" applyNumberFormat="1" applyFont="1" applyFill="1" applyBorder="1" applyAlignment="1" applyProtection="1">
      <alignment shrinkToFit="1"/>
    </xf>
    <xf numFmtId="0" fontId="18" fillId="0" borderId="7" xfId="7" applyFont="1" applyBorder="1" applyAlignment="1" applyProtection="1">
      <alignment horizontal="right"/>
    </xf>
    <xf numFmtId="0" fontId="18" fillId="0" borderId="8" xfId="7" applyFont="1" applyBorder="1" applyAlignment="1" applyProtection="1">
      <alignment horizontal="center"/>
    </xf>
    <xf numFmtId="0" fontId="6" fillId="0" borderId="8" xfId="8" applyFont="1" applyBorder="1" applyAlignment="1" applyProtection="1">
      <alignment horizontal="left" vertical="center"/>
    </xf>
    <xf numFmtId="4" fontId="6" fillId="0" borderId="32" xfId="7" applyNumberFormat="1" applyFont="1" applyBorder="1" applyAlignment="1" applyProtection="1">
      <alignment shrinkToFit="1"/>
    </xf>
    <xf numFmtId="4" fontId="6" fillId="0" borderId="9" xfId="7" applyNumberFormat="1" applyFont="1" applyBorder="1" applyAlignment="1" applyProtection="1">
      <alignment shrinkToFit="1"/>
    </xf>
    <xf numFmtId="0" fontId="18" fillId="0" borderId="30" xfId="3" applyFont="1" applyBorder="1" applyAlignment="1" applyProtection="1">
      <alignment horizontal="center"/>
      <protection hidden="1"/>
    </xf>
    <xf numFmtId="0" fontId="18" fillId="0" borderId="18" xfId="3" applyFont="1" applyBorder="1" applyAlignment="1" applyProtection="1">
      <alignment horizontal="center"/>
      <protection hidden="1"/>
    </xf>
    <xf numFmtId="0" fontId="31" fillId="0" borderId="0" xfId="3" applyFont="1" applyAlignment="1" applyProtection="1">
      <alignment horizontal="center"/>
      <protection hidden="1"/>
    </xf>
    <xf numFmtId="0" fontId="18" fillId="4" borderId="24" xfId="3" applyFont="1" applyFill="1" applyBorder="1" applyAlignment="1" applyProtection="1">
      <alignment horizontal="center"/>
      <protection hidden="1"/>
    </xf>
    <xf numFmtId="0" fontId="18" fillId="4" borderId="25" xfId="3" applyFont="1" applyFill="1" applyBorder="1" applyAlignment="1" applyProtection="1">
      <alignment horizontal="center"/>
      <protection hidden="1"/>
    </xf>
    <xf numFmtId="0" fontId="18" fillId="4" borderId="26" xfId="3" applyFont="1" applyFill="1" applyBorder="1" applyAlignment="1" applyProtection="1">
      <alignment horizontal="center"/>
      <protection hidden="1"/>
    </xf>
    <xf numFmtId="0" fontId="18" fillId="4" borderId="7" xfId="3" applyFont="1" applyFill="1" applyBorder="1" applyAlignment="1" applyProtection="1">
      <alignment horizontal="center"/>
      <protection hidden="1"/>
    </xf>
    <xf numFmtId="0" fontId="18" fillId="4" borderId="8" xfId="3" applyFont="1" applyFill="1" applyBorder="1" applyAlignment="1" applyProtection="1">
      <alignment horizontal="center"/>
      <protection hidden="1"/>
    </xf>
    <xf numFmtId="0" fontId="18" fillId="4" borderId="28" xfId="3" applyFont="1" applyFill="1" applyBorder="1" applyAlignment="1" applyProtection="1">
      <alignment horizontal="center"/>
      <protection hidden="1"/>
    </xf>
    <xf numFmtId="4" fontId="6" fillId="3" borderId="27" xfId="4" applyNumberFormat="1" applyFont="1" applyFill="1" applyBorder="1" applyAlignment="1" applyProtection="1">
      <alignment horizontal="center" vertical="center" wrapText="1"/>
      <protection hidden="1"/>
    </xf>
    <xf numFmtId="4" fontId="6" fillId="3" borderId="29" xfId="4" applyNumberFormat="1" applyFont="1" applyFill="1" applyBorder="1" applyAlignment="1" applyProtection="1">
      <alignment horizontal="center" vertical="center" wrapText="1"/>
      <protection hidden="1"/>
    </xf>
    <xf numFmtId="4" fontId="6" fillId="3" borderId="25" xfId="4" quotePrefix="1" applyNumberFormat="1" applyFont="1" applyFill="1" applyBorder="1" applyAlignment="1" applyProtection="1">
      <alignment horizontal="center" vertical="center" wrapText="1"/>
      <protection hidden="1"/>
    </xf>
    <xf numFmtId="4" fontId="6" fillId="3" borderId="8" xfId="4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3" applyFont="1" applyBorder="1" applyAlignment="1" applyProtection="1">
      <alignment horizontal="center"/>
      <protection hidden="1"/>
    </xf>
    <xf numFmtId="0" fontId="18" fillId="0" borderId="31" xfId="3" applyFont="1" applyBorder="1" applyAlignment="1" applyProtection="1">
      <alignment horizontal="center"/>
      <protection hidden="1"/>
    </xf>
    <xf numFmtId="0" fontId="18" fillId="0" borderId="8" xfId="3" applyFont="1" applyBorder="1" applyAlignment="1" applyProtection="1">
      <alignment horizontal="center"/>
      <protection hidden="1"/>
    </xf>
    <xf numFmtId="0" fontId="18" fillId="0" borderId="28" xfId="3" applyFont="1" applyBorder="1" applyAlignment="1" applyProtection="1">
      <alignment horizontal="center"/>
      <protection hidden="1"/>
    </xf>
    <xf numFmtId="0" fontId="6" fillId="3" borderId="27" xfId="4" applyFont="1" applyFill="1" applyBorder="1" applyAlignment="1" applyProtection="1">
      <alignment horizontal="center" vertical="center" wrapText="1"/>
      <protection hidden="1"/>
    </xf>
    <xf numFmtId="0" fontId="6" fillId="3" borderId="29" xfId="4" applyFont="1" applyFill="1" applyBorder="1" applyAlignment="1" applyProtection="1">
      <alignment horizontal="center" vertical="center" wrapText="1"/>
      <protection hidden="1"/>
    </xf>
    <xf numFmtId="0" fontId="18" fillId="3" borderId="29" xfId="4" applyFont="1" applyFill="1" applyBorder="1" applyAlignment="1" applyProtection="1">
      <alignment horizontal="center" vertical="center" wrapText="1"/>
      <protection hidden="1"/>
    </xf>
    <xf numFmtId="0" fontId="6" fillId="3" borderId="25" xfId="4" applyFont="1" applyFill="1" applyBorder="1" applyAlignment="1" applyProtection="1">
      <alignment horizontal="center" vertical="center" wrapText="1"/>
      <protection hidden="1"/>
    </xf>
    <xf numFmtId="0" fontId="6" fillId="3" borderId="8" xfId="4" applyFont="1" applyFill="1" applyBorder="1" applyAlignment="1" applyProtection="1">
      <alignment horizontal="center" vertical="center" wrapText="1"/>
      <protection hidden="1"/>
    </xf>
    <xf numFmtId="3" fontId="6" fillId="3" borderId="27" xfId="4" applyNumberFormat="1" applyFont="1" applyFill="1" applyBorder="1" applyAlignment="1" applyProtection="1">
      <alignment horizontal="center" vertical="center" wrapText="1"/>
      <protection hidden="1"/>
    </xf>
    <xf numFmtId="3" fontId="6" fillId="3" borderId="29" xfId="4" applyNumberFormat="1" applyFont="1" applyFill="1" applyBorder="1" applyAlignment="1" applyProtection="1">
      <alignment horizontal="center" vertical="center" wrapText="1"/>
      <protection hidden="1"/>
    </xf>
    <xf numFmtId="3" fontId="6" fillId="3" borderId="25" xfId="4" applyNumberFormat="1" applyFont="1" applyFill="1" applyBorder="1" applyAlignment="1" applyProtection="1">
      <alignment horizontal="center" vertical="center" wrapText="1"/>
      <protection hidden="1"/>
    </xf>
    <xf numFmtId="0" fontId="22" fillId="3" borderId="43" xfId="16" applyBorder="1"/>
    <xf numFmtId="0" fontId="21" fillId="0" borderId="7" xfId="15" applyBorder="1" applyProtection="1">
      <protection hidden="1"/>
    </xf>
    <xf numFmtId="0" fontId="21" fillId="0" borderId="8" xfId="15" applyBorder="1" applyProtection="1">
      <protection hidden="1"/>
    </xf>
    <xf numFmtId="0" fontId="21" fillId="0" borderId="81" xfId="15" applyBorder="1" applyProtection="1">
      <protection hidden="1"/>
    </xf>
    <xf numFmtId="0" fontId="21" fillId="3" borderId="78" xfId="14" applyBorder="1" applyAlignment="1">
      <alignment horizontal="left"/>
    </xf>
    <xf numFmtId="0" fontId="21" fillId="3" borderId="79" xfId="14" applyBorder="1" applyAlignment="1">
      <alignment horizontal="left"/>
    </xf>
    <xf numFmtId="0" fontId="21" fillId="3" borderId="44" xfId="14" applyBorder="1" applyAlignment="1">
      <alignment horizontal="left"/>
    </xf>
    <xf numFmtId="0" fontId="1" fillId="0" borderId="85" xfId="17" applyBorder="1"/>
    <xf numFmtId="0" fontId="1" fillId="0" borderId="60" xfId="17" applyBorder="1"/>
    <xf numFmtId="164" fontId="1" fillId="0" borderId="60" xfId="17" applyNumberFormat="1" applyBorder="1"/>
    <xf numFmtId="164" fontId="1" fillId="0" borderId="61" xfId="17" applyNumberFormat="1" applyBorder="1"/>
    <xf numFmtId="0" fontId="1" fillId="0" borderId="86" xfId="17" applyBorder="1"/>
    <xf numFmtId="0" fontId="1" fillId="0" borderId="23" xfId="17" applyBorder="1"/>
    <xf numFmtId="164" fontId="1" fillId="0" borderId="23" xfId="17" applyNumberFormat="1" applyBorder="1"/>
    <xf numFmtId="164" fontId="1" fillId="0" borderId="87" xfId="17" applyNumberFormat="1" applyBorder="1"/>
    <xf numFmtId="0" fontId="23" fillId="0" borderId="7" xfId="18" applyBorder="1" applyProtection="1">
      <protection hidden="1"/>
    </xf>
    <xf numFmtId="0" fontId="23" fillId="0" borderId="8" xfId="18" applyBorder="1" applyProtection="1">
      <protection hidden="1"/>
    </xf>
    <xf numFmtId="164" fontId="23" fillId="0" borderId="8" xfId="18" applyNumberFormat="1" applyBorder="1" applyProtection="1">
      <protection hidden="1"/>
    </xf>
    <xf numFmtId="0" fontId="29" fillId="0" borderId="0" xfId="9" applyFont="1" applyAlignment="1">
      <alignment horizontal="left" vertical="top"/>
    </xf>
    <xf numFmtId="0" fontId="29" fillId="0" borderId="0" xfId="9" applyFont="1" applyAlignment="1">
      <alignment horizontal="left" vertical="top" wrapText="1"/>
    </xf>
    <xf numFmtId="0" fontId="29" fillId="0" borderId="0" xfId="9" applyFont="1" applyAlignment="1">
      <alignment horizontal="right" vertical="top"/>
    </xf>
    <xf numFmtId="4" fontId="29" fillId="0" borderId="0" xfId="9" applyNumberFormat="1" applyFont="1" applyAlignment="1">
      <alignment horizontal="right" vertical="top"/>
    </xf>
    <xf numFmtId="0" fontId="26" fillId="0" borderId="0" xfId="9" applyFont="1" applyAlignment="1">
      <alignment horizontal="left" vertical="top"/>
    </xf>
    <xf numFmtId="0" fontId="26" fillId="0" borderId="0" xfId="9" applyFont="1" applyAlignment="1">
      <alignment horizontal="left" vertical="top" wrapText="1"/>
    </xf>
    <xf numFmtId="0" fontId="27" fillId="0" borderId="0" xfId="9" applyFont="1" applyAlignment="1">
      <alignment horizontal="left" vertical="top"/>
    </xf>
    <xf numFmtId="0" fontId="27" fillId="0" borderId="0" xfId="9" applyFont="1" applyAlignment="1">
      <alignment horizontal="right" vertical="top"/>
    </xf>
    <xf numFmtId="0" fontId="25" fillId="0" borderId="0" xfId="9" applyFont="1" applyAlignment="1">
      <alignment horizontal="left" vertical="top" wrapText="1"/>
    </xf>
    <xf numFmtId="0" fontId="29" fillId="0" borderId="0" xfId="9" applyFont="1" applyAlignment="1">
      <alignment horizontal="left" vertical="top" wrapText="1" readingOrder="1"/>
    </xf>
    <xf numFmtId="0" fontId="30" fillId="0" borderId="0" xfId="9" applyFont="1" applyAlignment="1">
      <alignment horizontal="center" vertical="top" wrapText="1" readingOrder="1"/>
    </xf>
    <xf numFmtId="4" fontId="18" fillId="6" borderId="13" xfId="7" applyNumberFormat="1" applyFont="1" applyFill="1" applyBorder="1" applyAlignment="1" applyProtection="1">
      <alignment horizontal="right"/>
      <protection locked="0"/>
    </xf>
    <xf numFmtId="4" fontId="18" fillId="6" borderId="21" xfId="7" applyNumberFormat="1" applyFont="1" applyFill="1" applyBorder="1" applyAlignment="1" applyProtection="1">
      <alignment horizontal="right"/>
      <protection locked="0"/>
    </xf>
    <xf numFmtId="4" fontId="18" fillId="6" borderId="15" xfId="7" applyNumberFormat="1" applyFont="1" applyFill="1" applyBorder="1" applyAlignment="1" applyProtection="1">
      <alignment horizontal="right"/>
      <protection locked="0"/>
    </xf>
    <xf numFmtId="4" fontId="26" fillId="0" borderId="0" xfId="9" applyNumberFormat="1" applyFont="1" applyAlignment="1">
      <alignment horizontal="right" vertical="top"/>
    </xf>
  </cellXfs>
  <cellStyles count="19">
    <cellStyle name="Background_Yellow" xfId="1" xr:uid="{00000000-0005-0000-0000-000000000000}"/>
    <cellStyle name="Font_Ariel_Normal" xfId="2" xr:uid="{00000000-0005-0000-0000-000001000000}"/>
    <cellStyle name="Font_Ariel_Normal_Bold" xfId="15" xr:uid="{00E4E116-7AE3-4B32-AC2E-D02EB7AC5E89}"/>
    <cellStyle name="Font_Ariel_Normal_Bold_BG_Gray" xfId="14" xr:uid="{6CA4EE25-490E-4598-8D29-5494407596F4}"/>
    <cellStyle name="Font_Ariel_Small" xfId="17" xr:uid="{410EA94E-40AC-4144-B461-D3004F44F947}"/>
    <cellStyle name="Font_Ariel_Small_Bold" xfId="18" xr:uid="{76583444-51D0-4763-BFA4-685583A44551}"/>
    <cellStyle name="Font_Ariel_Small_Bold_BG_Gray" xfId="16" xr:uid="{8D4341E1-2F42-40AD-9243-CB8CABBB0071}"/>
    <cellStyle name="Normal_cenový program 2001_SK ukážka 1" xfId="6" xr:uid="{B34AC307-6FD8-4D64-A0AE-5E51D3B684AE}"/>
    <cellStyle name="Normal_F-1214" xfId="12" xr:uid="{7820F424-07E8-41D6-B25F-A84430D09761}"/>
    <cellStyle name="Normal_Popis prác-agr.pol." xfId="10" xr:uid="{BEEF6804-0E0F-44AC-9BEE-4D0D9617A0F4}"/>
    <cellStyle name="Normal_Sect.6BOQ_Contract I_991210(F)" xfId="5" xr:uid="{8FAC3909-004F-4504-81CC-E4E4F977EB35}"/>
    <cellStyle name="Normálna" xfId="0" builtinId="0"/>
    <cellStyle name="Normálna 2" xfId="9" xr:uid="{73ACF4E9-866F-47D1-869C-F00A1EC5A7BA}"/>
    <cellStyle name="Normálna 3" xfId="4" xr:uid="{25B0A81C-5787-4FE4-8789-B7044899A4FC}"/>
    <cellStyle name="Normálna 4" xfId="13" xr:uid="{C41A0EC4-CAF7-4ADB-8F3C-8A94C0342B9C}"/>
    <cellStyle name="Normálna 5" xfId="7" xr:uid="{9028A2A4-EA2A-49D6-A132-99FB5CCA4E72}"/>
    <cellStyle name="normální_7361-00 Rozpis dokumentacie_Zbojska" xfId="8" xr:uid="{6A2BF408-C884-4979-9051-F25B7802FF4F}"/>
    <cellStyle name="normální_supis vseobecnych poloziek" xfId="11" xr:uid="{217FF628-6604-4A02-9085-008645222C2D}"/>
    <cellStyle name="normální_vseobecne_pol_u2 " xfId="3" xr:uid="{2152D99A-C7A8-4E7B-B3E1-DE399928CC9F}"/>
  </cellStyles>
  <dxfs count="0"/>
  <tableStyles count="0" defaultTableStyle="TableStyleMedium2" defaultPivotStyle="PivotStyleLight16"/>
  <colors>
    <mruColors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ED498-D58C-47E6-8DE7-39AFE35EF2DE}">
  <dimension ref="A1:I58"/>
  <sheetViews>
    <sheetView showGridLines="0" tabSelected="1" zoomScaleNormal="100" workbookViewId="0">
      <selection sqref="A1:H1"/>
    </sheetView>
  </sheetViews>
  <sheetFormatPr defaultRowHeight="12.75"/>
  <cols>
    <col min="1" max="1" width="10.85546875" style="148" customWidth="1"/>
    <col min="2" max="2" width="55.85546875" style="148" customWidth="1"/>
    <col min="3" max="3" width="5.42578125" style="148" customWidth="1"/>
    <col min="4" max="4" width="10" style="148" customWidth="1"/>
    <col min="5" max="5" width="13.140625" style="148" bestFit="1" customWidth="1"/>
    <col min="6" max="6" width="15.140625" style="148" customWidth="1"/>
    <col min="7" max="7" width="13" style="148" customWidth="1"/>
    <col min="8" max="8" width="15" style="148" customWidth="1"/>
    <col min="9" max="16384" width="9.140625" style="148"/>
  </cols>
  <sheetData>
    <row r="1" spans="1:9" s="135" customFormat="1" ht="15">
      <c r="A1" s="234" t="s">
        <v>4</v>
      </c>
      <c r="B1" s="234"/>
      <c r="C1" s="234"/>
      <c r="D1" s="234"/>
      <c r="E1" s="234"/>
      <c r="F1" s="234"/>
      <c r="G1" s="234"/>
      <c r="H1" s="234"/>
      <c r="I1" s="134"/>
    </row>
    <row r="2" spans="1:9" s="135" customFormat="1" ht="13.5" thickBot="1"/>
    <row r="3" spans="1:9" s="135" customFormat="1" ht="18.75" customHeight="1">
      <c r="A3" s="235"/>
      <c r="B3" s="236"/>
      <c r="C3" s="236"/>
      <c r="D3" s="236"/>
      <c r="E3" s="237"/>
      <c r="F3" s="241" t="s">
        <v>5</v>
      </c>
      <c r="G3" s="243" t="s">
        <v>2</v>
      </c>
      <c r="H3" s="241" t="s">
        <v>6</v>
      </c>
    </row>
    <row r="4" spans="1:9" s="135" customFormat="1" ht="18.75" customHeight="1" thickBot="1">
      <c r="A4" s="238"/>
      <c r="B4" s="239"/>
      <c r="C4" s="239"/>
      <c r="D4" s="239"/>
      <c r="E4" s="240"/>
      <c r="F4" s="242"/>
      <c r="G4" s="244"/>
      <c r="H4" s="242"/>
    </row>
    <row r="5" spans="1:9" s="135" customFormat="1">
      <c r="A5" s="136" t="s">
        <v>7</v>
      </c>
      <c r="B5" s="137" t="s">
        <v>8</v>
      </c>
      <c r="C5" s="232"/>
      <c r="D5" s="232"/>
      <c r="E5" s="233"/>
      <c r="F5" s="138">
        <f>F25</f>
        <v>113153.03</v>
      </c>
      <c r="G5" s="138">
        <f>G25</f>
        <v>22630.61</v>
      </c>
      <c r="H5" s="139">
        <f>H25</f>
        <v>135783.64000000001</v>
      </c>
    </row>
    <row r="6" spans="1:9" s="135" customFormat="1" ht="13.5" thickBot="1">
      <c r="A6" s="140">
        <v>45</v>
      </c>
      <c r="B6" s="141" t="s">
        <v>9</v>
      </c>
      <c r="C6" s="245"/>
      <c r="D6" s="245"/>
      <c r="E6" s="246"/>
      <c r="F6" s="142">
        <f>'4.5 Rekapitulácia objektov'!$E$13</f>
        <v>0</v>
      </c>
      <c r="G6" s="142">
        <f>F6*0.2</f>
        <v>0</v>
      </c>
      <c r="H6" s="143">
        <f>G6+F6</f>
        <v>0</v>
      </c>
    </row>
    <row r="7" spans="1:9" ht="14.25" thickTop="1" thickBot="1">
      <c r="A7" s="144"/>
      <c r="B7" s="145" t="s">
        <v>10</v>
      </c>
      <c r="C7" s="247"/>
      <c r="D7" s="247"/>
      <c r="E7" s="248"/>
      <c r="F7" s="146">
        <f>SUM(F5:F6)</f>
        <v>113153.03</v>
      </c>
      <c r="G7" s="146">
        <f>SUM(G5:G6)</f>
        <v>22630.61</v>
      </c>
      <c r="H7" s="147">
        <f>SUM(H5:H6)</f>
        <v>135783.64000000001</v>
      </c>
    </row>
    <row r="10" spans="1:9" ht="15">
      <c r="A10" s="234" t="s">
        <v>11</v>
      </c>
      <c r="B10" s="234"/>
      <c r="C10" s="234"/>
      <c r="D10" s="234"/>
      <c r="E10" s="234"/>
      <c r="F10" s="234"/>
      <c r="G10" s="234"/>
      <c r="H10" s="234"/>
    </row>
    <row r="11" spans="1:9" ht="13.5" thickBot="1">
      <c r="A11" s="149"/>
      <c r="B11" s="150"/>
      <c r="C11" s="151"/>
      <c r="D11" s="151"/>
      <c r="E11" s="151"/>
      <c r="F11" s="152"/>
      <c r="G11" s="152"/>
      <c r="H11" s="152"/>
    </row>
    <row r="12" spans="1:9" ht="18.75" customHeight="1">
      <c r="A12" s="249" t="s">
        <v>12</v>
      </c>
      <c r="B12" s="249" t="s">
        <v>13</v>
      </c>
      <c r="C12" s="252" t="s">
        <v>0</v>
      </c>
      <c r="D12" s="254" t="s">
        <v>1</v>
      </c>
      <c r="E12" s="256" t="s">
        <v>14</v>
      </c>
      <c r="F12" s="241" t="s">
        <v>5</v>
      </c>
      <c r="G12" s="243" t="s">
        <v>2</v>
      </c>
      <c r="H12" s="241" t="s">
        <v>6</v>
      </c>
    </row>
    <row r="13" spans="1:9" ht="18.75" customHeight="1" thickBot="1">
      <c r="A13" s="250"/>
      <c r="B13" s="251"/>
      <c r="C13" s="253"/>
      <c r="D13" s="255"/>
      <c r="E13" s="253"/>
      <c r="F13" s="242"/>
      <c r="G13" s="244"/>
      <c r="H13" s="242"/>
    </row>
    <row r="14" spans="1:9">
      <c r="A14" s="153" t="s">
        <v>7</v>
      </c>
      <c r="B14" s="154"/>
      <c r="C14" s="155"/>
      <c r="D14" s="156"/>
      <c r="E14" s="155"/>
      <c r="F14" s="155"/>
      <c r="G14" s="156"/>
      <c r="H14" s="157"/>
      <c r="I14" s="158"/>
    </row>
    <row r="15" spans="1:9">
      <c r="A15" s="159" t="s">
        <v>57</v>
      </c>
      <c r="B15" s="160" t="s">
        <v>16</v>
      </c>
      <c r="C15" s="161" t="s">
        <v>17</v>
      </c>
      <c r="D15" s="162">
        <v>1</v>
      </c>
      <c r="E15" s="163"/>
      <c r="F15" s="164">
        <f>D15*E15</f>
        <v>0</v>
      </c>
      <c r="G15" s="164">
        <f t="shared" ref="G15:G23" si="0">F15*0.2</f>
        <v>0</v>
      </c>
      <c r="H15" s="165">
        <f t="shared" ref="H15:H21" si="1">F15+G15</f>
        <v>0</v>
      </c>
      <c r="I15" s="166"/>
    </row>
    <row r="16" spans="1:9">
      <c r="A16" s="20" t="s">
        <v>15</v>
      </c>
      <c r="B16" s="21" t="s">
        <v>19</v>
      </c>
      <c r="C16" s="167" t="s">
        <v>20</v>
      </c>
      <c r="D16" s="168">
        <v>12</v>
      </c>
      <c r="E16" s="169"/>
      <c r="F16" s="170">
        <f>D16*E16</f>
        <v>0</v>
      </c>
      <c r="G16" s="170">
        <f t="shared" si="0"/>
        <v>0</v>
      </c>
      <c r="H16" s="171">
        <f t="shared" si="1"/>
        <v>0</v>
      </c>
      <c r="I16" s="158"/>
    </row>
    <row r="17" spans="1:9">
      <c r="A17" s="20" t="s">
        <v>18</v>
      </c>
      <c r="B17" s="21" t="s">
        <v>22</v>
      </c>
      <c r="C17" s="167" t="s">
        <v>17</v>
      </c>
      <c r="D17" s="168">
        <v>1</v>
      </c>
      <c r="E17" s="169"/>
      <c r="F17" s="170">
        <f>D17*E17</f>
        <v>0</v>
      </c>
      <c r="G17" s="170">
        <f t="shared" si="0"/>
        <v>0</v>
      </c>
      <c r="H17" s="171">
        <f t="shared" si="1"/>
        <v>0</v>
      </c>
      <c r="I17" s="158"/>
    </row>
    <row r="18" spans="1:9">
      <c r="A18" s="20" t="s">
        <v>21</v>
      </c>
      <c r="B18" s="21" t="s">
        <v>31</v>
      </c>
      <c r="C18" s="167" t="s">
        <v>17</v>
      </c>
      <c r="D18" s="168">
        <v>1</v>
      </c>
      <c r="E18" s="169"/>
      <c r="F18" s="172">
        <f>D18*E18</f>
        <v>0</v>
      </c>
      <c r="G18" s="170">
        <f t="shared" ref="G18:G19" si="2">F18*0.2</f>
        <v>0</v>
      </c>
      <c r="H18" s="171">
        <f>F18+G18</f>
        <v>0</v>
      </c>
      <c r="I18" s="158"/>
    </row>
    <row r="19" spans="1:9">
      <c r="A19" s="20" t="s">
        <v>41</v>
      </c>
      <c r="B19" s="21" t="s">
        <v>32</v>
      </c>
      <c r="C19" s="167" t="s">
        <v>17</v>
      </c>
      <c r="D19" s="168">
        <v>1</v>
      </c>
      <c r="E19" s="169"/>
      <c r="F19" s="170">
        <f>D19*E19</f>
        <v>0</v>
      </c>
      <c r="G19" s="170">
        <f t="shared" si="2"/>
        <v>0</v>
      </c>
      <c r="H19" s="171">
        <f>F19+G19</f>
        <v>0</v>
      </c>
      <c r="I19" s="158"/>
    </row>
    <row r="20" spans="1:9">
      <c r="A20" s="20" t="s">
        <v>23</v>
      </c>
      <c r="B20" s="21" t="s">
        <v>42</v>
      </c>
      <c r="C20" s="167" t="s">
        <v>17</v>
      </c>
      <c r="D20" s="173"/>
      <c r="E20" s="173"/>
      <c r="F20" s="170">
        <f>'4.3 Dokumentácia'!$E$14</f>
        <v>0</v>
      </c>
      <c r="G20" s="170">
        <f t="shared" ref="G20" si="3">F20*0.2</f>
        <v>0</v>
      </c>
      <c r="H20" s="171">
        <f t="shared" ref="H20" si="4">F20+G20</f>
        <v>0</v>
      </c>
      <c r="I20" s="158"/>
    </row>
    <row r="21" spans="1:9">
      <c r="A21" s="20" t="s">
        <v>60</v>
      </c>
      <c r="B21" s="21" t="s">
        <v>24</v>
      </c>
      <c r="C21" s="167" t="s">
        <v>17</v>
      </c>
      <c r="D21" s="173"/>
      <c r="E21" s="173"/>
      <c r="F21" s="170">
        <f>'4.3 Dokumentácia'!$F$14</f>
        <v>0</v>
      </c>
      <c r="G21" s="170">
        <f t="shared" si="0"/>
        <v>0</v>
      </c>
      <c r="H21" s="171">
        <f t="shared" si="1"/>
        <v>0</v>
      </c>
      <c r="I21" s="158"/>
    </row>
    <row r="22" spans="1:9">
      <c r="A22" s="20" t="s">
        <v>61</v>
      </c>
      <c r="B22" s="21" t="s">
        <v>58</v>
      </c>
      <c r="C22" s="167" t="s">
        <v>17</v>
      </c>
      <c r="D22" s="168">
        <v>1</v>
      </c>
      <c r="E22" s="169"/>
      <c r="F22" s="170">
        <f>D22*E22</f>
        <v>0</v>
      </c>
      <c r="G22" s="170">
        <f t="shared" ref="G22" si="5">F22*0.2</f>
        <v>0</v>
      </c>
      <c r="H22" s="171">
        <f t="shared" ref="H22" si="6">F22+G22</f>
        <v>0</v>
      </c>
      <c r="I22" s="158"/>
    </row>
    <row r="23" spans="1:9">
      <c r="A23" s="20" t="s">
        <v>62</v>
      </c>
      <c r="B23" s="21" t="s">
        <v>89</v>
      </c>
      <c r="C23" s="167" t="s">
        <v>17</v>
      </c>
      <c r="D23" s="168">
        <v>1</v>
      </c>
      <c r="E23" s="169"/>
      <c r="F23" s="170">
        <f>D23*E23</f>
        <v>0</v>
      </c>
      <c r="G23" s="170">
        <f t="shared" si="0"/>
        <v>0</v>
      </c>
      <c r="H23" s="171">
        <f>F23+G23</f>
        <v>0</v>
      </c>
      <c r="I23" s="158"/>
    </row>
    <row r="24" spans="1:9" ht="24.75" thickBot="1">
      <c r="A24" s="174" t="s">
        <v>63</v>
      </c>
      <c r="B24" s="175" t="s">
        <v>59</v>
      </c>
      <c r="C24" s="176" t="s">
        <v>17</v>
      </c>
      <c r="D24" s="177">
        <v>1</v>
      </c>
      <c r="E24" s="178">
        <v>113153.03</v>
      </c>
      <c r="F24" s="179">
        <f>D24*E24</f>
        <v>113153.03</v>
      </c>
      <c r="G24" s="180">
        <f t="shared" ref="G24" si="7">F24*0.2</f>
        <v>22630.61</v>
      </c>
      <c r="H24" s="181">
        <f>F24+G24</f>
        <v>135783.64000000001</v>
      </c>
      <c r="I24" s="158"/>
    </row>
    <row r="25" spans="1:9" ht="14.25" thickTop="1" thickBot="1">
      <c r="A25" s="182"/>
      <c r="B25" s="183" t="s">
        <v>25</v>
      </c>
      <c r="C25" s="184"/>
      <c r="D25" s="185"/>
      <c r="E25" s="185"/>
      <c r="F25" s="186">
        <f>SUM(F15:F24)</f>
        <v>113153.03</v>
      </c>
      <c r="G25" s="187">
        <f>SUM(G15:G24)</f>
        <v>22630.61</v>
      </c>
      <c r="H25" s="188">
        <f>SUM(H15:H24)</f>
        <v>135783.64000000001</v>
      </c>
      <c r="I25" s="158"/>
    </row>
    <row r="28" spans="1:9">
      <c r="B28" s="189"/>
    </row>
    <row r="29" spans="1:9">
      <c r="B29" s="189"/>
      <c r="E29" s="189"/>
    </row>
    <row r="30" spans="1:9">
      <c r="B30" s="189"/>
      <c r="E30" s="189"/>
    </row>
    <row r="31" spans="1:9">
      <c r="B31" s="189"/>
    </row>
    <row r="33" spans="1:3">
      <c r="A33" s="190"/>
      <c r="B33" s="190"/>
    </row>
    <row r="34" spans="1:3">
      <c r="A34" s="191"/>
      <c r="B34" s="192"/>
    </row>
    <row r="35" spans="1:3">
      <c r="A35" s="193"/>
      <c r="B35" s="22"/>
    </row>
    <row r="36" spans="1:3">
      <c r="A36" s="194"/>
      <c r="B36" s="23"/>
      <c r="C36" s="195"/>
    </row>
    <row r="37" spans="1:3">
      <c r="A37" s="194"/>
      <c r="B37" s="23"/>
      <c r="C37" s="195"/>
    </row>
    <row r="38" spans="1:3">
      <c r="A38" s="194"/>
      <c r="B38" s="23"/>
      <c r="C38" s="195"/>
    </row>
    <row r="39" spans="1:3">
      <c r="A39" s="194"/>
      <c r="B39" s="23"/>
      <c r="C39" s="195"/>
    </row>
    <row r="40" spans="1:3">
      <c r="A40" s="194"/>
      <c r="B40" s="23"/>
      <c r="C40" s="195"/>
    </row>
    <row r="41" spans="1:3">
      <c r="A41" s="194"/>
      <c r="B41" s="23"/>
      <c r="C41" s="195"/>
    </row>
    <row r="42" spans="1:3">
      <c r="A42" s="194"/>
      <c r="B42" s="23"/>
      <c r="C42" s="195"/>
    </row>
    <row r="43" spans="1:3">
      <c r="A43" s="196"/>
      <c r="B43" s="197"/>
      <c r="C43" s="195"/>
    </row>
    <row r="44" spans="1:3">
      <c r="A44" s="196"/>
      <c r="B44" s="197"/>
      <c r="C44" s="195"/>
    </row>
    <row r="45" spans="1:3">
      <c r="A45" s="196"/>
      <c r="B45" s="197"/>
      <c r="C45" s="195"/>
    </row>
    <row r="46" spans="1:3">
      <c r="A46" s="196"/>
      <c r="B46" s="197"/>
      <c r="C46" s="195"/>
    </row>
    <row r="47" spans="1:3">
      <c r="A47" s="196"/>
      <c r="B47" s="197"/>
      <c r="C47" s="195"/>
    </row>
    <row r="48" spans="1:3">
      <c r="A48" s="198"/>
      <c r="B48" s="199"/>
    </row>
    <row r="49" spans="1:2">
      <c r="A49" s="198"/>
      <c r="B49" s="199"/>
    </row>
    <row r="50" spans="1:2">
      <c r="A50" s="198"/>
      <c r="B50" s="199"/>
    </row>
    <row r="51" spans="1:2">
      <c r="A51" s="198"/>
      <c r="B51" s="199"/>
    </row>
    <row r="52" spans="1:2">
      <c r="A52" s="200"/>
      <c r="B52" s="22"/>
    </row>
    <row r="53" spans="1:2">
      <c r="A53" s="200"/>
      <c r="B53" s="22"/>
    </row>
    <row r="54" spans="1:2">
      <c r="A54" s="200"/>
      <c r="B54" s="22"/>
    </row>
    <row r="55" spans="1:2">
      <c r="A55" s="200"/>
      <c r="B55" s="22"/>
    </row>
    <row r="56" spans="1:2">
      <c r="A56" s="200"/>
      <c r="B56" s="22"/>
    </row>
    <row r="57" spans="1:2">
      <c r="A57" s="190"/>
      <c r="B57" s="190"/>
    </row>
    <row r="58" spans="1:2">
      <c r="A58" s="190"/>
      <c r="B58" s="190"/>
    </row>
  </sheetData>
  <sheetProtection algorithmName="SHA-512" hashValue="qXRevevOxc7xqoS7ORU15f6hkT+m11VDjWjlYMfSGEgqEAUAlUZfyvYeYUKKsazfCIA09KFe5R7OxSyRMxbL8g==" saltValue="0gaHXSu99JS2J1kvhBNJ2w==" spinCount="100000" sheet="1" objects="1" scenarios="1"/>
  <mergeCells count="17">
    <mergeCell ref="H12:H13"/>
    <mergeCell ref="C6:E6"/>
    <mergeCell ref="C7:E7"/>
    <mergeCell ref="A10:H10"/>
    <mergeCell ref="A12:A13"/>
    <mergeCell ref="B12:B13"/>
    <mergeCell ref="C12:C13"/>
    <mergeCell ref="D12:D13"/>
    <mergeCell ref="E12:E13"/>
    <mergeCell ref="F12:F13"/>
    <mergeCell ref="G12:G13"/>
    <mergeCell ref="C5:E5"/>
    <mergeCell ref="A1:H1"/>
    <mergeCell ref="A3:E4"/>
    <mergeCell ref="F3:F4"/>
    <mergeCell ref="G3:G4"/>
    <mergeCell ref="H3:H4"/>
  </mergeCells>
  <printOptions horizontalCentered="1"/>
  <pageMargins left="0.39370078740157483" right="0.39370078740157483" top="0.98425196850393704" bottom="0.59055118110236227" header="0.59055118110236227" footer="0.27559055118110237"/>
  <pageSetup paperSize="9" scale="95" orientation="landscape" r:id="rId1"/>
  <headerFooter>
    <oddHeader>&amp;LSTAVBA: ZVOLEN-KRUHOVÝ OBJAZD NA KRIŽOVATKE ULICE J. KOLLÁRA A CESTY 2460&amp;RZVÄZOK 4   CENOVÁ ČASŤ
4.2  REKAPITULÁCIA</oddHeader>
    <oddFooter>&amp;LPodpis:  ..............................&amp;RStrana 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81EBD-AFFB-41CB-807F-7957A23FA067}">
  <dimension ref="B1:F14"/>
  <sheetViews>
    <sheetView showGridLines="0" zoomScaleNormal="100" workbookViewId="0">
      <pane ySplit="3" topLeftCell="A4" activePane="bottomLeft" state="frozen"/>
      <selection pane="bottomLeft"/>
    </sheetView>
  </sheetViews>
  <sheetFormatPr defaultRowHeight="12"/>
  <cols>
    <col min="1" max="1" width="2.28515625" style="203" customWidth="1"/>
    <col min="2" max="2" width="4.140625" style="201" customWidth="1"/>
    <col min="3" max="3" width="11" style="202" customWidth="1"/>
    <col min="4" max="4" width="66.85546875" style="203" customWidth="1"/>
    <col min="5" max="6" width="14.7109375" style="203" customWidth="1"/>
    <col min="7" max="9" width="18.42578125" style="203" customWidth="1"/>
    <col min="10" max="16384" width="9.140625" style="203"/>
  </cols>
  <sheetData>
    <row r="1" spans="2:6" ht="12.75" thickBot="1"/>
    <row r="2" spans="2:6">
      <c r="B2" s="204"/>
      <c r="C2" s="205"/>
      <c r="D2" s="206" t="s">
        <v>26</v>
      </c>
      <c r="E2" s="207"/>
      <c r="F2" s="208"/>
    </row>
    <row r="3" spans="2:6" ht="12.75" thickBot="1">
      <c r="B3" s="209" t="s">
        <v>27</v>
      </c>
      <c r="C3" s="210" t="s">
        <v>3</v>
      </c>
      <c r="D3" s="211" t="s">
        <v>28</v>
      </c>
      <c r="E3" s="212" t="s">
        <v>40</v>
      </c>
      <c r="F3" s="213" t="s">
        <v>29</v>
      </c>
    </row>
    <row r="4" spans="2:6">
      <c r="B4" s="214">
        <v>1</v>
      </c>
      <c r="C4" s="215" t="s">
        <v>43</v>
      </c>
      <c r="D4" s="216" t="s">
        <v>47</v>
      </c>
      <c r="E4" s="130"/>
      <c r="F4" s="131"/>
    </row>
    <row r="5" spans="2:6">
      <c r="B5" s="217">
        <f>B4+1</f>
        <v>2</v>
      </c>
      <c r="C5" s="215" t="s">
        <v>44</v>
      </c>
      <c r="D5" s="216" t="s">
        <v>48</v>
      </c>
      <c r="E5" s="130"/>
      <c r="F5" s="131"/>
    </row>
    <row r="6" spans="2:6">
      <c r="B6" s="217">
        <v>3</v>
      </c>
      <c r="C6" s="215" t="s">
        <v>45</v>
      </c>
      <c r="D6" s="218" t="s">
        <v>49</v>
      </c>
      <c r="E6" s="130"/>
      <c r="F6" s="286"/>
    </row>
    <row r="7" spans="2:6">
      <c r="B7" s="217">
        <v>4</v>
      </c>
      <c r="C7" s="215" t="s">
        <v>46</v>
      </c>
      <c r="D7" s="218" t="s">
        <v>50</v>
      </c>
      <c r="E7" s="130"/>
      <c r="F7" s="287"/>
    </row>
    <row r="8" spans="2:6">
      <c r="B8" s="217">
        <v>5</v>
      </c>
      <c r="C8" s="215" t="s">
        <v>1112</v>
      </c>
      <c r="D8" s="218" t="s">
        <v>51</v>
      </c>
      <c r="E8" s="130"/>
      <c r="F8" s="287"/>
    </row>
    <row r="9" spans="2:6">
      <c r="B9" s="217">
        <f t="shared" ref="B9:B11" si="0">B8+1</f>
        <v>6</v>
      </c>
      <c r="C9" s="215" t="s">
        <v>1113</v>
      </c>
      <c r="D9" s="218" t="s">
        <v>52</v>
      </c>
      <c r="E9" s="130"/>
      <c r="F9" s="287"/>
    </row>
    <row r="10" spans="2:6">
      <c r="B10" s="217">
        <f t="shared" si="0"/>
        <v>7</v>
      </c>
      <c r="C10" s="215" t="s">
        <v>1114</v>
      </c>
      <c r="D10" s="218" t="s">
        <v>53</v>
      </c>
      <c r="E10" s="130"/>
      <c r="F10" s="287"/>
    </row>
    <row r="11" spans="2:6">
      <c r="B11" s="217">
        <f t="shared" si="0"/>
        <v>8</v>
      </c>
      <c r="C11" s="215" t="s">
        <v>1115</v>
      </c>
      <c r="D11" s="218" t="s">
        <v>54</v>
      </c>
      <c r="E11" s="130"/>
      <c r="F11" s="287"/>
    </row>
    <row r="12" spans="2:6">
      <c r="B12" s="219"/>
      <c r="C12" s="220" t="s">
        <v>1116</v>
      </c>
      <c r="D12" s="221" t="s">
        <v>55</v>
      </c>
      <c r="E12" s="222"/>
      <c r="F12" s="223"/>
    </row>
    <row r="13" spans="2:6" ht="12.75" thickBot="1">
      <c r="B13" s="224">
        <f>B11+1</f>
        <v>9</v>
      </c>
      <c r="C13" s="225" t="s">
        <v>1117</v>
      </c>
      <c r="D13" s="226" t="s">
        <v>56</v>
      </c>
      <c r="E13" s="132"/>
      <c r="F13" s="288"/>
    </row>
    <row r="14" spans="2:6" ht="13.5" thickTop="1" thickBot="1">
      <c r="B14" s="227"/>
      <c r="C14" s="228"/>
      <c r="D14" s="229" t="s">
        <v>30</v>
      </c>
      <c r="E14" s="230">
        <f>SUM(E4:E13)</f>
        <v>0</v>
      </c>
      <c r="F14" s="231">
        <f>SUM(F4:F13)</f>
        <v>0</v>
      </c>
    </row>
  </sheetData>
  <sheetProtection algorithmName="SHA-512" hashValue="bXo0Ha7af6uQO3AirTgL55gi3cvdYgBn4xS2Ix59n4f4edi9m7Hjzu06dTwGJ5vmCCB061zXakQusnJBo0LQuQ==" saltValue="TbzdHnYatEYi3Omgo9krWg==" spinCount="100000" sheet="1" objects="1" scenarios="1"/>
  <phoneticPr fontId="15" type="noConversion"/>
  <printOptions horizontalCentered="1" verticalCentered="1"/>
  <pageMargins left="0.39370078740157483" right="0.39370078740157483" top="0.98425196850393704" bottom="0.59055118110236227" header="0.59055118110236227" footer="0.27559055118110237"/>
  <pageSetup paperSize="9" orientation="landscape" horizontalDpi="300" verticalDpi="300" r:id="rId1"/>
  <headerFooter>
    <oddHeader>&amp;LSTAVBA: ZVOLEN-KRUHOVÝ OBJAZD NA KRIŽOVATKE ULICE J. KOLLÁRA A CESTY 2460&amp;RZVÄZOK 4   CENOVÁ ČASŤ
4.3  DOKUMENTÁCIA</oddHeader>
    <oddFooter>&amp;LPodpis .................................&amp;R&amp;P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E31D6-BD67-4082-8713-C5BD0F7EBEDE}">
  <sheetPr>
    <pageSetUpPr fitToPage="1"/>
  </sheetPr>
  <dimension ref="B2:L155"/>
  <sheetViews>
    <sheetView showGridLines="0" workbookViewId="0">
      <pane xSplit="1" ySplit="3" topLeftCell="B4" activePane="bottomRight" state="frozen"/>
      <selection activeCell="D26" sqref="D26"/>
      <selection pane="topRight" activeCell="D26" sqref="D26"/>
      <selection pane="bottomLeft" activeCell="D26" sqref="D26"/>
      <selection pane="bottomRight"/>
    </sheetView>
  </sheetViews>
  <sheetFormatPr defaultRowHeight="15"/>
  <cols>
    <col min="1" max="1" width="2.28515625" customWidth="1"/>
    <col min="2" max="2" width="30.7109375" customWidth="1"/>
    <col min="3" max="3" width="7.85546875" bestFit="1" customWidth="1"/>
    <col min="4" max="4" width="10.85546875" bestFit="1" customWidth="1"/>
    <col min="5" max="5" width="50.7109375" customWidth="1"/>
    <col min="6" max="6" width="7.140625" bestFit="1" customWidth="1"/>
    <col min="7" max="7" width="8.7109375" bestFit="1" customWidth="1"/>
    <col min="8" max="8" width="0.85546875" customWidth="1"/>
    <col min="9" max="9" width="24" bestFit="1" customWidth="1"/>
    <col min="10" max="11" width="17.28515625" hidden="1" customWidth="1"/>
    <col min="12" max="12" width="10" style="133" hidden="1" customWidth="1"/>
  </cols>
  <sheetData>
    <row r="2" spans="2:12" ht="15.75" thickBot="1"/>
    <row r="3" spans="2:12" ht="15.75" thickBot="1">
      <c r="B3" s="94" t="s">
        <v>33</v>
      </c>
      <c r="C3" s="257" t="s">
        <v>115</v>
      </c>
      <c r="D3" s="257"/>
      <c r="E3" s="95" t="s">
        <v>116</v>
      </c>
      <c r="F3" s="95" t="s">
        <v>0</v>
      </c>
      <c r="G3" s="96" t="s">
        <v>1</v>
      </c>
      <c r="I3" s="98" t="s">
        <v>608</v>
      </c>
      <c r="J3" s="83" t="s">
        <v>2</v>
      </c>
      <c r="K3" s="54" t="s">
        <v>117</v>
      </c>
    </row>
    <row r="4" spans="2:12" ht="23.25">
      <c r="B4" s="74" t="s">
        <v>118</v>
      </c>
      <c r="C4" s="90" t="s">
        <v>119</v>
      </c>
      <c r="D4" s="90" t="s">
        <v>120</v>
      </c>
      <c r="E4" s="91" t="s">
        <v>83</v>
      </c>
      <c r="F4" s="92" t="s">
        <v>121</v>
      </c>
      <c r="G4" s="93">
        <v>3066.97</v>
      </c>
      <c r="H4" s="59"/>
      <c r="I4" s="97"/>
      <c r="J4" s="84">
        <f t="shared" ref="J4:J67" si="0">ROUNDDOWN(I4*0.2,2)</f>
        <v>0</v>
      </c>
      <c r="K4" s="58">
        <f t="shared" ref="K4:K67" si="1">I4+J4</f>
        <v>0</v>
      </c>
      <c r="L4" s="133">
        <f>I4*G4</f>
        <v>0</v>
      </c>
    </row>
    <row r="5" spans="2:12">
      <c r="B5" s="74"/>
      <c r="C5" s="64" t="s">
        <v>119</v>
      </c>
      <c r="D5" s="64" t="s">
        <v>122</v>
      </c>
      <c r="E5" s="65" t="s">
        <v>84</v>
      </c>
      <c r="F5" s="66" t="s">
        <v>123</v>
      </c>
      <c r="G5" s="75">
        <v>32</v>
      </c>
      <c r="H5" s="59"/>
      <c r="I5" s="86"/>
      <c r="J5" s="84">
        <f t="shared" si="0"/>
        <v>0</v>
      </c>
      <c r="K5" s="58">
        <f t="shared" si="1"/>
        <v>0</v>
      </c>
      <c r="L5" s="133">
        <f t="shared" ref="L5:L68" si="2">I5*G5</f>
        <v>0</v>
      </c>
    </row>
    <row r="6" spans="2:12">
      <c r="B6" s="74"/>
      <c r="C6" s="68" t="s">
        <v>119</v>
      </c>
      <c r="D6" s="68" t="s">
        <v>124</v>
      </c>
      <c r="E6" s="69" t="s">
        <v>85</v>
      </c>
      <c r="F6" s="70" t="s">
        <v>123</v>
      </c>
      <c r="G6" s="76">
        <v>2311.21</v>
      </c>
      <c r="H6" s="59"/>
      <c r="I6" s="87"/>
      <c r="J6" s="84">
        <f t="shared" si="0"/>
        <v>0</v>
      </c>
      <c r="K6" s="58">
        <f t="shared" si="1"/>
        <v>0</v>
      </c>
      <c r="L6" s="133">
        <f t="shared" si="2"/>
        <v>0</v>
      </c>
    </row>
    <row r="7" spans="2:12">
      <c r="B7" s="72" t="s">
        <v>125</v>
      </c>
      <c r="C7" s="60" t="s">
        <v>126</v>
      </c>
      <c r="D7" s="60" t="s">
        <v>127</v>
      </c>
      <c r="E7" s="61" t="s">
        <v>128</v>
      </c>
      <c r="F7" s="62" t="s">
        <v>123</v>
      </c>
      <c r="G7" s="73">
        <v>32</v>
      </c>
      <c r="H7" s="59"/>
      <c r="I7" s="85"/>
      <c r="J7" s="84">
        <f t="shared" si="0"/>
        <v>0</v>
      </c>
      <c r="K7" s="58">
        <f t="shared" si="1"/>
        <v>0</v>
      </c>
      <c r="L7" s="133">
        <f t="shared" si="2"/>
        <v>0</v>
      </c>
    </row>
    <row r="8" spans="2:12" ht="23.25">
      <c r="B8" s="74"/>
      <c r="C8" s="64" t="s">
        <v>126</v>
      </c>
      <c r="D8" s="64" t="s">
        <v>129</v>
      </c>
      <c r="E8" s="65" t="s">
        <v>130</v>
      </c>
      <c r="F8" s="66" t="s">
        <v>131</v>
      </c>
      <c r="G8" s="75">
        <v>16</v>
      </c>
      <c r="H8" s="59"/>
      <c r="I8" s="86"/>
      <c r="J8" s="84">
        <f t="shared" si="0"/>
        <v>0</v>
      </c>
      <c r="K8" s="58">
        <f t="shared" si="1"/>
        <v>0</v>
      </c>
      <c r="L8" s="133">
        <f t="shared" si="2"/>
        <v>0</v>
      </c>
    </row>
    <row r="9" spans="2:12" ht="23.25">
      <c r="B9" s="74"/>
      <c r="C9" s="64" t="s">
        <v>126</v>
      </c>
      <c r="D9" s="64" t="s">
        <v>132</v>
      </c>
      <c r="E9" s="65" t="s">
        <v>133</v>
      </c>
      <c r="F9" s="66" t="s">
        <v>131</v>
      </c>
      <c r="G9" s="75">
        <v>16</v>
      </c>
      <c r="H9" s="59"/>
      <c r="I9" s="86"/>
      <c r="J9" s="84">
        <f t="shared" si="0"/>
        <v>0</v>
      </c>
      <c r="K9" s="58">
        <f t="shared" si="1"/>
        <v>0</v>
      </c>
      <c r="L9" s="133">
        <f t="shared" si="2"/>
        <v>0</v>
      </c>
    </row>
    <row r="10" spans="2:12" ht="23.25">
      <c r="B10" s="74"/>
      <c r="C10" s="64" t="s">
        <v>126</v>
      </c>
      <c r="D10" s="64" t="s">
        <v>134</v>
      </c>
      <c r="E10" s="65" t="s">
        <v>135</v>
      </c>
      <c r="F10" s="66" t="s">
        <v>136</v>
      </c>
      <c r="G10" s="75">
        <v>9.35</v>
      </c>
      <c r="H10" s="59"/>
      <c r="I10" s="86"/>
      <c r="J10" s="84">
        <f t="shared" si="0"/>
        <v>0</v>
      </c>
      <c r="K10" s="58">
        <f t="shared" si="1"/>
        <v>0</v>
      </c>
      <c r="L10" s="133">
        <f t="shared" si="2"/>
        <v>0</v>
      </c>
    </row>
    <row r="11" spans="2:12" ht="23.25">
      <c r="B11" s="74"/>
      <c r="C11" s="64" t="s">
        <v>126</v>
      </c>
      <c r="D11" s="64" t="s">
        <v>137</v>
      </c>
      <c r="E11" s="65" t="s">
        <v>138</v>
      </c>
      <c r="F11" s="66" t="s">
        <v>136</v>
      </c>
      <c r="G11" s="75">
        <v>2046</v>
      </c>
      <c r="H11" s="59"/>
      <c r="I11" s="86"/>
      <c r="J11" s="84">
        <f t="shared" si="0"/>
        <v>0</v>
      </c>
      <c r="K11" s="58">
        <f t="shared" si="1"/>
        <v>0</v>
      </c>
      <c r="L11" s="133">
        <f t="shared" si="2"/>
        <v>0</v>
      </c>
    </row>
    <row r="12" spans="2:12" ht="23.25">
      <c r="B12" s="74"/>
      <c r="C12" s="64" t="s">
        <v>126</v>
      </c>
      <c r="D12" s="64" t="s">
        <v>139</v>
      </c>
      <c r="E12" s="65" t="s">
        <v>140</v>
      </c>
      <c r="F12" s="66" t="s">
        <v>136</v>
      </c>
      <c r="G12" s="75">
        <v>322</v>
      </c>
      <c r="H12" s="59"/>
      <c r="I12" s="86"/>
      <c r="J12" s="84">
        <f t="shared" si="0"/>
        <v>0</v>
      </c>
      <c r="K12" s="58">
        <f t="shared" si="1"/>
        <v>0</v>
      </c>
      <c r="L12" s="133">
        <f t="shared" si="2"/>
        <v>0</v>
      </c>
    </row>
    <row r="13" spans="2:12" ht="23.25">
      <c r="B13" s="74"/>
      <c r="C13" s="64" t="s">
        <v>126</v>
      </c>
      <c r="D13" s="64" t="s">
        <v>141</v>
      </c>
      <c r="E13" s="65" t="s">
        <v>142</v>
      </c>
      <c r="F13" s="66" t="s">
        <v>136</v>
      </c>
      <c r="G13" s="75">
        <v>429</v>
      </c>
      <c r="H13" s="59"/>
      <c r="I13" s="86"/>
      <c r="J13" s="84">
        <f t="shared" si="0"/>
        <v>0</v>
      </c>
      <c r="K13" s="58">
        <f t="shared" si="1"/>
        <v>0</v>
      </c>
      <c r="L13" s="133">
        <f t="shared" si="2"/>
        <v>0</v>
      </c>
    </row>
    <row r="14" spans="2:12" ht="23.25">
      <c r="B14" s="74"/>
      <c r="C14" s="64" t="s">
        <v>126</v>
      </c>
      <c r="D14" s="64" t="s">
        <v>143</v>
      </c>
      <c r="E14" s="65" t="s">
        <v>144</v>
      </c>
      <c r="F14" s="66" t="s">
        <v>136</v>
      </c>
      <c r="G14" s="75">
        <v>1537</v>
      </c>
      <c r="H14" s="59"/>
      <c r="I14" s="86"/>
      <c r="J14" s="84">
        <f t="shared" si="0"/>
        <v>0</v>
      </c>
      <c r="K14" s="58">
        <f t="shared" si="1"/>
        <v>0</v>
      </c>
      <c r="L14" s="133">
        <f t="shared" si="2"/>
        <v>0</v>
      </c>
    </row>
    <row r="15" spans="2:12" ht="23.25">
      <c r="B15" s="74"/>
      <c r="C15" s="64" t="s">
        <v>126</v>
      </c>
      <c r="D15" s="64" t="s">
        <v>145</v>
      </c>
      <c r="E15" s="65" t="s">
        <v>146</v>
      </c>
      <c r="F15" s="66" t="s">
        <v>147</v>
      </c>
      <c r="G15" s="75">
        <v>698</v>
      </c>
      <c r="H15" s="59"/>
      <c r="I15" s="86"/>
      <c r="J15" s="84">
        <f t="shared" si="0"/>
        <v>0</v>
      </c>
      <c r="K15" s="58">
        <f t="shared" si="1"/>
        <v>0</v>
      </c>
      <c r="L15" s="133">
        <f t="shared" si="2"/>
        <v>0</v>
      </c>
    </row>
    <row r="16" spans="2:12" ht="23.25">
      <c r="B16" s="74"/>
      <c r="C16" s="64" t="s">
        <v>126</v>
      </c>
      <c r="D16" s="64" t="s">
        <v>148</v>
      </c>
      <c r="E16" s="65" t="s">
        <v>149</v>
      </c>
      <c r="F16" s="66" t="s">
        <v>131</v>
      </c>
      <c r="G16" s="75">
        <v>42</v>
      </c>
      <c r="H16" s="59"/>
      <c r="I16" s="86"/>
      <c r="J16" s="84">
        <f t="shared" si="0"/>
        <v>0</v>
      </c>
      <c r="K16" s="58">
        <f t="shared" si="1"/>
        <v>0</v>
      </c>
      <c r="L16" s="133">
        <f t="shared" si="2"/>
        <v>0</v>
      </c>
    </row>
    <row r="17" spans="2:12">
      <c r="B17" s="74"/>
      <c r="C17" s="64" t="s">
        <v>126</v>
      </c>
      <c r="D17" s="64" t="s">
        <v>150</v>
      </c>
      <c r="E17" s="65" t="s">
        <v>151</v>
      </c>
      <c r="F17" s="66" t="s">
        <v>121</v>
      </c>
      <c r="G17" s="75">
        <v>3083.14</v>
      </c>
      <c r="H17" s="59"/>
      <c r="I17" s="86"/>
      <c r="J17" s="84">
        <f t="shared" si="0"/>
        <v>0</v>
      </c>
      <c r="K17" s="58">
        <f t="shared" si="1"/>
        <v>0</v>
      </c>
      <c r="L17" s="133">
        <f t="shared" si="2"/>
        <v>0</v>
      </c>
    </row>
    <row r="18" spans="2:12">
      <c r="B18" s="74"/>
      <c r="C18" s="64" t="s">
        <v>126</v>
      </c>
      <c r="D18" s="64" t="s">
        <v>152</v>
      </c>
      <c r="E18" s="65" t="s">
        <v>153</v>
      </c>
      <c r="F18" s="66" t="s">
        <v>136</v>
      </c>
      <c r="G18" s="75">
        <v>8580</v>
      </c>
      <c r="H18" s="59"/>
      <c r="I18" s="86"/>
      <c r="J18" s="84">
        <f t="shared" si="0"/>
        <v>0</v>
      </c>
      <c r="K18" s="58">
        <f t="shared" si="1"/>
        <v>0</v>
      </c>
      <c r="L18" s="133">
        <f t="shared" si="2"/>
        <v>0</v>
      </c>
    </row>
    <row r="19" spans="2:12">
      <c r="B19" s="74"/>
      <c r="C19" s="68" t="s">
        <v>126</v>
      </c>
      <c r="D19" s="68" t="s">
        <v>154</v>
      </c>
      <c r="E19" s="69" t="s">
        <v>155</v>
      </c>
      <c r="F19" s="70" t="s">
        <v>147</v>
      </c>
      <c r="G19" s="76">
        <v>4972</v>
      </c>
      <c r="H19" s="59"/>
      <c r="I19" s="87"/>
      <c r="J19" s="84">
        <f t="shared" si="0"/>
        <v>0</v>
      </c>
      <c r="K19" s="58">
        <f t="shared" si="1"/>
        <v>0</v>
      </c>
      <c r="L19" s="133">
        <f t="shared" si="2"/>
        <v>0</v>
      </c>
    </row>
    <row r="20" spans="2:12" ht="23.25">
      <c r="B20" s="72" t="s">
        <v>156</v>
      </c>
      <c r="C20" s="60" t="s">
        <v>157</v>
      </c>
      <c r="D20" s="60" t="s">
        <v>158</v>
      </c>
      <c r="E20" s="61" t="s">
        <v>159</v>
      </c>
      <c r="F20" s="62" t="s">
        <v>136</v>
      </c>
      <c r="G20" s="73">
        <v>2580</v>
      </c>
      <c r="H20" s="59"/>
      <c r="I20" s="85"/>
      <c r="J20" s="84">
        <f t="shared" si="0"/>
        <v>0</v>
      </c>
      <c r="K20" s="58">
        <f t="shared" si="1"/>
        <v>0</v>
      </c>
      <c r="L20" s="133">
        <f t="shared" si="2"/>
        <v>0</v>
      </c>
    </row>
    <row r="21" spans="2:12">
      <c r="B21" s="74"/>
      <c r="C21" s="64" t="s">
        <v>157</v>
      </c>
      <c r="D21" s="64" t="s">
        <v>160</v>
      </c>
      <c r="E21" s="65" t="s">
        <v>161</v>
      </c>
      <c r="F21" s="66" t="s">
        <v>123</v>
      </c>
      <c r="G21" s="75">
        <v>258</v>
      </c>
      <c r="H21" s="59"/>
      <c r="I21" s="86"/>
      <c r="J21" s="84">
        <f t="shared" si="0"/>
        <v>0</v>
      </c>
      <c r="K21" s="58">
        <f t="shared" si="1"/>
        <v>0</v>
      </c>
      <c r="L21" s="133">
        <f t="shared" si="2"/>
        <v>0</v>
      </c>
    </row>
    <row r="22" spans="2:12">
      <c r="B22" s="74"/>
      <c r="C22" s="64" t="s">
        <v>157</v>
      </c>
      <c r="D22" s="64" t="s">
        <v>162</v>
      </c>
      <c r="E22" s="65" t="s">
        <v>163</v>
      </c>
      <c r="F22" s="66" t="s">
        <v>123</v>
      </c>
      <c r="G22" s="75">
        <v>258</v>
      </c>
      <c r="H22" s="59"/>
      <c r="I22" s="86"/>
      <c r="J22" s="84">
        <f t="shared" si="0"/>
        <v>0</v>
      </c>
      <c r="K22" s="58">
        <f t="shared" si="1"/>
        <v>0</v>
      </c>
      <c r="L22" s="133">
        <f t="shared" si="2"/>
        <v>0</v>
      </c>
    </row>
    <row r="23" spans="2:12">
      <c r="B23" s="74"/>
      <c r="C23" s="68" t="s">
        <v>157</v>
      </c>
      <c r="D23" s="68" t="s">
        <v>164</v>
      </c>
      <c r="E23" s="69" t="s">
        <v>165</v>
      </c>
      <c r="F23" s="70" t="s">
        <v>123</v>
      </c>
      <c r="G23" s="76">
        <v>516</v>
      </c>
      <c r="H23" s="59"/>
      <c r="I23" s="87"/>
      <c r="J23" s="84">
        <f t="shared" si="0"/>
        <v>0</v>
      </c>
      <c r="K23" s="58">
        <f t="shared" si="1"/>
        <v>0</v>
      </c>
      <c r="L23" s="133">
        <f t="shared" si="2"/>
        <v>0</v>
      </c>
    </row>
    <row r="24" spans="2:12" ht="23.25">
      <c r="B24" s="72" t="s">
        <v>166</v>
      </c>
      <c r="C24" s="60" t="s">
        <v>167</v>
      </c>
      <c r="D24" s="60" t="s">
        <v>168</v>
      </c>
      <c r="E24" s="61" t="s">
        <v>169</v>
      </c>
      <c r="F24" s="62" t="s">
        <v>170</v>
      </c>
      <c r="G24" s="73">
        <v>720</v>
      </c>
      <c r="H24" s="59"/>
      <c r="I24" s="85"/>
      <c r="J24" s="84">
        <f t="shared" si="0"/>
        <v>0</v>
      </c>
      <c r="K24" s="58">
        <f t="shared" si="1"/>
        <v>0</v>
      </c>
      <c r="L24" s="133">
        <f t="shared" si="2"/>
        <v>0</v>
      </c>
    </row>
    <row r="25" spans="2:12">
      <c r="B25" s="74"/>
      <c r="C25" s="64" t="s">
        <v>167</v>
      </c>
      <c r="D25" s="64" t="s">
        <v>171</v>
      </c>
      <c r="E25" s="65" t="s">
        <v>172</v>
      </c>
      <c r="F25" s="66" t="s">
        <v>147</v>
      </c>
      <c r="G25" s="75">
        <v>10</v>
      </c>
      <c r="H25" s="59"/>
      <c r="I25" s="86"/>
      <c r="J25" s="84">
        <f t="shared" si="0"/>
        <v>0</v>
      </c>
      <c r="K25" s="58">
        <f t="shared" si="1"/>
        <v>0</v>
      </c>
      <c r="L25" s="133">
        <f t="shared" si="2"/>
        <v>0</v>
      </c>
    </row>
    <row r="26" spans="2:12">
      <c r="B26" s="74"/>
      <c r="C26" s="64" t="s">
        <v>167</v>
      </c>
      <c r="D26" s="64" t="s">
        <v>173</v>
      </c>
      <c r="E26" s="65" t="s">
        <v>174</v>
      </c>
      <c r="F26" s="66" t="s">
        <v>147</v>
      </c>
      <c r="G26" s="75">
        <v>3.3</v>
      </c>
      <c r="H26" s="59"/>
      <c r="I26" s="86"/>
      <c r="J26" s="84">
        <f t="shared" si="0"/>
        <v>0</v>
      </c>
      <c r="K26" s="58">
        <f t="shared" si="1"/>
        <v>0</v>
      </c>
      <c r="L26" s="133">
        <f t="shared" si="2"/>
        <v>0</v>
      </c>
    </row>
    <row r="27" spans="2:12">
      <c r="B27" s="74"/>
      <c r="C27" s="64" t="s">
        <v>167</v>
      </c>
      <c r="D27" s="64" t="s">
        <v>175</v>
      </c>
      <c r="E27" s="65" t="s">
        <v>176</v>
      </c>
      <c r="F27" s="66" t="s">
        <v>147</v>
      </c>
      <c r="G27" s="75">
        <v>18.8</v>
      </c>
      <c r="H27" s="59"/>
      <c r="I27" s="86"/>
      <c r="J27" s="84">
        <f t="shared" si="0"/>
        <v>0</v>
      </c>
      <c r="K27" s="58">
        <f t="shared" si="1"/>
        <v>0</v>
      </c>
      <c r="L27" s="133">
        <f t="shared" si="2"/>
        <v>0</v>
      </c>
    </row>
    <row r="28" spans="2:12">
      <c r="B28" s="74"/>
      <c r="C28" s="64" t="s">
        <v>167</v>
      </c>
      <c r="D28" s="64" t="s">
        <v>177</v>
      </c>
      <c r="E28" s="65" t="s">
        <v>178</v>
      </c>
      <c r="F28" s="66" t="s">
        <v>123</v>
      </c>
      <c r="G28" s="75">
        <v>15.12</v>
      </c>
      <c r="H28" s="59"/>
      <c r="I28" s="86"/>
      <c r="J28" s="84">
        <f t="shared" si="0"/>
        <v>0</v>
      </c>
      <c r="K28" s="58">
        <f t="shared" si="1"/>
        <v>0</v>
      </c>
      <c r="L28" s="133">
        <f t="shared" si="2"/>
        <v>0</v>
      </c>
    </row>
    <row r="29" spans="2:12">
      <c r="B29" s="74"/>
      <c r="C29" s="64" t="s">
        <v>167</v>
      </c>
      <c r="D29" s="64" t="s">
        <v>179</v>
      </c>
      <c r="E29" s="65" t="s">
        <v>180</v>
      </c>
      <c r="F29" s="66" t="s">
        <v>123</v>
      </c>
      <c r="G29" s="75">
        <v>234.24</v>
      </c>
      <c r="H29" s="59"/>
      <c r="I29" s="86"/>
      <c r="J29" s="84">
        <f t="shared" si="0"/>
        <v>0</v>
      </c>
      <c r="K29" s="58">
        <f t="shared" si="1"/>
        <v>0</v>
      </c>
      <c r="L29" s="133">
        <f t="shared" si="2"/>
        <v>0</v>
      </c>
    </row>
    <row r="30" spans="2:12">
      <c r="B30" s="74"/>
      <c r="C30" s="64" t="s">
        <v>167</v>
      </c>
      <c r="D30" s="64" t="s">
        <v>181</v>
      </c>
      <c r="E30" s="65" t="s">
        <v>182</v>
      </c>
      <c r="F30" s="66" t="s">
        <v>123</v>
      </c>
      <c r="G30" s="75">
        <v>126.68</v>
      </c>
      <c r="H30" s="59"/>
      <c r="I30" s="86"/>
      <c r="J30" s="84">
        <f t="shared" si="0"/>
        <v>0</v>
      </c>
      <c r="K30" s="58">
        <f t="shared" si="1"/>
        <v>0</v>
      </c>
      <c r="L30" s="133">
        <f t="shared" si="2"/>
        <v>0</v>
      </c>
    </row>
    <row r="31" spans="2:12">
      <c r="B31" s="74"/>
      <c r="C31" s="64" t="s">
        <v>167</v>
      </c>
      <c r="D31" s="64" t="s">
        <v>183</v>
      </c>
      <c r="E31" s="65" t="s">
        <v>184</v>
      </c>
      <c r="F31" s="66" t="s">
        <v>123</v>
      </c>
      <c r="G31" s="75">
        <v>326.60000000000002</v>
      </c>
      <c r="H31" s="59"/>
      <c r="I31" s="86"/>
      <c r="J31" s="84">
        <f t="shared" si="0"/>
        <v>0</v>
      </c>
      <c r="K31" s="58">
        <f t="shared" si="1"/>
        <v>0</v>
      </c>
      <c r="L31" s="133">
        <f t="shared" si="2"/>
        <v>0</v>
      </c>
    </row>
    <row r="32" spans="2:12">
      <c r="B32" s="74"/>
      <c r="C32" s="64" t="s">
        <v>167</v>
      </c>
      <c r="D32" s="64" t="s">
        <v>185</v>
      </c>
      <c r="E32" s="65" t="s">
        <v>186</v>
      </c>
      <c r="F32" s="66" t="s">
        <v>123</v>
      </c>
      <c r="G32" s="75">
        <v>1017.3</v>
      </c>
      <c r="H32" s="59"/>
      <c r="I32" s="86"/>
      <c r="J32" s="84">
        <f t="shared" si="0"/>
        <v>0</v>
      </c>
      <c r="K32" s="58">
        <f t="shared" si="1"/>
        <v>0</v>
      </c>
      <c r="L32" s="133">
        <f t="shared" si="2"/>
        <v>0</v>
      </c>
    </row>
    <row r="33" spans="2:12">
      <c r="B33" s="74"/>
      <c r="C33" s="64" t="s">
        <v>167</v>
      </c>
      <c r="D33" s="64" t="s">
        <v>187</v>
      </c>
      <c r="E33" s="65" t="s">
        <v>188</v>
      </c>
      <c r="F33" s="66" t="s">
        <v>123</v>
      </c>
      <c r="G33" s="75">
        <v>74.150000000000006</v>
      </c>
      <c r="H33" s="59"/>
      <c r="I33" s="86"/>
      <c r="J33" s="84">
        <f t="shared" si="0"/>
        <v>0</v>
      </c>
      <c r="K33" s="58">
        <f t="shared" si="1"/>
        <v>0</v>
      </c>
      <c r="L33" s="133">
        <f t="shared" si="2"/>
        <v>0</v>
      </c>
    </row>
    <row r="34" spans="2:12">
      <c r="B34" s="74"/>
      <c r="C34" s="64" t="s">
        <v>167</v>
      </c>
      <c r="D34" s="64" t="s">
        <v>189</v>
      </c>
      <c r="E34" s="65" t="s">
        <v>190</v>
      </c>
      <c r="F34" s="66" t="s">
        <v>123</v>
      </c>
      <c r="G34" s="75">
        <v>597.9</v>
      </c>
      <c r="H34" s="59"/>
      <c r="I34" s="86"/>
      <c r="J34" s="84">
        <f t="shared" si="0"/>
        <v>0</v>
      </c>
      <c r="K34" s="58">
        <f t="shared" si="1"/>
        <v>0</v>
      </c>
      <c r="L34" s="133">
        <f t="shared" si="2"/>
        <v>0</v>
      </c>
    </row>
    <row r="35" spans="2:12">
      <c r="B35" s="74"/>
      <c r="C35" s="64" t="s">
        <v>167</v>
      </c>
      <c r="D35" s="64" t="s">
        <v>191</v>
      </c>
      <c r="E35" s="65" t="s">
        <v>192</v>
      </c>
      <c r="F35" s="66" t="s">
        <v>123</v>
      </c>
      <c r="G35" s="75">
        <v>219.49</v>
      </c>
      <c r="H35" s="59"/>
      <c r="I35" s="86"/>
      <c r="J35" s="84">
        <f t="shared" si="0"/>
        <v>0</v>
      </c>
      <c r="K35" s="58">
        <f t="shared" si="1"/>
        <v>0</v>
      </c>
      <c r="L35" s="133">
        <f t="shared" si="2"/>
        <v>0</v>
      </c>
    </row>
    <row r="36" spans="2:12">
      <c r="B36" s="74"/>
      <c r="C36" s="64" t="s">
        <v>167</v>
      </c>
      <c r="D36" s="64" t="s">
        <v>193</v>
      </c>
      <c r="E36" s="65" t="s">
        <v>194</v>
      </c>
      <c r="F36" s="66" t="s">
        <v>123</v>
      </c>
      <c r="G36" s="75">
        <v>652.21</v>
      </c>
      <c r="H36" s="59"/>
      <c r="I36" s="86"/>
      <c r="J36" s="84">
        <f t="shared" si="0"/>
        <v>0</v>
      </c>
      <c r="K36" s="58">
        <f t="shared" si="1"/>
        <v>0</v>
      </c>
      <c r="L36" s="133">
        <f t="shared" si="2"/>
        <v>0</v>
      </c>
    </row>
    <row r="37" spans="2:12">
      <c r="B37" s="74"/>
      <c r="C37" s="64" t="s">
        <v>167</v>
      </c>
      <c r="D37" s="64" t="s">
        <v>195</v>
      </c>
      <c r="E37" s="65" t="s">
        <v>196</v>
      </c>
      <c r="F37" s="66" t="s">
        <v>123</v>
      </c>
      <c r="G37" s="75">
        <v>274.43</v>
      </c>
      <c r="H37" s="59"/>
      <c r="I37" s="86"/>
      <c r="J37" s="84">
        <f t="shared" si="0"/>
        <v>0</v>
      </c>
      <c r="K37" s="58">
        <f t="shared" si="1"/>
        <v>0</v>
      </c>
      <c r="L37" s="133">
        <f t="shared" si="2"/>
        <v>0</v>
      </c>
    </row>
    <row r="38" spans="2:12">
      <c r="B38" s="74"/>
      <c r="C38" s="64" t="s">
        <v>167</v>
      </c>
      <c r="D38" s="64" t="s">
        <v>197</v>
      </c>
      <c r="E38" s="65" t="s">
        <v>198</v>
      </c>
      <c r="F38" s="66" t="s">
        <v>123</v>
      </c>
      <c r="G38" s="75">
        <v>1103.83</v>
      </c>
      <c r="H38" s="59"/>
      <c r="I38" s="86"/>
      <c r="J38" s="84">
        <f t="shared" si="0"/>
        <v>0</v>
      </c>
      <c r="K38" s="58">
        <f t="shared" si="1"/>
        <v>0</v>
      </c>
      <c r="L38" s="133">
        <f t="shared" si="2"/>
        <v>0</v>
      </c>
    </row>
    <row r="39" spans="2:12">
      <c r="B39" s="74"/>
      <c r="C39" s="64" t="s">
        <v>167</v>
      </c>
      <c r="D39" s="64" t="s">
        <v>199</v>
      </c>
      <c r="E39" s="65" t="s">
        <v>200</v>
      </c>
      <c r="F39" s="66" t="s">
        <v>123</v>
      </c>
      <c r="G39" s="75">
        <v>1243.26</v>
      </c>
      <c r="H39" s="59"/>
      <c r="I39" s="86"/>
      <c r="J39" s="84">
        <f t="shared" si="0"/>
        <v>0</v>
      </c>
      <c r="K39" s="58">
        <f t="shared" si="1"/>
        <v>0</v>
      </c>
      <c r="L39" s="133">
        <f t="shared" si="2"/>
        <v>0</v>
      </c>
    </row>
    <row r="40" spans="2:12">
      <c r="B40" s="74"/>
      <c r="C40" s="64" t="s">
        <v>167</v>
      </c>
      <c r="D40" s="64" t="s">
        <v>201</v>
      </c>
      <c r="E40" s="65" t="s">
        <v>202</v>
      </c>
      <c r="F40" s="66" t="s">
        <v>136</v>
      </c>
      <c r="G40" s="75">
        <v>1444.38</v>
      </c>
      <c r="H40" s="59"/>
      <c r="I40" s="86"/>
      <c r="J40" s="84">
        <f t="shared" si="0"/>
        <v>0</v>
      </c>
      <c r="K40" s="58">
        <f t="shared" si="1"/>
        <v>0</v>
      </c>
      <c r="L40" s="133">
        <f t="shared" si="2"/>
        <v>0</v>
      </c>
    </row>
    <row r="41" spans="2:12">
      <c r="B41" s="74"/>
      <c r="C41" s="64" t="s">
        <v>167</v>
      </c>
      <c r="D41" s="64" t="s">
        <v>203</v>
      </c>
      <c r="E41" s="65" t="s">
        <v>204</v>
      </c>
      <c r="F41" s="66" t="s">
        <v>147</v>
      </c>
      <c r="G41" s="75">
        <v>21.5</v>
      </c>
      <c r="H41" s="59"/>
      <c r="I41" s="86"/>
      <c r="J41" s="84">
        <f t="shared" si="0"/>
        <v>0</v>
      </c>
      <c r="K41" s="58">
        <f t="shared" si="1"/>
        <v>0</v>
      </c>
      <c r="L41" s="133">
        <f t="shared" si="2"/>
        <v>0</v>
      </c>
    </row>
    <row r="42" spans="2:12">
      <c r="B42" s="74"/>
      <c r="C42" s="68" t="s">
        <v>167</v>
      </c>
      <c r="D42" s="68" t="s">
        <v>205</v>
      </c>
      <c r="E42" s="69" t="s">
        <v>206</v>
      </c>
      <c r="F42" s="70" t="s">
        <v>147</v>
      </c>
      <c r="G42" s="76">
        <v>225</v>
      </c>
      <c r="H42" s="59"/>
      <c r="I42" s="87"/>
      <c r="J42" s="84">
        <f t="shared" si="0"/>
        <v>0</v>
      </c>
      <c r="K42" s="58">
        <f t="shared" si="1"/>
        <v>0</v>
      </c>
      <c r="L42" s="133">
        <f t="shared" si="2"/>
        <v>0</v>
      </c>
    </row>
    <row r="43" spans="2:12" ht="23.25">
      <c r="B43" s="72" t="s">
        <v>207</v>
      </c>
      <c r="C43" s="60" t="s">
        <v>208</v>
      </c>
      <c r="D43" s="60" t="s">
        <v>195</v>
      </c>
      <c r="E43" s="61" t="s">
        <v>209</v>
      </c>
      <c r="F43" s="62" t="s">
        <v>123</v>
      </c>
      <c r="G43" s="73">
        <v>15.12</v>
      </c>
      <c r="H43" s="59"/>
      <c r="I43" s="85"/>
      <c r="J43" s="84">
        <f t="shared" si="0"/>
        <v>0</v>
      </c>
      <c r="K43" s="58">
        <f t="shared" si="1"/>
        <v>0</v>
      </c>
      <c r="L43" s="133">
        <f t="shared" si="2"/>
        <v>0</v>
      </c>
    </row>
    <row r="44" spans="2:12">
      <c r="B44" s="74"/>
      <c r="C44" s="64" t="s">
        <v>208</v>
      </c>
      <c r="D44" s="64" t="s">
        <v>199</v>
      </c>
      <c r="E44" s="65" t="s">
        <v>200</v>
      </c>
      <c r="F44" s="66" t="s">
        <v>123</v>
      </c>
      <c r="G44" s="75">
        <v>15.12</v>
      </c>
      <c r="H44" s="59"/>
      <c r="I44" s="86"/>
      <c r="J44" s="84">
        <f t="shared" si="0"/>
        <v>0</v>
      </c>
      <c r="K44" s="58">
        <f t="shared" si="1"/>
        <v>0</v>
      </c>
      <c r="L44" s="133">
        <f t="shared" si="2"/>
        <v>0</v>
      </c>
    </row>
    <row r="45" spans="2:12">
      <c r="B45" s="74"/>
      <c r="C45" s="64" t="s">
        <v>208</v>
      </c>
      <c r="D45" s="64" t="s">
        <v>210</v>
      </c>
      <c r="E45" s="65" t="s">
        <v>211</v>
      </c>
      <c r="F45" s="66" t="s">
        <v>136</v>
      </c>
      <c r="G45" s="75">
        <v>100.8</v>
      </c>
      <c r="H45" s="59"/>
      <c r="I45" s="86"/>
      <c r="J45" s="84">
        <f t="shared" si="0"/>
        <v>0</v>
      </c>
      <c r="K45" s="58">
        <f t="shared" si="1"/>
        <v>0</v>
      </c>
      <c r="L45" s="133">
        <f t="shared" si="2"/>
        <v>0</v>
      </c>
    </row>
    <row r="46" spans="2:12" ht="23.25">
      <c r="B46" s="74"/>
      <c r="C46" s="68" t="s">
        <v>208</v>
      </c>
      <c r="D46" s="68" t="s">
        <v>212</v>
      </c>
      <c r="E46" s="69" t="s">
        <v>213</v>
      </c>
      <c r="F46" s="70" t="s">
        <v>136</v>
      </c>
      <c r="G46" s="76">
        <v>100.8</v>
      </c>
      <c r="H46" s="59"/>
      <c r="I46" s="87"/>
      <c r="J46" s="84">
        <f t="shared" si="0"/>
        <v>0</v>
      </c>
      <c r="K46" s="58">
        <f t="shared" si="1"/>
        <v>0</v>
      </c>
      <c r="L46" s="133">
        <f t="shared" si="2"/>
        <v>0</v>
      </c>
    </row>
    <row r="47" spans="2:12">
      <c r="B47" s="72" t="s">
        <v>214</v>
      </c>
      <c r="C47" s="60" t="s">
        <v>215</v>
      </c>
      <c r="D47" s="60" t="s">
        <v>216</v>
      </c>
      <c r="E47" s="61" t="s">
        <v>217</v>
      </c>
      <c r="F47" s="62" t="s">
        <v>123</v>
      </c>
      <c r="G47" s="73">
        <v>2335</v>
      </c>
      <c r="H47" s="59"/>
      <c r="I47" s="85"/>
      <c r="J47" s="84">
        <f t="shared" si="0"/>
        <v>0</v>
      </c>
      <c r="K47" s="58">
        <f t="shared" si="1"/>
        <v>0</v>
      </c>
      <c r="L47" s="133">
        <f t="shared" si="2"/>
        <v>0</v>
      </c>
    </row>
    <row r="48" spans="2:12">
      <c r="B48" s="74"/>
      <c r="C48" s="64" t="s">
        <v>215</v>
      </c>
      <c r="D48" s="64" t="s">
        <v>181</v>
      </c>
      <c r="E48" s="65" t="s">
        <v>218</v>
      </c>
      <c r="F48" s="66" t="s">
        <v>123</v>
      </c>
      <c r="G48" s="75">
        <v>54.45</v>
      </c>
      <c r="H48" s="59"/>
      <c r="I48" s="86"/>
      <c r="J48" s="84">
        <f t="shared" si="0"/>
        <v>0</v>
      </c>
      <c r="K48" s="58">
        <f t="shared" si="1"/>
        <v>0</v>
      </c>
      <c r="L48" s="133">
        <f t="shared" si="2"/>
        <v>0</v>
      </c>
    </row>
    <row r="49" spans="2:12">
      <c r="B49" s="74"/>
      <c r="C49" s="64" t="s">
        <v>215</v>
      </c>
      <c r="D49" s="64" t="s">
        <v>183</v>
      </c>
      <c r="E49" s="65" t="s">
        <v>219</v>
      </c>
      <c r="F49" s="66" t="s">
        <v>123</v>
      </c>
      <c r="G49" s="75">
        <v>64.5</v>
      </c>
      <c r="H49" s="59"/>
      <c r="I49" s="86"/>
      <c r="J49" s="84">
        <f t="shared" si="0"/>
        <v>0</v>
      </c>
      <c r="K49" s="58">
        <f t="shared" si="1"/>
        <v>0</v>
      </c>
      <c r="L49" s="133">
        <f t="shared" si="2"/>
        <v>0</v>
      </c>
    </row>
    <row r="50" spans="2:12">
      <c r="B50" s="74"/>
      <c r="C50" s="64" t="s">
        <v>215</v>
      </c>
      <c r="D50" s="64" t="s">
        <v>185</v>
      </c>
      <c r="E50" s="65" t="s">
        <v>186</v>
      </c>
      <c r="F50" s="66" t="s">
        <v>123</v>
      </c>
      <c r="G50" s="75">
        <v>104</v>
      </c>
      <c r="H50" s="59"/>
      <c r="I50" s="86"/>
      <c r="J50" s="84">
        <f t="shared" si="0"/>
        <v>0</v>
      </c>
      <c r="K50" s="58">
        <f t="shared" si="1"/>
        <v>0</v>
      </c>
      <c r="L50" s="133">
        <f t="shared" si="2"/>
        <v>0</v>
      </c>
    </row>
    <row r="51" spans="2:12">
      <c r="B51" s="74"/>
      <c r="C51" s="64" t="s">
        <v>215</v>
      </c>
      <c r="D51" s="64" t="s">
        <v>220</v>
      </c>
      <c r="E51" s="65" t="s">
        <v>221</v>
      </c>
      <c r="F51" s="66" t="s">
        <v>123</v>
      </c>
      <c r="G51" s="75">
        <v>17</v>
      </c>
      <c r="H51" s="59"/>
      <c r="I51" s="86"/>
      <c r="J51" s="84">
        <f t="shared" si="0"/>
        <v>0</v>
      </c>
      <c r="K51" s="58">
        <f t="shared" si="1"/>
        <v>0</v>
      </c>
      <c r="L51" s="133">
        <f t="shared" si="2"/>
        <v>0</v>
      </c>
    </row>
    <row r="52" spans="2:12">
      <c r="B52" s="74"/>
      <c r="C52" s="64" t="s">
        <v>215</v>
      </c>
      <c r="D52" s="64" t="s">
        <v>222</v>
      </c>
      <c r="E52" s="65" t="s">
        <v>223</v>
      </c>
      <c r="F52" s="66" t="s">
        <v>123</v>
      </c>
      <c r="G52" s="75">
        <v>1346</v>
      </c>
      <c r="H52" s="59"/>
      <c r="I52" s="86"/>
      <c r="J52" s="84">
        <f t="shared" si="0"/>
        <v>0</v>
      </c>
      <c r="K52" s="58">
        <f t="shared" si="1"/>
        <v>0</v>
      </c>
      <c r="L52" s="133">
        <f t="shared" si="2"/>
        <v>0</v>
      </c>
    </row>
    <row r="53" spans="2:12">
      <c r="B53" s="74"/>
      <c r="C53" s="64" t="s">
        <v>215</v>
      </c>
      <c r="D53" s="64" t="s">
        <v>224</v>
      </c>
      <c r="E53" s="65" t="s">
        <v>225</v>
      </c>
      <c r="F53" s="66" t="s">
        <v>123</v>
      </c>
      <c r="G53" s="75">
        <v>1850</v>
      </c>
      <c r="H53" s="59"/>
      <c r="I53" s="86"/>
      <c r="J53" s="84">
        <f t="shared" si="0"/>
        <v>0</v>
      </c>
      <c r="K53" s="58">
        <f t="shared" si="1"/>
        <v>0</v>
      </c>
      <c r="L53" s="133">
        <f t="shared" si="2"/>
        <v>0</v>
      </c>
    </row>
    <row r="54" spans="2:12">
      <c r="B54" s="74"/>
      <c r="C54" s="64" t="s">
        <v>215</v>
      </c>
      <c r="D54" s="64" t="s">
        <v>189</v>
      </c>
      <c r="E54" s="65" t="s">
        <v>190</v>
      </c>
      <c r="F54" s="66" t="s">
        <v>123</v>
      </c>
      <c r="G54" s="75">
        <v>39.9</v>
      </c>
      <c r="H54" s="59"/>
      <c r="I54" s="86"/>
      <c r="J54" s="84">
        <f t="shared" si="0"/>
        <v>0</v>
      </c>
      <c r="K54" s="58">
        <f t="shared" si="1"/>
        <v>0</v>
      </c>
      <c r="L54" s="133">
        <f t="shared" si="2"/>
        <v>0</v>
      </c>
    </row>
    <row r="55" spans="2:12">
      <c r="B55" s="74"/>
      <c r="C55" s="64" t="s">
        <v>215</v>
      </c>
      <c r="D55" s="64" t="s">
        <v>193</v>
      </c>
      <c r="E55" s="65" t="s">
        <v>194</v>
      </c>
      <c r="F55" s="66" t="s">
        <v>123</v>
      </c>
      <c r="G55" s="75">
        <v>12.19</v>
      </c>
      <c r="H55" s="59"/>
      <c r="I55" s="86"/>
      <c r="J55" s="84">
        <f t="shared" si="0"/>
        <v>0</v>
      </c>
      <c r="K55" s="58">
        <f t="shared" si="1"/>
        <v>0</v>
      </c>
      <c r="L55" s="133">
        <f t="shared" si="2"/>
        <v>0</v>
      </c>
    </row>
    <row r="56" spans="2:12">
      <c r="B56" s="74"/>
      <c r="C56" s="64" t="s">
        <v>215</v>
      </c>
      <c r="D56" s="64" t="s">
        <v>226</v>
      </c>
      <c r="E56" s="65" t="s">
        <v>227</v>
      </c>
      <c r="F56" s="66" t="s">
        <v>136</v>
      </c>
      <c r="G56" s="75">
        <v>4488</v>
      </c>
      <c r="H56" s="59"/>
      <c r="I56" s="86"/>
      <c r="J56" s="84">
        <f t="shared" si="0"/>
        <v>0</v>
      </c>
      <c r="K56" s="58">
        <f t="shared" si="1"/>
        <v>0</v>
      </c>
      <c r="L56" s="133">
        <f t="shared" si="2"/>
        <v>0</v>
      </c>
    </row>
    <row r="57" spans="2:12">
      <c r="B57" s="74"/>
      <c r="C57" s="64" t="s">
        <v>215</v>
      </c>
      <c r="D57" s="64" t="s">
        <v>228</v>
      </c>
      <c r="E57" s="65" t="s">
        <v>229</v>
      </c>
      <c r="F57" s="66" t="s">
        <v>136</v>
      </c>
      <c r="G57" s="75">
        <v>2203</v>
      </c>
      <c r="H57" s="59"/>
      <c r="I57" s="86"/>
      <c r="J57" s="84">
        <f t="shared" si="0"/>
        <v>0</v>
      </c>
      <c r="K57" s="58">
        <f t="shared" si="1"/>
        <v>0</v>
      </c>
      <c r="L57" s="133">
        <f t="shared" si="2"/>
        <v>0</v>
      </c>
    </row>
    <row r="58" spans="2:12">
      <c r="B58" s="74"/>
      <c r="C58" s="64" t="s">
        <v>215</v>
      </c>
      <c r="D58" s="64" t="s">
        <v>230</v>
      </c>
      <c r="E58" s="65" t="s">
        <v>231</v>
      </c>
      <c r="F58" s="66" t="s">
        <v>136</v>
      </c>
      <c r="G58" s="75">
        <v>373</v>
      </c>
      <c r="H58" s="59"/>
      <c r="I58" s="86"/>
      <c r="J58" s="84">
        <f t="shared" si="0"/>
        <v>0</v>
      </c>
      <c r="K58" s="58">
        <f t="shared" si="1"/>
        <v>0</v>
      </c>
      <c r="L58" s="133">
        <f t="shared" si="2"/>
        <v>0</v>
      </c>
    </row>
    <row r="59" spans="2:12">
      <c r="B59" s="74"/>
      <c r="C59" s="64" t="s">
        <v>215</v>
      </c>
      <c r="D59" s="64" t="s">
        <v>232</v>
      </c>
      <c r="E59" s="65" t="s">
        <v>233</v>
      </c>
      <c r="F59" s="66" t="s">
        <v>136</v>
      </c>
      <c r="G59" s="75">
        <v>285</v>
      </c>
      <c r="H59" s="59"/>
      <c r="I59" s="86"/>
      <c r="J59" s="84">
        <f t="shared" si="0"/>
        <v>0</v>
      </c>
      <c r="K59" s="58">
        <f t="shared" si="1"/>
        <v>0</v>
      </c>
      <c r="L59" s="133">
        <f t="shared" si="2"/>
        <v>0</v>
      </c>
    </row>
    <row r="60" spans="2:12">
      <c r="B60" s="74"/>
      <c r="C60" s="68" t="s">
        <v>215</v>
      </c>
      <c r="D60" s="68" t="s">
        <v>234</v>
      </c>
      <c r="E60" s="69" t="s">
        <v>235</v>
      </c>
      <c r="F60" s="70" t="s">
        <v>136</v>
      </c>
      <c r="G60" s="76">
        <v>701</v>
      </c>
      <c r="H60" s="59"/>
      <c r="I60" s="87"/>
      <c r="J60" s="84">
        <f t="shared" si="0"/>
        <v>0</v>
      </c>
      <c r="K60" s="58">
        <f t="shared" si="1"/>
        <v>0</v>
      </c>
      <c r="L60" s="133">
        <f t="shared" si="2"/>
        <v>0</v>
      </c>
    </row>
    <row r="61" spans="2:12">
      <c r="B61" s="72" t="s">
        <v>236</v>
      </c>
      <c r="C61" s="60" t="s">
        <v>237</v>
      </c>
      <c r="D61" s="60" t="s">
        <v>238</v>
      </c>
      <c r="E61" s="61" t="s">
        <v>239</v>
      </c>
      <c r="F61" s="62" t="s">
        <v>123</v>
      </c>
      <c r="G61" s="73">
        <v>2692</v>
      </c>
      <c r="H61" s="59"/>
      <c r="I61" s="85"/>
      <c r="J61" s="84">
        <f t="shared" si="0"/>
        <v>0</v>
      </c>
      <c r="K61" s="58">
        <f t="shared" si="1"/>
        <v>0</v>
      </c>
      <c r="L61" s="133">
        <f t="shared" si="2"/>
        <v>0</v>
      </c>
    </row>
    <row r="62" spans="2:12">
      <c r="B62" s="74"/>
      <c r="C62" s="64" t="s">
        <v>237</v>
      </c>
      <c r="D62" s="64" t="s">
        <v>162</v>
      </c>
      <c r="E62" s="65" t="s">
        <v>163</v>
      </c>
      <c r="F62" s="66" t="s">
        <v>123</v>
      </c>
      <c r="G62" s="75">
        <v>1566.58</v>
      </c>
      <c r="H62" s="59"/>
      <c r="I62" s="86"/>
      <c r="J62" s="84">
        <f t="shared" si="0"/>
        <v>0</v>
      </c>
      <c r="K62" s="58">
        <f t="shared" si="1"/>
        <v>0</v>
      </c>
      <c r="L62" s="133">
        <f t="shared" si="2"/>
        <v>0</v>
      </c>
    </row>
    <row r="63" spans="2:12">
      <c r="B63" s="74"/>
      <c r="C63" s="68" t="s">
        <v>237</v>
      </c>
      <c r="D63" s="68" t="s">
        <v>199</v>
      </c>
      <c r="E63" s="69" t="s">
        <v>240</v>
      </c>
      <c r="F63" s="70" t="s">
        <v>123</v>
      </c>
      <c r="G63" s="76">
        <v>1604</v>
      </c>
      <c r="H63" s="59"/>
      <c r="I63" s="87"/>
      <c r="J63" s="84">
        <f t="shared" si="0"/>
        <v>0</v>
      </c>
      <c r="K63" s="58">
        <f t="shared" si="1"/>
        <v>0</v>
      </c>
      <c r="L63" s="133">
        <f t="shared" si="2"/>
        <v>0</v>
      </c>
    </row>
    <row r="64" spans="2:12">
      <c r="B64" s="72" t="s">
        <v>241</v>
      </c>
      <c r="C64" s="60" t="s">
        <v>242</v>
      </c>
      <c r="D64" s="60" t="s">
        <v>210</v>
      </c>
      <c r="E64" s="61" t="s">
        <v>211</v>
      </c>
      <c r="F64" s="62" t="s">
        <v>136</v>
      </c>
      <c r="G64" s="73">
        <v>2740</v>
      </c>
      <c r="H64" s="59"/>
      <c r="I64" s="85"/>
      <c r="J64" s="84">
        <f t="shared" si="0"/>
        <v>0</v>
      </c>
      <c r="K64" s="58">
        <f t="shared" si="1"/>
        <v>0</v>
      </c>
      <c r="L64" s="133">
        <f t="shared" si="2"/>
        <v>0</v>
      </c>
    </row>
    <row r="65" spans="2:12">
      <c r="B65" s="74"/>
      <c r="C65" s="64" t="s">
        <v>242</v>
      </c>
      <c r="D65" s="64" t="s">
        <v>243</v>
      </c>
      <c r="E65" s="65" t="s">
        <v>244</v>
      </c>
      <c r="F65" s="66" t="s">
        <v>136</v>
      </c>
      <c r="G65" s="75">
        <v>2740</v>
      </c>
      <c r="H65" s="59"/>
      <c r="I65" s="86"/>
      <c r="J65" s="84">
        <f t="shared" si="0"/>
        <v>0</v>
      </c>
      <c r="K65" s="58">
        <f t="shared" si="1"/>
        <v>0</v>
      </c>
      <c r="L65" s="133">
        <f t="shared" si="2"/>
        <v>0</v>
      </c>
    </row>
    <row r="66" spans="2:12">
      <c r="B66" s="74"/>
      <c r="C66" s="64" t="s">
        <v>242</v>
      </c>
      <c r="D66" s="64" t="s">
        <v>245</v>
      </c>
      <c r="E66" s="65" t="s">
        <v>246</v>
      </c>
      <c r="F66" s="66" t="s">
        <v>136</v>
      </c>
      <c r="G66" s="75">
        <v>5320</v>
      </c>
      <c r="H66" s="59"/>
      <c r="I66" s="86"/>
      <c r="J66" s="84">
        <f t="shared" si="0"/>
        <v>0</v>
      </c>
      <c r="K66" s="58">
        <f t="shared" si="1"/>
        <v>0</v>
      </c>
      <c r="L66" s="133">
        <f t="shared" si="2"/>
        <v>0</v>
      </c>
    </row>
    <row r="67" spans="2:12" ht="23.25">
      <c r="B67" s="74"/>
      <c r="C67" s="64" t="s">
        <v>242</v>
      </c>
      <c r="D67" s="64" t="s">
        <v>247</v>
      </c>
      <c r="E67" s="65" t="s">
        <v>248</v>
      </c>
      <c r="F67" s="66" t="s">
        <v>136</v>
      </c>
      <c r="G67" s="75">
        <v>5320</v>
      </c>
      <c r="H67" s="59"/>
      <c r="I67" s="86"/>
      <c r="J67" s="84">
        <f t="shared" si="0"/>
        <v>0</v>
      </c>
      <c r="K67" s="58">
        <f t="shared" si="1"/>
        <v>0</v>
      </c>
      <c r="L67" s="133">
        <f t="shared" si="2"/>
        <v>0</v>
      </c>
    </row>
    <row r="68" spans="2:12" ht="23.25">
      <c r="B68" s="74"/>
      <c r="C68" s="68" t="s">
        <v>242</v>
      </c>
      <c r="D68" s="68" t="s">
        <v>249</v>
      </c>
      <c r="E68" s="69" t="s">
        <v>250</v>
      </c>
      <c r="F68" s="70" t="s">
        <v>136</v>
      </c>
      <c r="G68" s="76">
        <v>2740</v>
      </c>
      <c r="H68" s="59"/>
      <c r="I68" s="87"/>
      <c r="J68" s="84">
        <f t="shared" ref="J68:J131" si="3">ROUNDDOWN(I68*0.2,2)</f>
        <v>0</v>
      </c>
      <c r="K68" s="58">
        <f t="shared" ref="K68:K131" si="4">I68+J68</f>
        <v>0</v>
      </c>
      <c r="L68" s="133">
        <f t="shared" si="2"/>
        <v>0</v>
      </c>
    </row>
    <row r="69" spans="2:12">
      <c r="B69" s="72" t="s">
        <v>251</v>
      </c>
      <c r="C69" s="55" t="s">
        <v>252</v>
      </c>
      <c r="D69" s="55" t="s">
        <v>253</v>
      </c>
      <c r="E69" s="56" t="s">
        <v>254</v>
      </c>
      <c r="F69" s="57" t="s">
        <v>136</v>
      </c>
      <c r="G69" s="77">
        <v>0.72</v>
      </c>
      <c r="H69" s="59"/>
      <c r="I69" s="88"/>
      <c r="J69" s="84">
        <f t="shared" si="3"/>
        <v>0</v>
      </c>
      <c r="K69" s="58">
        <f t="shared" si="4"/>
        <v>0</v>
      </c>
      <c r="L69" s="133">
        <f t="shared" ref="L69:L132" si="5">I69*G69</f>
        <v>0</v>
      </c>
    </row>
    <row r="70" spans="2:12" ht="23.25">
      <c r="B70" s="72" t="s">
        <v>255</v>
      </c>
      <c r="C70" s="60" t="s">
        <v>256</v>
      </c>
      <c r="D70" s="60" t="s">
        <v>257</v>
      </c>
      <c r="E70" s="61" t="s">
        <v>258</v>
      </c>
      <c r="F70" s="62" t="s">
        <v>123</v>
      </c>
      <c r="G70" s="73">
        <v>2.66</v>
      </c>
      <c r="H70" s="59"/>
      <c r="I70" s="85"/>
      <c r="J70" s="84">
        <f t="shared" si="3"/>
        <v>0</v>
      </c>
      <c r="K70" s="58">
        <f t="shared" si="4"/>
        <v>0</v>
      </c>
      <c r="L70" s="133">
        <f t="shared" si="5"/>
        <v>0</v>
      </c>
    </row>
    <row r="71" spans="2:12">
      <c r="B71" s="74"/>
      <c r="C71" s="64" t="s">
        <v>256</v>
      </c>
      <c r="D71" s="64" t="s">
        <v>259</v>
      </c>
      <c r="E71" s="65" t="s">
        <v>260</v>
      </c>
      <c r="F71" s="66" t="s">
        <v>123</v>
      </c>
      <c r="G71" s="75">
        <v>3.95</v>
      </c>
      <c r="H71" s="59"/>
      <c r="I71" s="86"/>
      <c r="J71" s="84">
        <f t="shared" si="3"/>
        <v>0</v>
      </c>
      <c r="K71" s="58">
        <f t="shared" si="4"/>
        <v>0</v>
      </c>
      <c r="L71" s="133">
        <f t="shared" si="5"/>
        <v>0</v>
      </c>
    </row>
    <row r="72" spans="2:12">
      <c r="B72" s="74"/>
      <c r="C72" s="64" t="s">
        <v>256</v>
      </c>
      <c r="D72" s="64" t="s">
        <v>261</v>
      </c>
      <c r="E72" s="65" t="s">
        <v>262</v>
      </c>
      <c r="F72" s="66" t="s">
        <v>136</v>
      </c>
      <c r="G72" s="75">
        <v>12.88</v>
      </c>
      <c r="H72" s="59"/>
      <c r="I72" s="86"/>
      <c r="J72" s="84">
        <f t="shared" si="3"/>
        <v>0</v>
      </c>
      <c r="K72" s="58">
        <f t="shared" si="4"/>
        <v>0</v>
      </c>
      <c r="L72" s="133">
        <f t="shared" si="5"/>
        <v>0</v>
      </c>
    </row>
    <row r="73" spans="2:12" ht="23.25">
      <c r="B73" s="74"/>
      <c r="C73" s="64" t="s">
        <v>256</v>
      </c>
      <c r="D73" s="64" t="s">
        <v>263</v>
      </c>
      <c r="E73" s="65" t="s">
        <v>264</v>
      </c>
      <c r="F73" s="66" t="s">
        <v>121</v>
      </c>
      <c r="G73" s="75">
        <v>0.17</v>
      </c>
      <c r="H73" s="59"/>
      <c r="I73" s="86"/>
      <c r="J73" s="84">
        <f t="shared" si="3"/>
        <v>0</v>
      </c>
      <c r="K73" s="58">
        <f t="shared" si="4"/>
        <v>0</v>
      </c>
      <c r="L73" s="133">
        <f t="shared" si="5"/>
        <v>0</v>
      </c>
    </row>
    <row r="74" spans="2:12">
      <c r="B74" s="74"/>
      <c r="C74" s="64" t="s">
        <v>256</v>
      </c>
      <c r="D74" s="64" t="s">
        <v>265</v>
      </c>
      <c r="E74" s="65" t="s">
        <v>266</v>
      </c>
      <c r="F74" s="66" t="s">
        <v>123</v>
      </c>
      <c r="G74" s="75">
        <v>47.99</v>
      </c>
      <c r="H74" s="59"/>
      <c r="I74" s="86"/>
      <c r="J74" s="84">
        <f t="shared" si="3"/>
        <v>0</v>
      </c>
      <c r="K74" s="58">
        <f t="shared" si="4"/>
        <v>0</v>
      </c>
      <c r="L74" s="133">
        <f t="shared" si="5"/>
        <v>0</v>
      </c>
    </row>
    <row r="75" spans="2:12">
      <c r="B75" s="74"/>
      <c r="C75" s="64" t="s">
        <v>256</v>
      </c>
      <c r="D75" s="64" t="s">
        <v>267</v>
      </c>
      <c r="E75" s="65" t="s">
        <v>268</v>
      </c>
      <c r="F75" s="66" t="s">
        <v>147</v>
      </c>
      <c r="G75" s="75">
        <v>349.88</v>
      </c>
      <c r="H75" s="59"/>
      <c r="I75" s="86"/>
      <c r="J75" s="84">
        <f t="shared" si="3"/>
        <v>0</v>
      </c>
      <c r="K75" s="58">
        <f t="shared" si="4"/>
        <v>0</v>
      </c>
      <c r="L75" s="133">
        <f t="shared" si="5"/>
        <v>0</v>
      </c>
    </row>
    <row r="76" spans="2:12">
      <c r="B76" s="74"/>
      <c r="C76" s="64" t="s">
        <v>256</v>
      </c>
      <c r="D76" s="64" t="s">
        <v>269</v>
      </c>
      <c r="E76" s="65" t="s">
        <v>270</v>
      </c>
      <c r="F76" s="66" t="s">
        <v>147</v>
      </c>
      <c r="G76" s="75">
        <v>19</v>
      </c>
      <c r="H76" s="59"/>
      <c r="I76" s="86"/>
      <c r="J76" s="84">
        <f t="shared" si="3"/>
        <v>0</v>
      </c>
      <c r="K76" s="58">
        <f t="shared" si="4"/>
        <v>0</v>
      </c>
      <c r="L76" s="133">
        <f t="shared" si="5"/>
        <v>0</v>
      </c>
    </row>
    <row r="77" spans="2:12">
      <c r="B77" s="74"/>
      <c r="C77" s="64" t="s">
        <v>256</v>
      </c>
      <c r="D77" s="64" t="s">
        <v>271</v>
      </c>
      <c r="E77" s="65" t="s">
        <v>272</v>
      </c>
      <c r="F77" s="66" t="s">
        <v>131</v>
      </c>
      <c r="G77" s="75">
        <v>18</v>
      </c>
      <c r="H77" s="59"/>
      <c r="I77" s="86"/>
      <c r="J77" s="84">
        <f t="shared" si="3"/>
        <v>0</v>
      </c>
      <c r="K77" s="58">
        <f t="shared" si="4"/>
        <v>0</v>
      </c>
      <c r="L77" s="133">
        <f t="shared" si="5"/>
        <v>0</v>
      </c>
    </row>
    <row r="78" spans="2:12">
      <c r="B78" s="74"/>
      <c r="C78" s="64" t="s">
        <v>256</v>
      </c>
      <c r="D78" s="64" t="s">
        <v>273</v>
      </c>
      <c r="E78" s="65" t="s">
        <v>274</v>
      </c>
      <c r="F78" s="66" t="s">
        <v>131</v>
      </c>
      <c r="G78" s="75">
        <v>6</v>
      </c>
      <c r="H78" s="59"/>
      <c r="I78" s="86"/>
      <c r="J78" s="84">
        <f t="shared" si="3"/>
        <v>0</v>
      </c>
      <c r="K78" s="58">
        <f t="shared" si="4"/>
        <v>0</v>
      </c>
      <c r="L78" s="133">
        <f t="shared" si="5"/>
        <v>0</v>
      </c>
    </row>
    <row r="79" spans="2:12">
      <c r="B79" s="74"/>
      <c r="C79" s="64" t="s">
        <v>256</v>
      </c>
      <c r="D79" s="64" t="s">
        <v>275</v>
      </c>
      <c r="E79" s="65" t="s">
        <v>276</v>
      </c>
      <c r="F79" s="66" t="s">
        <v>131</v>
      </c>
      <c r="G79" s="75">
        <v>8</v>
      </c>
      <c r="H79" s="59"/>
      <c r="I79" s="86"/>
      <c r="J79" s="84">
        <f t="shared" si="3"/>
        <v>0</v>
      </c>
      <c r="K79" s="58">
        <f t="shared" si="4"/>
        <v>0</v>
      </c>
      <c r="L79" s="133">
        <f t="shared" si="5"/>
        <v>0</v>
      </c>
    </row>
    <row r="80" spans="2:12">
      <c r="B80" s="74"/>
      <c r="C80" s="64" t="s">
        <v>256</v>
      </c>
      <c r="D80" s="64" t="s">
        <v>277</v>
      </c>
      <c r="E80" s="65" t="s">
        <v>278</v>
      </c>
      <c r="F80" s="66" t="s">
        <v>131</v>
      </c>
      <c r="G80" s="75">
        <v>17</v>
      </c>
      <c r="H80" s="59"/>
      <c r="I80" s="86"/>
      <c r="J80" s="84">
        <f t="shared" si="3"/>
        <v>0</v>
      </c>
      <c r="K80" s="58">
        <f t="shared" si="4"/>
        <v>0</v>
      </c>
      <c r="L80" s="133">
        <f t="shared" si="5"/>
        <v>0</v>
      </c>
    </row>
    <row r="81" spans="2:12">
      <c r="B81" s="74"/>
      <c r="C81" s="64" t="s">
        <v>256</v>
      </c>
      <c r="D81" s="64" t="s">
        <v>279</v>
      </c>
      <c r="E81" s="65" t="s">
        <v>280</v>
      </c>
      <c r="F81" s="66" t="s">
        <v>131</v>
      </c>
      <c r="G81" s="75">
        <v>1</v>
      </c>
      <c r="H81" s="59"/>
      <c r="I81" s="86"/>
      <c r="J81" s="84">
        <f t="shared" si="3"/>
        <v>0</v>
      </c>
      <c r="K81" s="58">
        <f t="shared" si="4"/>
        <v>0</v>
      </c>
      <c r="L81" s="133">
        <f t="shared" si="5"/>
        <v>0</v>
      </c>
    </row>
    <row r="82" spans="2:12">
      <c r="B82" s="74"/>
      <c r="C82" s="64" t="s">
        <v>256</v>
      </c>
      <c r="D82" s="64" t="s">
        <v>281</v>
      </c>
      <c r="E82" s="65" t="s">
        <v>282</v>
      </c>
      <c r="F82" s="66" t="s">
        <v>131</v>
      </c>
      <c r="G82" s="75">
        <v>1</v>
      </c>
      <c r="H82" s="59"/>
      <c r="I82" s="86"/>
      <c r="J82" s="84">
        <f t="shared" si="3"/>
        <v>0</v>
      </c>
      <c r="K82" s="58">
        <f t="shared" si="4"/>
        <v>0</v>
      </c>
      <c r="L82" s="133">
        <f t="shared" si="5"/>
        <v>0</v>
      </c>
    </row>
    <row r="83" spans="2:12">
      <c r="B83" s="74"/>
      <c r="C83" s="64" t="s">
        <v>256</v>
      </c>
      <c r="D83" s="64" t="s">
        <v>283</v>
      </c>
      <c r="E83" s="65" t="s">
        <v>284</v>
      </c>
      <c r="F83" s="66" t="s">
        <v>147</v>
      </c>
      <c r="G83" s="75">
        <v>357.08</v>
      </c>
      <c r="H83" s="59"/>
      <c r="I83" s="86"/>
      <c r="J83" s="84">
        <f t="shared" si="3"/>
        <v>0</v>
      </c>
      <c r="K83" s="58">
        <f t="shared" si="4"/>
        <v>0</v>
      </c>
      <c r="L83" s="133">
        <f t="shared" si="5"/>
        <v>0</v>
      </c>
    </row>
    <row r="84" spans="2:12">
      <c r="B84" s="74"/>
      <c r="C84" s="64" t="s">
        <v>256</v>
      </c>
      <c r="D84" s="64" t="s">
        <v>285</v>
      </c>
      <c r="E84" s="65" t="s">
        <v>286</v>
      </c>
      <c r="F84" s="66" t="s">
        <v>131</v>
      </c>
      <c r="G84" s="75">
        <v>28</v>
      </c>
      <c r="H84" s="59"/>
      <c r="I84" s="86"/>
      <c r="J84" s="84">
        <f t="shared" si="3"/>
        <v>0</v>
      </c>
      <c r="K84" s="58">
        <f t="shared" si="4"/>
        <v>0</v>
      </c>
      <c r="L84" s="133">
        <f t="shared" si="5"/>
        <v>0</v>
      </c>
    </row>
    <row r="85" spans="2:12">
      <c r="B85" s="74"/>
      <c r="C85" s="64" t="s">
        <v>256</v>
      </c>
      <c r="D85" s="64" t="s">
        <v>287</v>
      </c>
      <c r="E85" s="65" t="s">
        <v>288</v>
      </c>
      <c r="F85" s="66" t="s">
        <v>147</v>
      </c>
      <c r="G85" s="75">
        <v>22</v>
      </c>
      <c r="H85" s="59"/>
      <c r="I85" s="86"/>
      <c r="J85" s="84">
        <f t="shared" si="3"/>
        <v>0</v>
      </c>
      <c r="K85" s="58">
        <f t="shared" si="4"/>
        <v>0</v>
      </c>
      <c r="L85" s="133">
        <f t="shared" si="5"/>
        <v>0</v>
      </c>
    </row>
    <row r="86" spans="2:12">
      <c r="B86" s="74"/>
      <c r="C86" s="68" t="s">
        <v>256</v>
      </c>
      <c r="D86" s="68" t="s">
        <v>289</v>
      </c>
      <c r="E86" s="69" t="s">
        <v>290</v>
      </c>
      <c r="F86" s="70" t="s">
        <v>123</v>
      </c>
      <c r="G86" s="76">
        <v>73.709999999999994</v>
      </c>
      <c r="H86" s="59"/>
      <c r="I86" s="87"/>
      <c r="J86" s="84">
        <f t="shared" si="3"/>
        <v>0</v>
      </c>
      <c r="K86" s="58">
        <f t="shared" si="4"/>
        <v>0</v>
      </c>
      <c r="L86" s="133">
        <f t="shared" si="5"/>
        <v>0</v>
      </c>
    </row>
    <row r="87" spans="2:12" ht="34.5">
      <c r="B87" s="72" t="s">
        <v>291</v>
      </c>
      <c r="C87" s="55" t="s">
        <v>292</v>
      </c>
      <c r="D87" s="55" t="s">
        <v>293</v>
      </c>
      <c r="E87" s="56" t="s">
        <v>294</v>
      </c>
      <c r="F87" s="57" t="s">
        <v>136</v>
      </c>
      <c r="G87" s="77">
        <v>601.71</v>
      </c>
      <c r="H87" s="59"/>
      <c r="I87" s="88"/>
      <c r="J87" s="84">
        <f t="shared" si="3"/>
        <v>0</v>
      </c>
      <c r="K87" s="58">
        <f t="shared" si="4"/>
        <v>0</v>
      </c>
      <c r="L87" s="133">
        <f t="shared" si="5"/>
        <v>0</v>
      </c>
    </row>
    <row r="88" spans="2:12" ht="34.5">
      <c r="B88" s="72" t="s">
        <v>295</v>
      </c>
      <c r="C88" s="60" t="s">
        <v>296</v>
      </c>
      <c r="D88" s="60" t="s">
        <v>297</v>
      </c>
      <c r="E88" s="61" t="s">
        <v>298</v>
      </c>
      <c r="F88" s="62" t="s">
        <v>136</v>
      </c>
      <c r="G88" s="73">
        <v>14808</v>
      </c>
      <c r="H88" s="59"/>
      <c r="I88" s="85"/>
      <c r="J88" s="84">
        <f t="shared" si="3"/>
        <v>0</v>
      </c>
      <c r="K88" s="58">
        <f t="shared" si="4"/>
        <v>0</v>
      </c>
      <c r="L88" s="133">
        <f t="shared" si="5"/>
        <v>0</v>
      </c>
    </row>
    <row r="89" spans="2:12" ht="23.25">
      <c r="B89" s="74"/>
      <c r="C89" s="64" t="s">
        <v>296</v>
      </c>
      <c r="D89" s="64" t="s">
        <v>299</v>
      </c>
      <c r="E89" s="65" t="s">
        <v>300</v>
      </c>
      <c r="F89" s="66" t="s">
        <v>123</v>
      </c>
      <c r="G89" s="75">
        <v>444.24</v>
      </c>
      <c r="H89" s="59"/>
      <c r="I89" s="86"/>
      <c r="J89" s="84">
        <f t="shared" si="3"/>
        <v>0</v>
      </c>
      <c r="K89" s="58">
        <f t="shared" si="4"/>
        <v>0</v>
      </c>
      <c r="L89" s="133">
        <f t="shared" si="5"/>
        <v>0</v>
      </c>
    </row>
    <row r="90" spans="2:12" ht="23.25">
      <c r="B90" s="74"/>
      <c r="C90" s="64" t="s">
        <v>296</v>
      </c>
      <c r="D90" s="64" t="s">
        <v>301</v>
      </c>
      <c r="E90" s="65" t="s">
        <v>302</v>
      </c>
      <c r="F90" s="66" t="s">
        <v>123</v>
      </c>
      <c r="G90" s="75">
        <v>296.16000000000003</v>
      </c>
      <c r="H90" s="59"/>
      <c r="I90" s="86"/>
      <c r="J90" s="84">
        <f t="shared" si="3"/>
        <v>0</v>
      </c>
      <c r="K90" s="58">
        <f t="shared" si="4"/>
        <v>0</v>
      </c>
      <c r="L90" s="133">
        <f t="shared" si="5"/>
        <v>0</v>
      </c>
    </row>
    <row r="91" spans="2:12" ht="23.25">
      <c r="B91" s="74"/>
      <c r="C91" s="64" t="s">
        <v>296</v>
      </c>
      <c r="D91" s="64" t="s">
        <v>303</v>
      </c>
      <c r="E91" s="65" t="s">
        <v>304</v>
      </c>
      <c r="F91" s="66" t="s">
        <v>147</v>
      </c>
      <c r="G91" s="75">
        <v>2937</v>
      </c>
      <c r="H91" s="59"/>
      <c r="I91" s="86"/>
      <c r="J91" s="84">
        <f t="shared" si="3"/>
        <v>0</v>
      </c>
      <c r="K91" s="58">
        <f t="shared" si="4"/>
        <v>0</v>
      </c>
      <c r="L91" s="133">
        <f t="shared" si="5"/>
        <v>0</v>
      </c>
    </row>
    <row r="92" spans="2:12" ht="23.25">
      <c r="B92" s="74"/>
      <c r="C92" s="64" t="s">
        <v>296</v>
      </c>
      <c r="D92" s="64" t="s">
        <v>305</v>
      </c>
      <c r="E92" s="65" t="s">
        <v>306</v>
      </c>
      <c r="F92" s="66" t="s">
        <v>136</v>
      </c>
      <c r="G92" s="75">
        <v>24</v>
      </c>
      <c r="H92" s="59"/>
      <c r="I92" s="86"/>
      <c r="J92" s="84">
        <f t="shared" si="3"/>
        <v>0</v>
      </c>
      <c r="K92" s="58">
        <f t="shared" si="4"/>
        <v>0</v>
      </c>
      <c r="L92" s="133">
        <f t="shared" si="5"/>
        <v>0</v>
      </c>
    </row>
    <row r="93" spans="2:12">
      <c r="B93" s="74"/>
      <c r="C93" s="64" t="s">
        <v>296</v>
      </c>
      <c r="D93" s="64" t="s">
        <v>307</v>
      </c>
      <c r="E93" s="65" t="s">
        <v>308</v>
      </c>
      <c r="F93" s="66" t="s">
        <v>136</v>
      </c>
      <c r="G93" s="75">
        <v>189</v>
      </c>
      <c r="H93" s="59"/>
      <c r="I93" s="86"/>
      <c r="J93" s="84">
        <f t="shared" si="3"/>
        <v>0</v>
      </c>
      <c r="K93" s="58">
        <f t="shared" si="4"/>
        <v>0</v>
      </c>
      <c r="L93" s="133">
        <f t="shared" si="5"/>
        <v>0</v>
      </c>
    </row>
    <row r="94" spans="2:12" ht="23.25">
      <c r="B94" s="74"/>
      <c r="C94" s="64" t="s">
        <v>296</v>
      </c>
      <c r="D94" s="64" t="s">
        <v>309</v>
      </c>
      <c r="E94" s="65" t="s">
        <v>310</v>
      </c>
      <c r="F94" s="66" t="s">
        <v>136</v>
      </c>
      <c r="G94" s="75">
        <v>1466</v>
      </c>
      <c r="H94" s="59"/>
      <c r="I94" s="86"/>
      <c r="J94" s="84">
        <f t="shared" si="3"/>
        <v>0</v>
      </c>
      <c r="K94" s="58">
        <f t="shared" si="4"/>
        <v>0</v>
      </c>
      <c r="L94" s="133">
        <f t="shared" si="5"/>
        <v>0</v>
      </c>
    </row>
    <row r="95" spans="2:12" ht="23.25">
      <c r="B95" s="74"/>
      <c r="C95" s="64" t="s">
        <v>296</v>
      </c>
      <c r="D95" s="64" t="s">
        <v>311</v>
      </c>
      <c r="E95" s="65" t="s">
        <v>312</v>
      </c>
      <c r="F95" s="66" t="s">
        <v>136</v>
      </c>
      <c r="G95" s="75">
        <v>90.72</v>
      </c>
      <c r="H95" s="59"/>
      <c r="I95" s="86"/>
      <c r="J95" s="84">
        <f t="shared" si="3"/>
        <v>0</v>
      </c>
      <c r="K95" s="58">
        <f t="shared" si="4"/>
        <v>0</v>
      </c>
      <c r="L95" s="133">
        <f t="shared" si="5"/>
        <v>0</v>
      </c>
    </row>
    <row r="96" spans="2:12">
      <c r="B96" s="74"/>
      <c r="C96" s="64" t="s">
        <v>296</v>
      </c>
      <c r="D96" s="64" t="s">
        <v>313</v>
      </c>
      <c r="E96" s="65" t="s">
        <v>314</v>
      </c>
      <c r="F96" s="66" t="s">
        <v>136</v>
      </c>
      <c r="G96" s="75">
        <v>5.75</v>
      </c>
      <c r="H96" s="59"/>
      <c r="I96" s="86"/>
      <c r="J96" s="84">
        <f t="shared" si="3"/>
        <v>0</v>
      </c>
      <c r="K96" s="58">
        <f t="shared" si="4"/>
        <v>0</v>
      </c>
      <c r="L96" s="133">
        <f t="shared" si="5"/>
        <v>0</v>
      </c>
    </row>
    <row r="97" spans="2:12">
      <c r="B97" s="74"/>
      <c r="C97" s="64" t="s">
        <v>296</v>
      </c>
      <c r="D97" s="64" t="s">
        <v>315</v>
      </c>
      <c r="E97" s="65" t="s">
        <v>316</v>
      </c>
      <c r="F97" s="66" t="s">
        <v>147</v>
      </c>
      <c r="G97" s="75">
        <v>16</v>
      </c>
      <c r="H97" s="59"/>
      <c r="I97" s="86"/>
      <c r="J97" s="84">
        <f t="shared" si="3"/>
        <v>0</v>
      </c>
      <c r="K97" s="58">
        <f t="shared" si="4"/>
        <v>0</v>
      </c>
      <c r="L97" s="133">
        <f t="shared" si="5"/>
        <v>0</v>
      </c>
    </row>
    <row r="98" spans="2:12" ht="23.25">
      <c r="B98" s="74"/>
      <c r="C98" s="64" t="s">
        <v>296</v>
      </c>
      <c r="D98" s="64" t="s">
        <v>317</v>
      </c>
      <c r="E98" s="65" t="s">
        <v>318</v>
      </c>
      <c r="F98" s="66" t="s">
        <v>131</v>
      </c>
      <c r="G98" s="75">
        <v>35</v>
      </c>
      <c r="H98" s="59"/>
      <c r="I98" s="86"/>
      <c r="J98" s="84">
        <f t="shared" si="3"/>
        <v>0</v>
      </c>
      <c r="K98" s="58">
        <f t="shared" si="4"/>
        <v>0</v>
      </c>
      <c r="L98" s="133">
        <f t="shared" si="5"/>
        <v>0</v>
      </c>
    </row>
    <row r="99" spans="2:12">
      <c r="B99" s="74"/>
      <c r="C99" s="64" t="s">
        <v>296</v>
      </c>
      <c r="D99" s="64" t="s">
        <v>319</v>
      </c>
      <c r="E99" s="65" t="s">
        <v>320</v>
      </c>
      <c r="F99" s="66" t="s">
        <v>131</v>
      </c>
      <c r="G99" s="75">
        <v>13</v>
      </c>
      <c r="H99" s="59"/>
      <c r="I99" s="86"/>
      <c r="J99" s="84">
        <f t="shared" si="3"/>
        <v>0</v>
      </c>
      <c r="K99" s="58">
        <f t="shared" si="4"/>
        <v>0</v>
      </c>
      <c r="L99" s="133">
        <f t="shared" si="5"/>
        <v>0</v>
      </c>
    </row>
    <row r="100" spans="2:12">
      <c r="B100" s="74"/>
      <c r="C100" s="64" t="s">
        <v>296</v>
      </c>
      <c r="D100" s="64" t="s">
        <v>321</v>
      </c>
      <c r="E100" s="65" t="s">
        <v>322</v>
      </c>
      <c r="F100" s="66" t="s">
        <v>131</v>
      </c>
      <c r="G100" s="75">
        <v>3</v>
      </c>
      <c r="H100" s="59"/>
      <c r="I100" s="86"/>
      <c r="J100" s="84">
        <f t="shared" si="3"/>
        <v>0</v>
      </c>
      <c r="K100" s="58">
        <f t="shared" si="4"/>
        <v>0</v>
      </c>
      <c r="L100" s="133">
        <f t="shared" si="5"/>
        <v>0</v>
      </c>
    </row>
    <row r="101" spans="2:12">
      <c r="B101" s="74"/>
      <c r="C101" s="64" t="s">
        <v>296</v>
      </c>
      <c r="D101" s="64" t="s">
        <v>323</v>
      </c>
      <c r="E101" s="65" t="s">
        <v>324</v>
      </c>
      <c r="F101" s="66" t="s">
        <v>147</v>
      </c>
      <c r="G101" s="75">
        <v>1292</v>
      </c>
      <c r="H101" s="59"/>
      <c r="I101" s="86"/>
      <c r="J101" s="84">
        <f t="shared" si="3"/>
        <v>0</v>
      </c>
      <c r="K101" s="58">
        <f t="shared" si="4"/>
        <v>0</v>
      </c>
      <c r="L101" s="133">
        <f t="shared" si="5"/>
        <v>0</v>
      </c>
    </row>
    <row r="102" spans="2:12">
      <c r="B102" s="74"/>
      <c r="C102" s="64" t="s">
        <v>296</v>
      </c>
      <c r="D102" s="64" t="s">
        <v>325</v>
      </c>
      <c r="E102" s="65" t="s">
        <v>326</v>
      </c>
      <c r="F102" s="66" t="s">
        <v>147</v>
      </c>
      <c r="G102" s="75">
        <v>740</v>
      </c>
      <c r="H102" s="59"/>
      <c r="I102" s="86"/>
      <c r="J102" s="84">
        <f t="shared" si="3"/>
        <v>0</v>
      </c>
      <c r="K102" s="58">
        <f t="shared" si="4"/>
        <v>0</v>
      </c>
      <c r="L102" s="133">
        <f t="shared" si="5"/>
        <v>0</v>
      </c>
    </row>
    <row r="103" spans="2:12">
      <c r="B103" s="74"/>
      <c r="C103" s="64" t="s">
        <v>296</v>
      </c>
      <c r="D103" s="64" t="s">
        <v>327</v>
      </c>
      <c r="E103" s="65" t="s">
        <v>328</v>
      </c>
      <c r="F103" s="66" t="s">
        <v>147</v>
      </c>
      <c r="G103" s="75">
        <v>13</v>
      </c>
      <c r="H103" s="59"/>
      <c r="I103" s="86"/>
      <c r="J103" s="84">
        <f t="shared" si="3"/>
        <v>0</v>
      </c>
      <c r="K103" s="58">
        <f t="shared" si="4"/>
        <v>0</v>
      </c>
      <c r="L103" s="133">
        <f t="shared" si="5"/>
        <v>0</v>
      </c>
    </row>
    <row r="104" spans="2:12">
      <c r="B104" s="74"/>
      <c r="C104" s="68" t="s">
        <v>296</v>
      </c>
      <c r="D104" s="68" t="s">
        <v>329</v>
      </c>
      <c r="E104" s="69" t="s">
        <v>330</v>
      </c>
      <c r="F104" s="70" t="s">
        <v>147</v>
      </c>
      <c r="G104" s="76">
        <v>107</v>
      </c>
      <c r="H104" s="59"/>
      <c r="I104" s="87"/>
      <c r="J104" s="84">
        <f t="shared" si="3"/>
        <v>0</v>
      </c>
      <c r="K104" s="58">
        <f t="shared" si="4"/>
        <v>0</v>
      </c>
      <c r="L104" s="133">
        <f t="shared" si="5"/>
        <v>0</v>
      </c>
    </row>
    <row r="105" spans="2:12" ht="34.5">
      <c r="B105" s="72" t="s">
        <v>331</v>
      </c>
      <c r="C105" s="60" t="s">
        <v>332</v>
      </c>
      <c r="D105" s="60" t="s">
        <v>333</v>
      </c>
      <c r="E105" s="61" t="s">
        <v>334</v>
      </c>
      <c r="F105" s="62" t="s">
        <v>123</v>
      </c>
      <c r="G105" s="73">
        <v>45.14</v>
      </c>
      <c r="H105" s="59"/>
      <c r="I105" s="85"/>
      <c r="J105" s="84">
        <f t="shared" si="3"/>
        <v>0</v>
      </c>
      <c r="K105" s="58">
        <f t="shared" si="4"/>
        <v>0</v>
      </c>
      <c r="L105" s="133">
        <f t="shared" si="5"/>
        <v>0</v>
      </c>
    </row>
    <row r="106" spans="2:12">
      <c r="B106" s="74"/>
      <c r="C106" s="64" t="s">
        <v>332</v>
      </c>
      <c r="D106" s="64" t="s">
        <v>335</v>
      </c>
      <c r="E106" s="65" t="s">
        <v>336</v>
      </c>
      <c r="F106" s="66" t="s">
        <v>123</v>
      </c>
      <c r="G106" s="75">
        <v>926.65</v>
      </c>
      <c r="H106" s="59"/>
      <c r="I106" s="86"/>
      <c r="J106" s="84">
        <f t="shared" si="3"/>
        <v>0</v>
      </c>
      <c r="K106" s="58">
        <f t="shared" si="4"/>
        <v>0</v>
      </c>
      <c r="L106" s="133">
        <f t="shared" si="5"/>
        <v>0</v>
      </c>
    </row>
    <row r="107" spans="2:12">
      <c r="B107" s="74"/>
      <c r="C107" s="64" t="s">
        <v>332</v>
      </c>
      <c r="D107" s="64" t="s">
        <v>337</v>
      </c>
      <c r="E107" s="65" t="s">
        <v>338</v>
      </c>
      <c r="F107" s="66" t="s">
        <v>123</v>
      </c>
      <c r="G107" s="75">
        <v>32</v>
      </c>
      <c r="H107" s="59"/>
      <c r="I107" s="86"/>
      <c r="J107" s="84">
        <f t="shared" si="3"/>
        <v>0</v>
      </c>
      <c r="K107" s="58">
        <f t="shared" si="4"/>
        <v>0</v>
      </c>
      <c r="L107" s="133">
        <f t="shared" si="5"/>
        <v>0</v>
      </c>
    </row>
    <row r="108" spans="2:12" ht="23.25">
      <c r="B108" s="74"/>
      <c r="C108" s="64" t="s">
        <v>332</v>
      </c>
      <c r="D108" s="64" t="s">
        <v>339</v>
      </c>
      <c r="E108" s="65" t="s">
        <v>340</v>
      </c>
      <c r="F108" s="66" t="s">
        <v>123</v>
      </c>
      <c r="G108" s="75">
        <v>15.56</v>
      </c>
      <c r="H108" s="59"/>
      <c r="I108" s="86"/>
      <c r="J108" s="84">
        <f t="shared" si="3"/>
        <v>0</v>
      </c>
      <c r="K108" s="58">
        <f t="shared" si="4"/>
        <v>0</v>
      </c>
      <c r="L108" s="133">
        <f t="shared" si="5"/>
        <v>0</v>
      </c>
    </row>
    <row r="109" spans="2:12" ht="23.25">
      <c r="B109" s="74"/>
      <c r="C109" s="64" t="s">
        <v>332</v>
      </c>
      <c r="D109" s="64" t="s">
        <v>341</v>
      </c>
      <c r="E109" s="65" t="s">
        <v>342</v>
      </c>
      <c r="F109" s="66" t="s">
        <v>123</v>
      </c>
      <c r="G109" s="75">
        <v>547.95000000000005</v>
      </c>
      <c r="H109" s="59"/>
      <c r="I109" s="86"/>
      <c r="J109" s="84">
        <f t="shared" si="3"/>
        <v>0</v>
      </c>
      <c r="K109" s="58">
        <f t="shared" si="4"/>
        <v>0</v>
      </c>
      <c r="L109" s="133">
        <f t="shared" si="5"/>
        <v>0</v>
      </c>
    </row>
    <row r="110" spans="2:12" ht="23.25">
      <c r="B110" s="74"/>
      <c r="C110" s="64" t="s">
        <v>332</v>
      </c>
      <c r="D110" s="64" t="s">
        <v>343</v>
      </c>
      <c r="E110" s="65" t="s">
        <v>344</v>
      </c>
      <c r="F110" s="66" t="s">
        <v>136</v>
      </c>
      <c r="G110" s="75">
        <v>3114</v>
      </c>
      <c r="H110" s="59"/>
      <c r="I110" s="86"/>
      <c r="J110" s="84">
        <f t="shared" si="3"/>
        <v>0</v>
      </c>
      <c r="K110" s="58">
        <f t="shared" si="4"/>
        <v>0</v>
      </c>
      <c r="L110" s="133">
        <f t="shared" si="5"/>
        <v>0</v>
      </c>
    </row>
    <row r="111" spans="2:12" ht="23.25">
      <c r="B111" s="74"/>
      <c r="C111" s="64" t="s">
        <v>332</v>
      </c>
      <c r="D111" s="64" t="s">
        <v>345</v>
      </c>
      <c r="E111" s="65" t="s">
        <v>346</v>
      </c>
      <c r="F111" s="66" t="s">
        <v>123</v>
      </c>
      <c r="G111" s="75">
        <v>155.69999999999999</v>
      </c>
      <c r="H111" s="59"/>
      <c r="I111" s="86"/>
      <c r="J111" s="84">
        <f t="shared" si="3"/>
        <v>0</v>
      </c>
      <c r="K111" s="58">
        <f t="shared" si="4"/>
        <v>0</v>
      </c>
      <c r="L111" s="133">
        <f t="shared" si="5"/>
        <v>0</v>
      </c>
    </row>
    <row r="112" spans="2:12">
      <c r="B112" s="74"/>
      <c r="C112" s="64" t="s">
        <v>332</v>
      </c>
      <c r="D112" s="64" t="s">
        <v>347</v>
      </c>
      <c r="E112" s="65" t="s">
        <v>348</v>
      </c>
      <c r="F112" s="66" t="s">
        <v>147</v>
      </c>
      <c r="G112" s="75">
        <v>1615</v>
      </c>
      <c r="H112" s="59"/>
      <c r="I112" s="86"/>
      <c r="J112" s="84">
        <f t="shared" si="3"/>
        <v>0</v>
      </c>
      <c r="K112" s="58">
        <f t="shared" si="4"/>
        <v>0</v>
      </c>
      <c r="L112" s="133">
        <f t="shared" si="5"/>
        <v>0</v>
      </c>
    </row>
    <row r="113" spans="2:12">
      <c r="B113" s="74"/>
      <c r="C113" s="68" t="s">
        <v>332</v>
      </c>
      <c r="D113" s="68" t="s">
        <v>349</v>
      </c>
      <c r="E113" s="69" t="s">
        <v>350</v>
      </c>
      <c r="F113" s="70" t="s">
        <v>147</v>
      </c>
      <c r="G113" s="76">
        <v>5</v>
      </c>
      <c r="H113" s="59"/>
      <c r="I113" s="87"/>
      <c r="J113" s="84">
        <f t="shared" si="3"/>
        <v>0</v>
      </c>
      <c r="K113" s="58">
        <f t="shared" si="4"/>
        <v>0</v>
      </c>
      <c r="L113" s="133">
        <f t="shared" si="5"/>
        <v>0</v>
      </c>
    </row>
    <row r="114" spans="2:12" ht="34.5">
      <c r="B114" s="72" t="s">
        <v>351</v>
      </c>
      <c r="C114" s="60" t="s">
        <v>352</v>
      </c>
      <c r="D114" s="60" t="s">
        <v>353</v>
      </c>
      <c r="E114" s="61" t="s">
        <v>354</v>
      </c>
      <c r="F114" s="62" t="s">
        <v>123</v>
      </c>
      <c r="G114" s="73">
        <v>36</v>
      </c>
      <c r="H114" s="59"/>
      <c r="I114" s="85"/>
      <c r="J114" s="84">
        <f t="shared" si="3"/>
        <v>0</v>
      </c>
      <c r="K114" s="58">
        <f t="shared" si="4"/>
        <v>0</v>
      </c>
      <c r="L114" s="133">
        <f t="shared" si="5"/>
        <v>0</v>
      </c>
    </row>
    <row r="115" spans="2:12">
      <c r="B115" s="74"/>
      <c r="C115" s="64" t="s">
        <v>352</v>
      </c>
      <c r="D115" s="64" t="s">
        <v>355</v>
      </c>
      <c r="E115" s="65" t="s">
        <v>356</v>
      </c>
      <c r="F115" s="66" t="s">
        <v>123</v>
      </c>
      <c r="G115" s="75">
        <v>16.73</v>
      </c>
      <c r="H115" s="59"/>
      <c r="I115" s="86"/>
      <c r="J115" s="84">
        <f t="shared" si="3"/>
        <v>0</v>
      </c>
      <c r="K115" s="58">
        <f t="shared" si="4"/>
        <v>0</v>
      </c>
      <c r="L115" s="133">
        <f t="shared" si="5"/>
        <v>0</v>
      </c>
    </row>
    <row r="116" spans="2:12">
      <c r="B116" s="74"/>
      <c r="C116" s="64" t="s">
        <v>352</v>
      </c>
      <c r="D116" s="64" t="s">
        <v>357</v>
      </c>
      <c r="E116" s="65" t="s">
        <v>358</v>
      </c>
      <c r="F116" s="66" t="s">
        <v>136</v>
      </c>
      <c r="G116" s="75">
        <v>66.91</v>
      </c>
      <c r="H116" s="59"/>
      <c r="I116" s="86"/>
      <c r="J116" s="84">
        <f t="shared" si="3"/>
        <v>0</v>
      </c>
      <c r="K116" s="58">
        <f t="shared" si="4"/>
        <v>0</v>
      </c>
      <c r="L116" s="133">
        <f t="shared" si="5"/>
        <v>0</v>
      </c>
    </row>
    <row r="117" spans="2:12">
      <c r="B117" s="74"/>
      <c r="C117" s="64" t="s">
        <v>352</v>
      </c>
      <c r="D117" s="64" t="s">
        <v>359</v>
      </c>
      <c r="E117" s="65" t="s">
        <v>360</v>
      </c>
      <c r="F117" s="66" t="s">
        <v>131</v>
      </c>
      <c r="G117" s="75">
        <v>3</v>
      </c>
      <c r="H117" s="59"/>
      <c r="I117" s="86"/>
      <c r="J117" s="84">
        <f t="shared" si="3"/>
        <v>0</v>
      </c>
      <c r="K117" s="58">
        <f t="shared" si="4"/>
        <v>0</v>
      </c>
      <c r="L117" s="133">
        <f t="shared" si="5"/>
        <v>0</v>
      </c>
    </row>
    <row r="118" spans="2:12">
      <c r="B118" s="74"/>
      <c r="C118" s="64" t="s">
        <v>352</v>
      </c>
      <c r="D118" s="64" t="s">
        <v>361</v>
      </c>
      <c r="E118" s="65" t="s">
        <v>362</v>
      </c>
      <c r="F118" s="66" t="s">
        <v>123</v>
      </c>
      <c r="G118" s="75">
        <v>10</v>
      </c>
      <c r="H118" s="59"/>
      <c r="I118" s="86"/>
      <c r="J118" s="84">
        <f t="shared" si="3"/>
        <v>0</v>
      </c>
      <c r="K118" s="58">
        <f t="shared" si="4"/>
        <v>0</v>
      </c>
      <c r="L118" s="133">
        <f t="shared" si="5"/>
        <v>0</v>
      </c>
    </row>
    <row r="119" spans="2:12">
      <c r="B119" s="74"/>
      <c r="C119" s="68" t="s">
        <v>352</v>
      </c>
      <c r="D119" s="68" t="s">
        <v>363</v>
      </c>
      <c r="E119" s="69" t="s">
        <v>364</v>
      </c>
      <c r="F119" s="70" t="s">
        <v>123</v>
      </c>
      <c r="G119" s="76">
        <v>58</v>
      </c>
      <c r="H119" s="59"/>
      <c r="I119" s="87"/>
      <c r="J119" s="84">
        <f t="shared" si="3"/>
        <v>0</v>
      </c>
      <c r="K119" s="58">
        <f t="shared" si="4"/>
        <v>0</v>
      </c>
      <c r="L119" s="133">
        <f t="shared" si="5"/>
        <v>0</v>
      </c>
    </row>
    <row r="120" spans="2:12" ht="23.25">
      <c r="B120" s="72" t="s">
        <v>365</v>
      </c>
      <c r="C120" s="60" t="s">
        <v>366</v>
      </c>
      <c r="D120" s="60" t="s">
        <v>367</v>
      </c>
      <c r="E120" s="61" t="s">
        <v>368</v>
      </c>
      <c r="F120" s="62" t="s">
        <v>136</v>
      </c>
      <c r="G120" s="73">
        <v>52</v>
      </c>
      <c r="H120" s="59"/>
      <c r="I120" s="85"/>
      <c r="J120" s="84">
        <f t="shared" si="3"/>
        <v>0</v>
      </c>
      <c r="K120" s="58">
        <f t="shared" si="4"/>
        <v>0</v>
      </c>
      <c r="L120" s="133">
        <f t="shared" si="5"/>
        <v>0</v>
      </c>
    </row>
    <row r="121" spans="2:12">
      <c r="B121" s="74"/>
      <c r="C121" s="68" t="s">
        <v>366</v>
      </c>
      <c r="D121" s="68" t="s">
        <v>369</v>
      </c>
      <c r="E121" s="69" t="s">
        <v>370</v>
      </c>
      <c r="F121" s="70" t="s">
        <v>136</v>
      </c>
      <c r="G121" s="76">
        <v>107.2</v>
      </c>
      <c r="H121" s="59"/>
      <c r="I121" s="87"/>
      <c r="J121" s="84">
        <f t="shared" si="3"/>
        <v>0</v>
      </c>
      <c r="K121" s="58">
        <f t="shared" si="4"/>
        <v>0</v>
      </c>
      <c r="L121" s="133">
        <f t="shared" si="5"/>
        <v>0</v>
      </c>
    </row>
    <row r="122" spans="2:12" ht="23.25">
      <c r="B122" s="72" t="s">
        <v>371</v>
      </c>
      <c r="C122" s="60" t="s">
        <v>372</v>
      </c>
      <c r="D122" s="60" t="s">
        <v>373</v>
      </c>
      <c r="E122" s="61" t="s">
        <v>374</v>
      </c>
      <c r="F122" s="62" t="s">
        <v>123</v>
      </c>
      <c r="G122" s="73">
        <v>43</v>
      </c>
      <c r="H122" s="59"/>
      <c r="I122" s="85"/>
      <c r="J122" s="84">
        <f t="shared" si="3"/>
        <v>0</v>
      </c>
      <c r="K122" s="58">
        <f t="shared" si="4"/>
        <v>0</v>
      </c>
      <c r="L122" s="133">
        <f t="shared" si="5"/>
        <v>0</v>
      </c>
    </row>
    <row r="123" spans="2:12" ht="23.25">
      <c r="B123" s="74"/>
      <c r="C123" s="64" t="s">
        <v>372</v>
      </c>
      <c r="D123" s="64" t="s">
        <v>375</v>
      </c>
      <c r="E123" s="65" t="s">
        <v>376</v>
      </c>
      <c r="F123" s="66" t="s">
        <v>123</v>
      </c>
      <c r="G123" s="75">
        <v>104</v>
      </c>
      <c r="H123" s="59"/>
      <c r="I123" s="86"/>
      <c r="J123" s="84">
        <f t="shared" si="3"/>
        <v>0</v>
      </c>
      <c r="K123" s="58">
        <f t="shared" si="4"/>
        <v>0</v>
      </c>
      <c r="L123" s="133">
        <f t="shared" si="5"/>
        <v>0</v>
      </c>
    </row>
    <row r="124" spans="2:12" ht="23.25">
      <c r="B124" s="74"/>
      <c r="C124" s="64" t="s">
        <v>372</v>
      </c>
      <c r="D124" s="64" t="s">
        <v>377</v>
      </c>
      <c r="E124" s="65" t="s">
        <v>378</v>
      </c>
      <c r="F124" s="66" t="s">
        <v>136</v>
      </c>
      <c r="G124" s="75">
        <v>312</v>
      </c>
      <c r="H124" s="59"/>
      <c r="I124" s="86"/>
      <c r="J124" s="84">
        <f t="shared" si="3"/>
        <v>0</v>
      </c>
      <c r="K124" s="58">
        <f t="shared" si="4"/>
        <v>0</v>
      </c>
      <c r="L124" s="133">
        <f t="shared" si="5"/>
        <v>0</v>
      </c>
    </row>
    <row r="125" spans="2:12" ht="23.25">
      <c r="B125" s="74"/>
      <c r="C125" s="64" t="s">
        <v>372</v>
      </c>
      <c r="D125" s="64" t="s">
        <v>379</v>
      </c>
      <c r="E125" s="65" t="s">
        <v>380</v>
      </c>
      <c r="F125" s="66" t="s">
        <v>123</v>
      </c>
      <c r="G125" s="75">
        <v>8.2799999999999994</v>
      </c>
      <c r="H125" s="59"/>
      <c r="I125" s="86"/>
      <c r="J125" s="84">
        <f t="shared" si="3"/>
        <v>0</v>
      </c>
      <c r="K125" s="58">
        <f t="shared" si="4"/>
        <v>0</v>
      </c>
      <c r="L125" s="133">
        <f t="shared" si="5"/>
        <v>0</v>
      </c>
    </row>
    <row r="126" spans="2:12" ht="23.25">
      <c r="B126" s="74"/>
      <c r="C126" s="64" t="s">
        <v>372</v>
      </c>
      <c r="D126" s="64" t="s">
        <v>381</v>
      </c>
      <c r="E126" s="65" t="s">
        <v>382</v>
      </c>
      <c r="F126" s="66" t="s">
        <v>147</v>
      </c>
      <c r="G126" s="75">
        <v>318.60000000000002</v>
      </c>
      <c r="H126" s="59"/>
      <c r="I126" s="86"/>
      <c r="J126" s="84">
        <f t="shared" si="3"/>
        <v>0</v>
      </c>
      <c r="K126" s="58">
        <f t="shared" si="4"/>
        <v>0</v>
      </c>
      <c r="L126" s="133">
        <f t="shared" si="5"/>
        <v>0</v>
      </c>
    </row>
    <row r="127" spans="2:12">
      <c r="B127" s="74"/>
      <c r="C127" s="64" t="s">
        <v>372</v>
      </c>
      <c r="D127" s="64" t="s">
        <v>383</v>
      </c>
      <c r="E127" s="65" t="s">
        <v>384</v>
      </c>
      <c r="F127" s="66" t="s">
        <v>147</v>
      </c>
      <c r="G127" s="75">
        <v>16.2</v>
      </c>
      <c r="H127" s="59"/>
      <c r="I127" s="86"/>
      <c r="J127" s="84">
        <f t="shared" si="3"/>
        <v>0</v>
      </c>
      <c r="K127" s="58">
        <f t="shared" si="4"/>
        <v>0</v>
      </c>
      <c r="L127" s="133">
        <f t="shared" si="5"/>
        <v>0</v>
      </c>
    </row>
    <row r="128" spans="2:12">
      <c r="B128" s="74"/>
      <c r="C128" s="64" t="s">
        <v>372</v>
      </c>
      <c r="D128" s="64" t="s">
        <v>385</v>
      </c>
      <c r="E128" s="65" t="s">
        <v>386</v>
      </c>
      <c r="F128" s="66" t="s">
        <v>147</v>
      </c>
      <c r="G128" s="75">
        <v>10.8</v>
      </c>
      <c r="H128" s="59"/>
      <c r="I128" s="86"/>
      <c r="J128" s="84">
        <f t="shared" si="3"/>
        <v>0</v>
      </c>
      <c r="K128" s="58">
        <f t="shared" si="4"/>
        <v>0</v>
      </c>
      <c r="L128" s="133">
        <f t="shared" si="5"/>
        <v>0</v>
      </c>
    </row>
    <row r="129" spans="2:12">
      <c r="B129" s="74"/>
      <c r="C129" s="64" t="s">
        <v>372</v>
      </c>
      <c r="D129" s="64" t="s">
        <v>387</v>
      </c>
      <c r="E129" s="65" t="s">
        <v>388</v>
      </c>
      <c r="F129" s="66" t="s">
        <v>123</v>
      </c>
      <c r="G129" s="75">
        <v>18.329999999999998</v>
      </c>
      <c r="H129" s="59"/>
      <c r="I129" s="86"/>
      <c r="J129" s="84">
        <f t="shared" si="3"/>
        <v>0</v>
      </c>
      <c r="K129" s="58">
        <f t="shared" si="4"/>
        <v>0</v>
      </c>
      <c r="L129" s="133">
        <f t="shared" si="5"/>
        <v>0</v>
      </c>
    </row>
    <row r="130" spans="2:12">
      <c r="B130" s="74"/>
      <c r="C130" s="64" t="s">
        <v>372</v>
      </c>
      <c r="D130" s="64" t="s">
        <v>389</v>
      </c>
      <c r="E130" s="65" t="s">
        <v>390</v>
      </c>
      <c r="F130" s="66" t="s">
        <v>121</v>
      </c>
      <c r="G130" s="75">
        <v>1.41</v>
      </c>
      <c r="H130" s="59"/>
      <c r="I130" s="86"/>
      <c r="J130" s="84">
        <f t="shared" si="3"/>
        <v>0</v>
      </c>
      <c r="K130" s="58">
        <f t="shared" si="4"/>
        <v>0</v>
      </c>
      <c r="L130" s="133">
        <f t="shared" si="5"/>
        <v>0</v>
      </c>
    </row>
    <row r="131" spans="2:12">
      <c r="B131" s="74"/>
      <c r="C131" s="64" t="s">
        <v>372</v>
      </c>
      <c r="D131" s="64" t="s">
        <v>391</v>
      </c>
      <c r="E131" s="65" t="s">
        <v>392</v>
      </c>
      <c r="F131" s="66" t="s">
        <v>136</v>
      </c>
      <c r="G131" s="75">
        <v>284</v>
      </c>
      <c r="H131" s="59"/>
      <c r="I131" s="86"/>
      <c r="J131" s="84">
        <f t="shared" si="3"/>
        <v>0</v>
      </c>
      <c r="K131" s="58">
        <f t="shared" si="4"/>
        <v>0</v>
      </c>
      <c r="L131" s="133">
        <f t="shared" si="5"/>
        <v>0</v>
      </c>
    </row>
    <row r="132" spans="2:12">
      <c r="B132" s="74"/>
      <c r="C132" s="68" t="s">
        <v>372</v>
      </c>
      <c r="D132" s="68" t="s">
        <v>393</v>
      </c>
      <c r="E132" s="69" t="s">
        <v>394</v>
      </c>
      <c r="F132" s="70" t="s">
        <v>136</v>
      </c>
      <c r="G132" s="76">
        <v>284</v>
      </c>
      <c r="H132" s="59"/>
      <c r="I132" s="87"/>
      <c r="J132" s="84">
        <f t="shared" ref="J132:J154" si="6">ROUNDDOWN(I132*0.2,2)</f>
        <v>0</v>
      </c>
      <c r="K132" s="58">
        <f t="shared" ref="K132:K154" si="7">I132+J132</f>
        <v>0</v>
      </c>
      <c r="L132" s="133">
        <f t="shared" si="5"/>
        <v>0</v>
      </c>
    </row>
    <row r="133" spans="2:12">
      <c r="B133" s="72" t="s">
        <v>395</v>
      </c>
      <c r="C133" s="60" t="s">
        <v>396</v>
      </c>
      <c r="D133" s="60" t="s">
        <v>397</v>
      </c>
      <c r="E133" s="61" t="s">
        <v>398</v>
      </c>
      <c r="F133" s="62" t="s">
        <v>123</v>
      </c>
      <c r="G133" s="73">
        <v>44</v>
      </c>
      <c r="H133" s="59"/>
      <c r="I133" s="85"/>
      <c r="J133" s="84">
        <f t="shared" si="6"/>
        <v>0</v>
      </c>
      <c r="K133" s="58">
        <f t="shared" si="7"/>
        <v>0</v>
      </c>
      <c r="L133" s="133">
        <f t="shared" ref="L133:L154" si="8">I133*G133</f>
        <v>0</v>
      </c>
    </row>
    <row r="134" spans="2:12">
      <c r="B134" s="74"/>
      <c r="C134" s="64" t="s">
        <v>396</v>
      </c>
      <c r="D134" s="64" t="s">
        <v>399</v>
      </c>
      <c r="E134" s="65" t="s">
        <v>400</v>
      </c>
      <c r="F134" s="66" t="s">
        <v>123</v>
      </c>
      <c r="G134" s="75">
        <v>13.65</v>
      </c>
      <c r="H134" s="59"/>
      <c r="I134" s="86"/>
      <c r="J134" s="84">
        <f t="shared" si="6"/>
        <v>0</v>
      </c>
      <c r="K134" s="58">
        <f t="shared" si="7"/>
        <v>0</v>
      </c>
      <c r="L134" s="133">
        <f t="shared" si="8"/>
        <v>0</v>
      </c>
    </row>
    <row r="135" spans="2:12">
      <c r="B135" s="74"/>
      <c r="C135" s="64" t="s">
        <v>396</v>
      </c>
      <c r="D135" s="64" t="s">
        <v>401</v>
      </c>
      <c r="E135" s="65" t="s">
        <v>402</v>
      </c>
      <c r="F135" s="66" t="s">
        <v>136</v>
      </c>
      <c r="G135" s="75">
        <v>38.1</v>
      </c>
      <c r="H135" s="59"/>
      <c r="I135" s="86"/>
      <c r="J135" s="84">
        <f t="shared" si="6"/>
        <v>0</v>
      </c>
      <c r="K135" s="58">
        <f t="shared" si="7"/>
        <v>0</v>
      </c>
      <c r="L135" s="133">
        <f t="shared" si="8"/>
        <v>0</v>
      </c>
    </row>
    <row r="136" spans="2:12">
      <c r="B136" s="74"/>
      <c r="C136" s="64" t="s">
        <v>396</v>
      </c>
      <c r="D136" s="64" t="s">
        <v>403</v>
      </c>
      <c r="E136" s="65" t="s">
        <v>404</v>
      </c>
      <c r="F136" s="66" t="s">
        <v>121</v>
      </c>
      <c r="G136" s="75">
        <v>1.1399999999999999</v>
      </c>
      <c r="H136" s="59"/>
      <c r="I136" s="86"/>
      <c r="J136" s="84">
        <f t="shared" si="6"/>
        <v>0</v>
      </c>
      <c r="K136" s="58">
        <f t="shared" si="7"/>
        <v>0</v>
      </c>
      <c r="L136" s="133">
        <f t="shared" si="8"/>
        <v>0</v>
      </c>
    </row>
    <row r="137" spans="2:12" ht="23.25">
      <c r="B137" s="74"/>
      <c r="C137" s="64" t="s">
        <v>396</v>
      </c>
      <c r="D137" s="64" t="s">
        <v>405</v>
      </c>
      <c r="E137" s="65" t="s">
        <v>406</v>
      </c>
      <c r="F137" s="66" t="s">
        <v>123</v>
      </c>
      <c r="G137" s="75">
        <v>16.75</v>
      </c>
      <c r="H137" s="59"/>
      <c r="I137" s="86"/>
      <c r="J137" s="84">
        <f t="shared" si="6"/>
        <v>0</v>
      </c>
      <c r="K137" s="58">
        <f t="shared" si="7"/>
        <v>0</v>
      </c>
      <c r="L137" s="133">
        <f t="shared" si="8"/>
        <v>0</v>
      </c>
    </row>
    <row r="138" spans="2:12">
      <c r="B138" s="74"/>
      <c r="C138" s="68" t="s">
        <v>396</v>
      </c>
      <c r="D138" s="68" t="s">
        <v>353</v>
      </c>
      <c r="E138" s="69" t="s">
        <v>354</v>
      </c>
      <c r="F138" s="70" t="s">
        <v>123</v>
      </c>
      <c r="G138" s="76">
        <v>1.5</v>
      </c>
      <c r="H138" s="59"/>
      <c r="I138" s="87"/>
      <c r="J138" s="84">
        <f t="shared" si="6"/>
        <v>0</v>
      </c>
      <c r="K138" s="58">
        <f t="shared" si="7"/>
        <v>0</v>
      </c>
      <c r="L138" s="133">
        <f t="shared" si="8"/>
        <v>0</v>
      </c>
    </row>
    <row r="139" spans="2:12" ht="23.25">
      <c r="B139" s="72" t="s">
        <v>407</v>
      </c>
      <c r="C139" s="60" t="s">
        <v>408</v>
      </c>
      <c r="D139" s="60" t="s">
        <v>409</v>
      </c>
      <c r="E139" s="61" t="s">
        <v>410</v>
      </c>
      <c r="F139" s="62" t="s">
        <v>147</v>
      </c>
      <c r="G139" s="73">
        <v>630</v>
      </c>
      <c r="H139" s="59"/>
      <c r="I139" s="85"/>
      <c r="J139" s="84">
        <f t="shared" si="6"/>
        <v>0</v>
      </c>
      <c r="K139" s="58">
        <f t="shared" si="7"/>
        <v>0</v>
      </c>
      <c r="L139" s="133">
        <f t="shared" si="8"/>
        <v>0</v>
      </c>
    </row>
    <row r="140" spans="2:12">
      <c r="B140" s="74"/>
      <c r="C140" s="64" t="s">
        <v>408</v>
      </c>
      <c r="D140" s="64" t="s">
        <v>411</v>
      </c>
      <c r="E140" s="65" t="s">
        <v>412</v>
      </c>
      <c r="F140" s="66" t="s">
        <v>131</v>
      </c>
      <c r="G140" s="75">
        <v>10</v>
      </c>
      <c r="H140" s="59"/>
      <c r="I140" s="86"/>
      <c r="J140" s="84">
        <f t="shared" si="6"/>
        <v>0</v>
      </c>
      <c r="K140" s="58">
        <f t="shared" si="7"/>
        <v>0</v>
      </c>
      <c r="L140" s="133">
        <f t="shared" si="8"/>
        <v>0</v>
      </c>
    </row>
    <row r="141" spans="2:12">
      <c r="B141" s="74"/>
      <c r="C141" s="68" t="s">
        <v>408</v>
      </c>
      <c r="D141" s="68" t="s">
        <v>413</v>
      </c>
      <c r="E141" s="69" t="s">
        <v>414</v>
      </c>
      <c r="F141" s="70" t="s">
        <v>415</v>
      </c>
      <c r="G141" s="76">
        <v>2</v>
      </c>
      <c r="H141" s="59"/>
      <c r="I141" s="87"/>
      <c r="J141" s="84">
        <f t="shared" si="6"/>
        <v>0</v>
      </c>
      <c r="K141" s="58">
        <f t="shared" si="7"/>
        <v>0</v>
      </c>
      <c r="L141" s="133">
        <f t="shared" si="8"/>
        <v>0</v>
      </c>
    </row>
    <row r="142" spans="2:12" ht="23.25">
      <c r="B142" s="72" t="s">
        <v>416</v>
      </c>
      <c r="C142" s="60" t="s">
        <v>417</v>
      </c>
      <c r="D142" s="60" t="s">
        <v>418</v>
      </c>
      <c r="E142" s="61" t="s">
        <v>419</v>
      </c>
      <c r="F142" s="62" t="s">
        <v>147</v>
      </c>
      <c r="G142" s="73">
        <v>1785</v>
      </c>
      <c r="H142" s="59"/>
      <c r="I142" s="85"/>
      <c r="J142" s="84">
        <f t="shared" si="6"/>
        <v>0</v>
      </c>
      <c r="K142" s="58">
        <f t="shared" si="7"/>
        <v>0</v>
      </c>
      <c r="L142" s="133">
        <f t="shared" si="8"/>
        <v>0</v>
      </c>
    </row>
    <row r="143" spans="2:12">
      <c r="B143" s="74"/>
      <c r="C143" s="64" t="s">
        <v>417</v>
      </c>
      <c r="D143" s="64" t="s">
        <v>420</v>
      </c>
      <c r="E143" s="65" t="s">
        <v>421</v>
      </c>
      <c r="F143" s="66" t="s">
        <v>147</v>
      </c>
      <c r="G143" s="75">
        <v>53</v>
      </c>
      <c r="H143" s="59"/>
      <c r="I143" s="86"/>
      <c r="J143" s="84">
        <f t="shared" si="6"/>
        <v>0</v>
      </c>
      <c r="K143" s="58">
        <f t="shared" si="7"/>
        <v>0</v>
      </c>
      <c r="L143" s="133">
        <f t="shared" si="8"/>
        <v>0</v>
      </c>
    </row>
    <row r="144" spans="2:12">
      <c r="B144" s="74"/>
      <c r="C144" s="64" t="s">
        <v>417</v>
      </c>
      <c r="D144" s="64" t="s">
        <v>422</v>
      </c>
      <c r="E144" s="65" t="s">
        <v>423</v>
      </c>
      <c r="F144" s="66" t="s">
        <v>131</v>
      </c>
      <c r="G144" s="75">
        <v>3</v>
      </c>
      <c r="H144" s="59"/>
      <c r="I144" s="86"/>
      <c r="J144" s="84">
        <f t="shared" si="6"/>
        <v>0</v>
      </c>
      <c r="K144" s="58">
        <f t="shared" si="7"/>
        <v>0</v>
      </c>
      <c r="L144" s="133">
        <f t="shared" si="8"/>
        <v>0</v>
      </c>
    </row>
    <row r="145" spans="2:12">
      <c r="B145" s="74"/>
      <c r="C145" s="64" t="s">
        <v>417</v>
      </c>
      <c r="D145" s="64" t="s">
        <v>424</v>
      </c>
      <c r="E145" s="65" t="s">
        <v>425</v>
      </c>
      <c r="F145" s="66" t="s">
        <v>131</v>
      </c>
      <c r="G145" s="75">
        <v>36</v>
      </c>
      <c r="H145" s="59"/>
      <c r="I145" s="86"/>
      <c r="J145" s="84">
        <f t="shared" si="6"/>
        <v>0</v>
      </c>
      <c r="K145" s="58">
        <f t="shared" si="7"/>
        <v>0</v>
      </c>
      <c r="L145" s="133">
        <f t="shared" si="8"/>
        <v>0</v>
      </c>
    </row>
    <row r="146" spans="2:12">
      <c r="B146" s="74"/>
      <c r="C146" s="64" t="s">
        <v>417</v>
      </c>
      <c r="D146" s="64" t="s">
        <v>426</v>
      </c>
      <c r="E146" s="65" t="s">
        <v>427</v>
      </c>
      <c r="F146" s="66" t="s">
        <v>131</v>
      </c>
      <c r="G146" s="75">
        <v>37</v>
      </c>
      <c r="H146" s="59"/>
      <c r="I146" s="86"/>
      <c r="J146" s="84">
        <f t="shared" si="6"/>
        <v>0</v>
      </c>
      <c r="K146" s="58">
        <f t="shared" si="7"/>
        <v>0</v>
      </c>
      <c r="L146" s="133">
        <f t="shared" si="8"/>
        <v>0</v>
      </c>
    </row>
    <row r="147" spans="2:12">
      <c r="B147" s="74"/>
      <c r="C147" s="64" t="s">
        <v>417</v>
      </c>
      <c r="D147" s="64" t="s">
        <v>428</v>
      </c>
      <c r="E147" s="65" t="s">
        <v>429</v>
      </c>
      <c r="F147" s="66" t="s">
        <v>415</v>
      </c>
      <c r="G147" s="75">
        <v>4</v>
      </c>
      <c r="H147" s="59"/>
      <c r="I147" s="86"/>
      <c r="J147" s="84">
        <f t="shared" si="6"/>
        <v>0</v>
      </c>
      <c r="K147" s="58">
        <f t="shared" si="7"/>
        <v>0</v>
      </c>
      <c r="L147" s="133">
        <f t="shared" si="8"/>
        <v>0</v>
      </c>
    </row>
    <row r="148" spans="2:12">
      <c r="B148" s="74"/>
      <c r="C148" s="64" t="s">
        <v>417</v>
      </c>
      <c r="D148" s="64" t="s">
        <v>430</v>
      </c>
      <c r="E148" s="65" t="s">
        <v>431</v>
      </c>
      <c r="F148" s="66" t="s">
        <v>131</v>
      </c>
      <c r="G148" s="75">
        <v>24</v>
      </c>
      <c r="H148" s="59"/>
      <c r="I148" s="86"/>
      <c r="J148" s="84">
        <f t="shared" si="6"/>
        <v>0</v>
      </c>
      <c r="K148" s="58">
        <f t="shared" si="7"/>
        <v>0</v>
      </c>
      <c r="L148" s="133">
        <f t="shared" si="8"/>
        <v>0</v>
      </c>
    </row>
    <row r="149" spans="2:12">
      <c r="B149" s="74"/>
      <c r="C149" s="64" t="s">
        <v>417</v>
      </c>
      <c r="D149" s="64" t="s">
        <v>432</v>
      </c>
      <c r="E149" s="65" t="s">
        <v>433</v>
      </c>
      <c r="F149" s="66" t="s">
        <v>131</v>
      </c>
      <c r="G149" s="75">
        <v>36</v>
      </c>
      <c r="H149" s="59"/>
      <c r="I149" s="86"/>
      <c r="J149" s="84">
        <f t="shared" si="6"/>
        <v>0</v>
      </c>
      <c r="K149" s="58">
        <f t="shared" si="7"/>
        <v>0</v>
      </c>
      <c r="L149" s="133">
        <f t="shared" si="8"/>
        <v>0</v>
      </c>
    </row>
    <row r="150" spans="2:12">
      <c r="B150" s="74"/>
      <c r="C150" s="64" t="s">
        <v>417</v>
      </c>
      <c r="D150" s="64" t="s">
        <v>434</v>
      </c>
      <c r="E150" s="65" t="s">
        <v>435</v>
      </c>
      <c r="F150" s="66" t="s">
        <v>131</v>
      </c>
      <c r="G150" s="75">
        <v>108</v>
      </c>
      <c r="H150" s="59"/>
      <c r="I150" s="86"/>
      <c r="J150" s="84">
        <f t="shared" si="6"/>
        <v>0</v>
      </c>
      <c r="K150" s="58">
        <f t="shared" si="7"/>
        <v>0</v>
      </c>
      <c r="L150" s="133">
        <f t="shared" si="8"/>
        <v>0</v>
      </c>
    </row>
    <row r="151" spans="2:12">
      <c r="B151" s="74"/>
      <c r="C151" s="64" t="s">
        <v>417</v>
      </c>
      <c r="D151" s="64" t="s">
        <v>436</v>
      </c>
      <c r="E151" s="65" t="s">
        <v>437</v>
      </c>
      <c r="F151" s="66" t="s">
        <v>147</v>
      </c>
      <c r="G151" s="75">
        <v>1104</v>
      </c>
      <c r="H151" s="59"/>
      <c r="I151" s="86"/>
      <c r="J151" s="84">
        <f t="shared" si="6"/>
        <v>0</v>
      </c>
      <c r="K151" s="58">
        <f t="shared" si="7"/>
        <v>0</v>
      </c>
      <c r="L151" s="133">
        <f t="shared" si="8"/>
        <v>0</v>
      </c>
    </row>
    <row r="152" spans="2:12">
      <c r="B152" s="74"/>
      <c r="C152" s="64" t="s">
        <v>417</v>
      </c>
      <c r="D152" s="64" t="s">
        <v>438</v>
      </c>
      <c r="E152" s="65" t="s">
        <v>439</v>
      </c>
      <c r="F152" s="66" t="s">
        <v>147</v>
      </c>
      <c r="G152" s="75">
        <v>18</v>
      </c>
      <c r="H152" s="59"/>
      <c r="I152" s="86"/>
      <c r="J152" s="84">
        <f t="shared" si="6"/>
        <v>0</v>
      </c>
      <c r="K152" s="58">
        <f t="shared" si="7"/>
        <v>0</v>
      </c>
      <c r="L152" s="133">
        <f t="shared" si="8"/>
        <v>0</v>
      </c>
    </row>
    <row r="153" spans="2:12" ht="23.25">
      <c r="B153" s="74"/>
      <c r="C153" s="64" t="s">
        <v>417</v>
      </c>
      <c r="D153" s="64" t="s">
        <v>440</v>
      </c>
      <c r="E153" s="65" t="s">
        <v>441</v>
      </c>
      <c r="F153" s="66" t="s">
        <v>131</v>
      </c>
      <c r="G153" s="75">
        <v>36</v>
      </c>
      <c r="H153" s="59"/>
      <c r="I153" s="86"/>
      <c r="J153" s="84">
        <f t="shared" si="6"/>
        <v>0</v>
      </c>
      <c r="K153" s="58">
        <f t="shared" si="7"/>
        <v>0</v>
      </c>
      <c r="L153" s="133">
        <f t="shared" si="8"/>
        <v>0</v>
      </c>
    </row>
    <row r="154" spans="2:12" ht="15.75" thickBot="1">
      <c r="B154" s="78"/>
      <c r="C154" s="79" t="s">
        <v>417</v>
      </c>
      <c r="D154" s="79" t="s">
        <v>442</v>
      </c>
      <c r="E154" s="80" t="s">
        <v>443</v>
      </c>
      <c r="F154" s="81" t="s">
        <v>415</v>
      </c>
      <c r="G154" s="82">
        <v>1</v>
      </c>
      <c r="H154" s="59"/>
      <c r="I154" s="89"/>
      <c r="J154" s="84">
        <f t="shared" si="6"/>
        <v>0</v>
      </c>
      <c r="K154" s="58">
        <f t="shared" si="7"/>
        <v>0</v>
      </c>
      <c r="L154" s="133">
        <f t="shared" si="8"/>
        <v>0</v>
      </c>
    </row>
    <row r="155" spans="2:12">
      <c r="L155" s="133">
        <f>SUM(L4:L154)</f>
        <v>0</v>
      </c>
    </row>
  </sheetData>
  <sheetProtection algorithmName="SHA-512" hashValue="XLwhNew3XK3tmypBey+xVAcQtXLe7OihsLMTOLACvnHuGeoSdUsrfzxV6kb8MOnrrH32eTyjE8fzZsqxEuqbDg==" saltValue="l+cv5kAAfB2TetVdgzb3Og==" spinCount="100000" sheet="1" objects="1" scenarios="1"/>
  <mergeCells count="1">
    <mergeCell ref="C3:D3"/>
  </mergeCells>
  <printOptions horizontalCentered="1"/>
  <pageMargins left="0.39370078740157483" right="0.39370078740157483" top="0.59055118110236227" bottom="0.59055118110236227" header="0.39370078740157483" footer="0.27559055118110237"/>
  <pageSetup paperSize="9" scale="97" fitToHeight="0" orientation="landscape" r:id="rId1"/>
  <headerFooter>
    <oddHeader>&amp;LSTAVBA: ZVOLEN-KRUHOVÝ OBJAZD NA KRIŽOVATKE ULICE J. KOLLÁRA A CESTY 2460&amp;RZVÄZOK 4   CENOVÁ ČASŤ
4.4  SÚPIS PRÁC</oddHeader>
    <oddFooter>&amp;LPodpis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61355-32B3-428B-BFF7-0765170844F5}">
  <sheetPr>
    <pageSetUpPr fitToPage="1"/>
  </sheetPr>
  <dimension ref="B1:H13"/>
  <sheetViews>
    <sheetView showGridLines="0" workbookViewId="0">
      <pane xSplit="1" ySplit="3" topLeftCell="B4" activePane="bottomRight" state="frozen"/>
      <selection activeCell="D26" sqref="D26"/>
      <selection pane="topRight" activeCell="D26" sqref="D26"/>
      <selection pane="bottomLeft" activeCell="D26" sqref="D26"/>
      <selection pane="bottomRight" activeCell="E40" sqref="E40"/>
    </sheetView>
  </sheetViews>
  <sheetFormatPr defaultRowHeight="15"/>
  <cols>
    <col min="1" max="1" width="2.28515625" customWidth="1"/>
    <col min="2" max="2" width="15.28515625" bestFit="1" customWidth="1"/>
    <col min="3" max="3" width="16.85546875" hidden="1" customWidth="1"/>
    <col min="4" max="4" width="49" bestFit="1" customWidth="1"/>
    <col min="5" max="5" width="17.28515625" customWidth="1"/>
    <col min="6" max="7" width="17.28515625" hidden="1" customWidth="1"/>
    <col min="8" max="8" width="0" hidden="1" customWidth="1"/>
  </cols>
  <sheetData>
    <row r="1" spans="2:8" ht="15.75" thickBot="1"/>
    <row r="2" spans="2:8" ht="15.75" thickBot="1">
      <c r="B2" s="261" t="s">
        <v>610</v>
      </c>
      <c r="C2" s="262"/>
      <c r="D2" s="262"/>
      <c r="E2" s="263"/>
    </row>
    <row r="3" spans="2:8" ht="15.75" thickBot="1">
      <c r="B3" s="103" t="s">
        <v>92</v>
      </c>
      <c r="C3" s="104" t="s">
        <v>93</v>
      </c>
      <c r="D3" s="104" t="s">
        <v>94</v>
      </c>
      <c r="E3" s="99" t="s">
        <v>609</v>
      </c>
      <c r="F3" s="100" t="s">
        <v>2</v>
      </c>
      <c r="G3" s="51" t="s">
        <v>95</v>
      </c>
    </row>
    <row r="4" spans="2:8">
      <c r="B4" s="106" t="s">
        <v>96</v>
      </c>
      <c r="C4" s="107" t="s">
        <v>97</v>
      </c>
      <c r="D4" s="107" t="s">
        <v>98</v>
      </c>
      <c r="E4" s="108">
        <f>'4.6 Ocenený súpis prác'!I77</f>
        <v>0</v>
      </c>
      <c r="F4" s="101">
        <f>'4.6 Ocenený súpis prác'!J77</f>
        <v>0</v>
      </c>
      <c r="G4" s="52">
        <f t="shared" ref="G4:G12" si="0">E4+F4</f>
        <v>0</v>
      </c>
      <c r="H4">
        <v>1</v>
      </c>
    </row>
    <row r="5" spans="2:8">
      <c r="B5" s="109" t="s">
        <v>99</v>
      </c>
      <c r="C5" s="110" t="s">
        <v>97</v>
      </c>
      <c r="D5" s="110" t="s">
        <v>100</v>
      </c>
      <c r="E5" s="111">
        <f>'4.6 Ocenený súpis prác'!I151</f>
        <v>0</v>
      </c>
      <c r="F5" s="101">
        <f>'4.6 Ocenený súpis prác'!J151</f>
        <v>0</v>
      </c>
      <c r="G5" s="52">
        <f t="shared" si="0"/>
        <v>0</v>
      </c>
      <c r="H5">
        <v>1</v>
      </c>
    </row>
    <row r="6" spans="2:8">
      <c r="B6" s="109" t="s">
        <v>101</v>
      </c>
      <c r="C6" s="110" t="s">
        <v>97</v>
      </c>
      <c r="D6" s="110" t="s">
        <v>102</v>
      </c>
      <c r="E6" s="111">
        <f>'4.6 Ocenený súpis prác'!I165</f>
        <v>0</v>
      </c>
      <c r="F6" s="101">
        <f>'4.6 Ocenený súpis prác'!J165</f>
        <v>0</v>
      </c>
      <c r="G6" s="52">
        <f t="shared" si="0"/>
        <v>0</v>
      </c>
      <c r="H6">
        <v>1</v>
      </c>
    </row>
    <row r="7" spans="2:8">
      <c r="B7" s="109" t="s">
        <v>103</v>
      </c>
      <c r="C7" s="110" t="s">
        <v>97</v>
      </c>
      <c r="D7" s="110" t="s">
        <v>104</v>
      </c>
      <c r="E7" s="111">
        <f>'4.6 Ocenený súpis prác'!I179</f>
        <v>0</v>
      </c>
      <c r="F7" s="101">
        <f>'4.6 Ocenený súpis prác'!J179</f>
        <v>0</v>
      </c>
      <c r="G7" s="52">
        <f t="shared" si="0"/>
        <v>0</v>
      </c>
      <c r="H7">
        <v>1</v>
      </c>
    </row>
    <row r="8" spans="2:8">
      <c r="B8" s="109" t="s">
        <v>105</v>
      </c>
      <c r="C8" s="110" t="s">
        <v>97</v>
      </c>
      <c r="D8" s="110" t="s">
        <v>106</v>
      </c>
      <c r="E8" s="111">
        <f>'4.6 Ocenený súpis prác'!I208</f>
        <v>0</v>
      </c>
      <c r="F8" s="101">
        <f>'4.6 Ocenený súpis prác'!J208</f>
        <v>0</v>
      </c>
      <c r="G8" s="52">
        <f t="shared" si="0"/>
        <v>0</v>
      </c>
      <c r="H8">
        <v>1</v>
      </c>
    </row>
    <row r="9" spans="2:8">
      <c r="B9" s="109" t="s">
        <v>107</v>
      </c>
      <c r="C9" s="110" t="s">
        <v>97</v>
      </c>
      <c r="D9" s="110" t="s">
        <v>108</v>
      </c>
      <c r="E9" s="111">
        <f>'4.6 Ocenený súpis prác'!I222</f>
        <v>0</v>
      </c>
      <c r="F9" s="101">
        <f>'4.6 Ocenený súpis prác'!J222</f>
        <v>0</v>
      </c>
      <c r="G9" s="52">
        <f t="shared" si="0"/>
        <v>0</v>
      </c>
      <c r="H9">
        <v>1</v>
      </c>
    </row>
    <row r="10" spans="2:8">
      <c r="B10" s="109" t="s">
        <v>109</v>
      </c>
      <c r="C10" s="110" t="s">
        <v>97</v>
      </c>
      <c r="D10" s="110" t="s">
        <v>110</v>
      </c>
      <c r="E10" s="111">
        <f>'4.6 Ocenený súpis prác'!I234</f>
        <v>0</v>
      </c>
      <c r="F10" s="101">
        <f>'4.6 Ocenený súpis prác'!J234</f>
        <v>0</v>
      </c>
      <c r="G10" s="52">
        <f t="shared" si="0"/>
        <v>0</v>
      </c>
      <c r="H10">
        <v>1</v>
      </c>
    </row>
    <row r="11" spans="2:8">
      <c r="B11" s="109" t="s">
        <v>111</v>
      </c>
      <c r="C11" s="110" t="s">
        <v>97</v>
      </c>
      <c r="D11" s="110" t="s">
        <v>112</v>
      </c>
      <c r="E11" s="111">
        <f>'4.6 Ocenený súpis prác'!I283</f>
        <v>0</v>
      </c>
      <c r="F11" s="101">
        <f>'4.6 Ocenený súpis prác'!J283</f>
        <v>0</v>
      </c>
      <c r="G11" s="52">
        <f t="shared" si="0"/>
        <v>0</v>
      </c>
      <c r="H11">
        <v>1</v>
      </c>
    </row>
    <row r="12" spans="2:8" ht="15.75" thickBot="1">
      <c r="B12" s="112" t="s">
        <v>113</v>
      </c>
      <c r="C12" s="113" t="s">
        <v>97</v>
      </c>
      <c r="D12" s="113" t="s">
        <v>114</v>
      </c>
      <c r="E12" s="114">
        <f>'4.6 Ocenený súpis prác'!I288</f>
        <v>0</v>
      </c>
      <c r="F12" s="101">
        <f>'4.6 Ocenený súpis prác'!J288</f>
        <v>0</v>
      </c>
      <c r="G12" s="52">
        <f t="shared" si="0"/>
        <v>0</v>
      </c>
      <c r="H12">
        <v>1</v>
      </c>
    </row>
    <row r="13" spans="2:8" ht="16.5" thickTop="1" thickBot="1">
      <c r="B13" s="258" t="s">
        <v>611</v>
      </c>
      <c r="C13" s="259"/>
      <c r="D13" s="260"/>
      <c r="E13" s="105">
        <f>SUMIF(H4:H12,1,E4:E12)</f>
        <v>0</v>
      </c>
      <c r="F13" s="102">
        <f>SUMIF(H4:H12,1,F4:F12)</f>
        <v>0</v>
      </c>
      <c r="G13" s="53">
        <f>SUMIF(H4:H12,1,G4:G12)</f>
        <v>0</v>
      </c>
    </row>
  </sheetData>
  <sheetProtection algorithmName="SHA-512" hashValue="TezAgbRWCFNblF9j4467HLu7djlhSuy3PTyoK/I4SzdryJK2DCk2CzI+0m85H1b8JSn18P1oJ592qSTdR/NjfQ==" saltValue="nHKuBh1PANj7DR/5bFvgbg==" spinCount="100000" sheet="1" objects="1" scenarios="1"/>
  <mergeCells count="2">
    <mergeCell ref="B13:D13"/>
    <mergeCell ref="B2:E2"/>
  </mergeCells>
  <printOptions horizontalCentered="1" verticalCentered="1"/>
  <pageMargins left="0.39370078740157483" right="0.39370078740157483" top="0.59055118110236227" bottom="0.59055118110236227" header="0.39370078740157483" footer="0.27559055118110237"/>
  <pageSetup paperSize="9" fitToHeight="0" orientation="landscape" r:id="rId1"/>
  <headerFooter>
    <oddHeader>&amp;LSTAVBA: ZVOLEN-KRUHOVÝ OBJAZD NA KRIŽOVATKE ULICE J. KOLLÁRA A CESTY 2460&amp;RZVÄZOK 4   CENOVÁ ČASŤ
4.5  REKAPITULÁCIA OBJEKTOV</oddHeader>
    <oddFooter>&amp;LPodpis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85FE6-1496-4117-980E-1A446A5A2C9E}">
  <sheetPr>
    <pageSetUpPr fitToPage="1"/>
  </sheetPr>
  <dimension ref="B2:K289"/>
  <sheetViews>
    <sheetView showGridLines="0" zoomScaleNormal="100" workbookViewId="0">
      <pane xSplit="1" ySplit="3" topLeftCell="B4" activePane="bottomRight" state="frozen"/>
      <selection activeCell="D26" sqref="D26"/>
      <selection pane="topRight" activeCell="D26" sqref="D26"/>
      <selection pane="bottomLeft" activeCell="D26" sqref="D26"/>
      <selection pane="bottomRight"/>
    </sheetView>
  </sheetViews>
  <sheetFormatPr defaultRowHeight="15"/>
  <cols>
    <col min="1" max="1" width="2.28515625" customWidth="1"/>
    <col min="2" max="2" width="30.7109375" customWidth="1"/>
    <col min="3" max="4" width="7.85546875" bestFit="1" customWidth="1"/>
    <col min="5" max="5" width="50.7109375" customWidth="1"/>
    <col min="6" max="6" width="4.140625" bestFit="1" customWidth="1"/>
    <col min="7" max="7" width="8.85546875" bestFit="1" customWidth="1"/>
    <col min="8" max="8" width="24" bestFit="1" customWidth="1"/>
    <col min="9" max="9" width="17.28515625" customWidth="1"/>
    <col min="10" max="10" width="17.28515625" hidden="1" customWidth="1"/>
    <col min="11" max="11" width="0" hidden="1" customWidth="1"/>
  </cols>
  <sheetData>
    <row r="2" spans="2:11" ht="15.75" thickBot="1"/>
    <row r="3" spans="2:11" ht="15.75" thickBot="1">
      <c r="B3" s="94" t="s">
        <v>3</v>
      </c>
      <c r="C3" s="257" t="s">
        <v>115</v>
      </c>
      <c r="D3" s="257"/>
      <c r="E3" s="95" t="s">
        <v>116</v>
      </c>
      <c r="F3" s="95" t="s">
        <v>0</v>
      </c>
      <c r="G3" s="95" t="s">
        <v>1</v>
      </c>
      <c r="H3" s="115" t="s">
        <v>608</v>
      </c>
      <c r="I3" s="116" t="s">
        <v>612</v>
      </c>
      <c r="J3" s="83" t="s">
        <v>2</v>
      </c>
    </row>
    <row r="4" spans="2:11" ht="23.25">
      <c r="B4" s="74" t="s">
        <v>444</v>
      </c>
      <c r="C4" s="122" t="s">
        <v>119</v>
      </c>
      <c r="D4" s="122" t="s">
        <v>78</v>
      </c>
      <c r="E4" s="123" t="s">
        <v>83</v>
      </c>
      <c r="F4" s="124" t="s">
        <v>445</v>
      </c>
      <c r="G4" s="125">
        <v>1641.38</v>
      </c>
      <c r="H4" s="125">
        <f>'4.4 Súpis prác'!I4</f>
        <v>0</v>
      </c>
      <c r="I4" s="126">
        <f t="shared" ref="I4:I67" si="0">G4*H4</f>
        <v>0</v>
      </c>
      <c r="J4" s="84">
        <f t="shared" ref="J4:J67" si="1">ROUNDDOWN(I4*0.2,2)</f>
        <v>0</v>
      </c>
      <c r="K4">
        <v>1</v>
      </c>
    </row>
    <row r="5" spans="2:11">
      <c r="B5" s="74"/>
      <c r="C5" s="64" t="s">
        <v>119</v>
      </c>
      <c r="D5" s="64" t="s">
        <v>79</v>
      </c>
      <c r="E5" s="65" t="s">
        <v>84</v>
      </c>
      <c r="F5" s="66" t="s">
        <v>446</v>
      </c>
      <c r="G5" s="67">
        <v>4</v>
      </c>
      <c r="H5" s="67">
        <f>'4.4 Súpis prác'!I5</f>
        <v>0</v>
      </c>
      <c r="I5" s="75">
        <f t="shared" si="0"/>
        <v>0</v>
      </c>
      <c r="J5" s="84">
        <f t="shared" si="1"/>
        <v>0</v>
      </c>
      <c r="K5">
        <v>1</v>
      </c>
    </row>
    <row r="6" spans="2:11">
      <c r="B6" s="74"/>
      <c r="C6" s="64" t="s">
        <v>119</v>
      </c>
      <c r="D6" s="64" t="s">
        <v>80</v>
      </c>
      <c r="E6" s="65" t="s">
        <v>85</v>
      </c>
      <c r="F6" s="66" t="s">
        <v>446</v>
      </c>
      <c r="G6" s="67">
        <v>721.32</v>
      </c>
      <c r="H6" s="67">
        <f>'4.4 Súpis prác'!I6</f>
        <v>0</v>
      </c>
      <c r="I6" s="75">
        <f t="shared" si="0"/>
        <v>0</v>
      </c>
      <c r="J6" s="84">
        <f t="shared" si="1"/>
        <v>0</v>
      </c>
      <c r="K6">
        <v>1</v>
      </c>
    </row>
    <row r="7" spans="2:11" ht="23.25">
      <c r="B7" s="74"/>
      <c r="C7" s="64" t="s">
        <v>126</v>
      </c>
      <c r="D7" s="64" t="s">
        <v>447</v>
      </c>
      <c r="E7" s="65" t="s">
        <v>135</v>
      </c>
      <c r="F7" s="66" t="s">
        <v>448</v>
      </c>
      <c r="G7" s="67">
        <v>3.85</v>
      </c>
      <c r="H7" s="67">
        <f>'4.4 Súpis prác'!I10</f>
        <v>0</v>
      </c>
      <c r="I7" s="75">
        <f t="shared" si="0"/>
        <v>0</v>
      </c>
      <c r="J7" s="84">
        <f t="shared" si="1"/>
        <v>0</v>
      </c>
      <c r="K7">
        <v>1</v>
      </c>
    </row>
    <row r="8" spans="2:11" ht="23.25">
      <c r="B8" s="74"/>
      <c r="C8" s="64" t="s">
        <v>126</v>
      </c>
      <c r="D8" s="64" t="s">
        <v>449</v>
      </c>
      <c r="E8" s="65" t="s">
        <v>138</v>
      </c>
      <c r="F8" s="66" t="s">
        <v>448</v>
      </c>
      <c r="G8" s="67">
        <v>1110</v>
      </c>
      <c r="H8" s="67">
        <f>'4.4 Súpis prác'!I11</f>
        <v>0</v>
      </c>
      <c r="I8" s="75">
        <f t="shared" si="0"/>
        <v>0</v>
      </c>
      <c r="J8" s="84">
        <f t="shared" si="1"/>
        <v>0</v>
      </c>
      <c r="K8">
        <v>1</v>
      </c>
    </row>
    <row r="9" spans="2:11" ht="23.25">
      <c r="B9" s="74"/>
      <c r="C9" s="64" t="s">
        <v>126</v>
      </c>
      <c r="D9" s="64" t="s">
        <v>450</v>
      </c>
      <c r="E9" s="65" t="s">
        <v>142</v>
      </c>
      <c r="F9" s="66" t="s">
        <v>448</v>
      </c>
      <c r="G9" s="67">
        <v>308</v>
      </c>
      <c r="H9" s="67">
        <f>'4.4 Súpis prác'!I13</f>
        <v>0</v>
      </c>
      <c r="I9" s="75">
        <f t="shared" si="0"/>
        <v>0</v>
      </c>
      <c r="J9" s="84">
        <f t="shared" si="1"/>
        <v>0</v>
      </c>
      <c r="K9">
        <v>1</v>
      </c>
    </row>
    <row r="10" spans="2:11" ht="23.25">
      <c r="B10" s="74"/>
      <c r="C10" s="64" t="s">
        <v>126</v>
      </c>
      <c r="D10" s="64" t="s">
        <v>451</v>
      </c>
      <c r="E10" s="65" t="s">
        <v>144</v>
      </c>
      <c r="F10" s="66" t="s">
        <v>448</v>
      </c>
      <c r="G10" s="67">
        <v>568</v>
      </c>
      <c r="H10" s="67">
        <f>'4.4 Súpis prác'!I14</f>
        <v>0</v>
      </c>
      <c r="I10" s="75">
        <f t="shared" si="0"/>
        <v>0</v>
      </c>
      <c r="J10" s="84">
        <f t="shared" si="1"/>
        <v>0</v>
      </c>
      <c r="K10">
        <v>1</v>
      </c>
    </row>
    <row r="11" spans="2:11" ht="23.25">
      <c r="B11" s="74"/>
      <c r="C11" s="64" t="s">
        <v>126</v>
      </c>
      <c r="D11" s="64" t="s">
        <v>452</v>
      </c>
      <c r="E11" s="65" t="s">
        <v>146</v>
      </c>
      <c r="F11" s="66" t="s">
        <v>453</v>
      </c>
      <c r="G11" s="67">
        <v>238</v>
      </c>
      <c r="H11" s="67">
        <f>'4.4 Súpis prác'!I15</f>
        <v>0</v>
      </c>
      <c r="I11" s="75">
        <f t="shared" si="0"/>
        <v>0</v>
      </c>
      <c r="J11" s="84">
        <f t="shared" si="1"/>
        <v>0</v>
      </c>
      <c r="K11">
        <v>1</v>
      </c>
    </row>
    <row r="12" spans="2:11" ht="23.25">
      <c r="B12" s="74"/>
      <c r="C12" s="64" t="s">
        <v>126</v>
      </c>
      <c r="D12" s="64" t="s">
        <v>454</v>
      </c>
      <c r="E12" s="65" t="s">
        <v>149</v>
      </c>
      <c r="F12" s="66" t="s">
        <v>455</v>
      </c>
      <c r="G12" s="67">
        <v>23</v>
      </c>
      <c r="H12" s="67">
        <f>'4.4 Súpis prác'!I16</f>
        <v>0</v>
      </c>
      <c r="I12" s="75">
        <f t="shared" si="0"/>
        <v>0</v>
      </c>
      <c r="J12" s="84">
        <f t="shared" si="1"/>
        <v>0</v>
      </c>
      <c r="K12">
        <v>1</v>
      </c>
    </row>
    <row r="13" spans="2:11">
      <c r="B13" s="74"/>
      <c r="C13" s="64" t="s">
        <v>126</v>
      </c>
      <c r="D13" s="64" t="s">
        <v>456</v>
      </c>
      <c r="E13" s="65" t="s">
        <v>457</v>
      </c>
      <c r="F13" s="66" t="s">
        <v>445</v>
      </c>
      <c r="G13" s="67">
        <v>1643.27</v>
      </c>
      <c r="H13" s="67">
        <f>'4.4 Súpis prác'!I17</f>
        <v>0</v>
      </c>
      <c r="I13" s="75">
        <f t="shared" si="0"/>
        <v>0</v>
      </c>
      <c r="J13" s="84">
        <f t="shared" si="1"/>
        <v>0</v>
      </c>
      <c r="K13">
        <v>1</v>
      </c>
    </row>
    <row r="14" spans="2:11">
      <c r="B14" s="74"/>
      <c r="C14" s="64" t="s">
        <v>126</v>
      </c>
      <c r="D14" s="64" t="s">
        <v>458</v>
      </c>
      <c r="E14" s="65" t="s">
        <v>153</v>
      </c>
      <c r="F14" s="66" t="s">
        <v>448</v>
      </c>
      <c r="G14" s="67">
        <v>6160</v>
      </c>
      <c r="H14" s="67">
        <f>'4.4 Súpis prác'!I18</f>
        <v>0</v>
      </c>
      <c r="I14" s="75">
        <f t="shared" si="0"/>
        <v>0</v>
      </c>
      <c r="J14" s="84">
        <f t="shared" si="1"/>
        <v>0</v>
      </c>
      <c r="K14">
        <v>1</v>
      </c>
    </row>
    <row r="15" spans="2:11">
      <c r="B15" s="74"/>
      <c r="C15" s="64" t="s">
        <v>126</v>
      </c>
      <c r="D15" s="64" t="s">
        <v>459</v>
      </c>
      <c r="E15" s="65" t="s">
        <v>155</v>
      </c>
      <c r="F15" s="66" t="s">
        <v>453</v>
      </c>
      <c r="G15" s="67">
        <v>3606</v>
      </c>
      <c r="H15" s="67">
        <f>'4.4 Súpis prác'!I19</f>
        <v>0</v>
      </c>
      <c r="I15" s="75">
        <f t="shared" si="0"/>
        <v>0</v>
      </c>
      <c r="J15" s="84">
        <f t="shared" si="1"/>
        <v>0</v>
      </c>
      <c r="K15">
        <v>1</v>
      </c>
    </row>
    <row r="16" spans="2:11">
      <c r="B16" s="74"/>
      <c r="C16" s="64" t="s">
        <v>157</v>
      </c>
      <c r="D16" s="64" t="s">
        <v>460</v>
      </c>
      <c r="E16" s="65" t="s">
        <v>159</v>
      </c>
      <c r="F16" s="66" t="s">
        <v>448</v>
      </c>
      <c r="G16" s="67">
        <v>1300</v>
      </c>
      <c r="H16" s="67">
        <f>'4.4 Súpis prác'!I20</f>
        <v>0</v>
      </c>
      <c r="I16" s="75">
        <f t="shared" si="0"/>
        <v>0</v>
      </c>
      <c r="J16" s="84">
        <f t="shared" si="1"/>
        <v>0</v>
      </c>
      <c r="K16">
        <v>1</v>
      </c>
    </row>
    <row r="17" spans="2:11">
      <c r="B17" s="74"/>
      <c r="C17" s="64" t="s">
        <v>157</v>
      </c>
      <c r="D17" s="64" t="s">
        <v>461</v>
      </c>
      <c r="E17" s="65" t="s">
        <v>161</v>
      </c>
      <c r="F17" s="66" t="s">
        <v>446</v>
      </c>
      <c r="G17" s="67">
        <v>130</v>
      </c>
      <c r="H17" s="67">
        <f>'4.4 Súpis prác'!I21</f>
        <v>0</v>
      </c>
      <c r="I17" s="75">
        <f t="shared" si="0"/>
        <v>0</v>
      </c>
      <c r="J17" s="84">
        <f t="shared" si="1"/>
        <v>0</v>
      </c>
      <c r="K17">
        <v>1</v>
      </c>
    </row>
    <row r="18" spans="2:11">
      <c r="B18" s="74"/>
      <c r="C18" s="64" t="s">
        <v>157</v>
      </c>
      <c r="D18" s="64" t="s">
        <v>462</v>
      </c>
      <c r="E18" s="65" t="s">
        <v>163</v>
      </c>
      <c r="F18" s="66" t="s">
        <v>446</v>
      </c>
      <c r="G18" s="67">
        <v>130</v>
      </c>
      <c r="H18" s="67">
        <f>'4.4 Súpis prác'!I22</f>
        <v>0</v>
      </c>
      <c r="I18" s="75">
        <f t="shared" si="0"/>
        <v>0</v>
      </c>
      <c r="J18" s="84">
        <f t="shared" si="1"/>
        <v>0</v>
      </c>
      <c r="K18">
        <v>1</v>
      </c>
    </row>
    <row r="19" spans="2:11">
      <c r="B19" s="74"/>
      <c r="C19" s="64" t="s">
        <v>157</v>
      </c>
      <c r="D19" s="64" t="s">
        <v>463</v>
      </c>
      <c r="E19" s="65" t="s">
        <v>165</v>
      </c>
      <c r="F19" s="66" t="s">
        <v>446</v>
      </c>
      <c r="G19" s="67">
        <v>260</v>
      </c>
      <c r="H19" s="67">
        <f>'4.4 Súpis prác'!I23</f>
        <v>0</v>
      </c>
      <c r="I19" s="75">
        <f t="shared" si="0"/>
        <v>0</v>
      </c>
      <c r="J19" s="84">
        <f t="shared" si="1"/>
        <v>0</v>
      </c>
      <c r="K19">
        <v>1</v>
      </c>
    </row>
    <row r="20" spans="2:11">
      <c r="B20" s="74"/>
      <c r="C20" s="64" t="s">
        <v>215</v>
      </c>
      <c r="D20" s="64" t="s">
        <v>464</v>
      </c>
      <c r="E20" s="65" t="s">
        <v>217</v>
      </c>
      <c r="F20" s="66" t="s">
        <v>446</v>
      </c>
      <c r="G20" s="67">
        <v>1417</v>
      </c>
      <c r="H20" s="67">
        <f>'4.4 Súpis prác'!I47</f>
        <v>0</v>
      </c>
      <c r="I20" s="75">
        <f t="shared" si="0"/>
        <v>0</v>
      </c>
      <c r="J20" s="84">
        <f t="shared" si="1"/>
        <v>0</v>
      </c>
      <c r="K20">
        <v>1</v>
      </c>
    </row>
    <row r="21" spans="2:11">
      <c r="B21" s="74"/>
      <c r="C21" s="64" t="s">
        <v>215</v>
      </c>
      <c r="D21" s="64" t="s">
        <v>465</v>
      </c>
      <c r="E21" s="65" t="s">
        <v>218</v>
      </c>
      <c r="F21" s="66" t="s">
        <v>446</v>
      </c>
      <c r="G21" s="67">
        <v>36.299999999999997</v>
      </c>
      <c r="H21" s="67">
        <f>'4.4 Súpis prác'!I48</f>
        <v>0</v>
      </c>
      <c r="I21" s="75">
        <f t="shared" si="0"/>
        <v>0</v>
      </c>
      <c r="J21" s="84">
        <f t="shared" si="1"/>
        <v>0</v>
      </c>
      <c r="K21">
        <v>1</v>
      </c>
    </row>
    <row r="22" spans="2:11">
      <c r="B22" s="74"/>
      <c r="C22" s="64" t="s">
        <v>215</v>
      </c>
      <c r="D22" s="64" t="s">
        <v>466</v>
      </c>
      <c r="E22" s="65" t="s">
        <v>219</v>
      </c>
      <c r="F22" s="66" t="s">
        <v>446</v>
      </c>
      <c r="G22" s="67">
        <v>44.4</v>
      </c>
      <c r="H22" s="67">
        <f>'4.4 Súpis prác'!I49</f>
        <v>0</v>
      </c>
      <c r="I22" s="75">
        <f t="shared" si="0"/>
        <v>0</v>
      </c>
      <c r="J22" s="84">
        <f t="shared" si="1"/>
        <v>0</v>
      </c>
      <c r="K22">
        <v>1</v>
      </c>
    </row>
    <row r="23" spans="2:11">
      <c r="B23" s="74"/>
      <c r="C23" s="64" t="s">
        <v>215</v>
      </c>
      <c r="D23" s="64" t="s">
        <v>467</v>
      </c>
      <c r="E23" s="65" t="s">
        <v>186</v>
      </c>
      <c r="F23" s="66" t="s">
        <v>446</v>
      </c>
      <c r="G23" s="67">
        <v>104</v>
      </c>
      <c r="H23" s="67">
        <f>'4.4 Súpis prác'!I50</f>
        <v>0</v>
      </c>
      <c r="I23" s="75">
        <f t="shared" si="0"/>
        <v>0</v>
      </c>
      <c r="J23" s="84">
        <f t="shared" si="1"/>
        <v>0</v>
      </c>
      <c r="K23">
        <v>1</v>
      </c>
    </row>
    <row r="24" spans="2:11">
      <c r="B24" s="74"/>
      <c r="C24" s="64" t="s">
        <v>215</v>
      </c>
      <c r="D24" s="64" t="s">
        <v>468</v>
      </c>
      <c r="E24" s="65" t="s">
        <v>221</v>
      </c>
      <c r="F24" s="66" t="s">
        <v>446</v>
      </c>
      <c r="G24" s="67">
        <v>11</v>
      </c>
      <c r="H24" s="67">
        <f>'4.4 Súpis prác'!I51</f>
        <v>0</v>
      </c>
      <c r="I24" s="75">
        <f t="shared" si="0"/>
        <v>0</v>
      </c>
      <c r="J24" s="84">
        <f t="shared" si="1"/>
        <v>0</v>
      </c>
      <c r="K24">
        <v>1</v>
      </c>
    </row>
    <row r="25" spans="2:11">
      <c r="B25" s="74"/>
      <c r="C25" s="64" t="s">
        <v>215</v>
      </c>
      <c r="D25" s="64" t="s">
        <v>469</v>
      </c>
      <c r="E25" s="65" t="s">
        <v>223</v>
      </c>
      <c r="F25" s="66" t="s">
        <v>446</v>
      </c>
      <c r="G25" s="67">
        <v>877</v>
      </c>
      <c r="H25" s="67">
        <f>'4.4 Súpis prác'!I52</f>
        <v>0</v>
      </c>
      <c r="I25" s="75">
        <f t="shared" si="0"/>
        <v>0</v>
      </c>
      <c r="J25" s="84">
        <f t="shared" si="1"/>
        <v>0</v>
      </c>
      <c r="K25">
        <v>1</v>
      </c>
    </row>
    <row r="26" spans="2:11">
      <c r="B26" s="74"/>
      <c r="C26" s="64" t="s">
        <v>215</v>
      </c>
      <c r="D26" s="64" t="s">
        <v>470</v>
      </c>
      <c r="E26" s="65" t="s">
        <v>225</v>
      </c>
      <c r="F26" s="66" t="s">
        <v>446</v>
      </c>
      <c r="G26" s="67">
        <v>1282</v>
      </c>
      <c r="H26" s="67">
        <f>'4.4 Súpis prác'!I53</f>
        <v>0</v>
      </c>
      <c r="I26" s="75">
        <f t="shared" si="0"/>
        <v>0</v>
      </c>
      <c r="J26" s="84">
        <f t="shared" si="1"/>
        <v>0</v>
      </c>
      <c r="K26">
        <v>1</v>
      </c>
    </row>
    <row r="27" spans="2:11">
      <c r="B27" s="74"/>
      <c r="C27" s="64" t="s">
        <v>215</v>
      </c>
      <c r="D27" s="64" t="s">
        <v>471</v>
      </c>
      <c r="E27" s="65" t="s">
        <v>190</v>
      </c>
      <c r="F27" s="66" t="s">
        <v>446</v>
      </c>
      <c r="G27" s="67">
        <v>26.6</v>
      </c>
      <c r="H27" s="67">
        <f>'4.4 Súpis prác'!I54</f>
        <v>0</v>
      </c>
      <c r="I27" s="75">
        <f t="shared" si="0"/>
        <v>0</v>
      </c>
      <c r="J27" s="84">
        <f t="shared" si="1"/>
        <v>0</v>
      </c>
      <c r="K27">
        <v>1</v>
      </c>
    </row>
    <row r="28" spans="2:11">
      <c r="B28" s="74"/>
      <c r="C28" s="64" t="s">
        <v>215</v>
      </c>
      <c r="D28" s="64" t="s">
        <v>472</v>
      </c>
      <c r="E28" s="65" t="s">
        <v>194</v>
      </c>
      <c r="F28" s="66" t="s">
        <v>446</v>
      </c>
      <c r="G28" s="67">
        <v>7.89</v>
      </c>
      <c r="H28" s="67">
        <f>'4.4 Súpis prác'!I55</f>
        <v>0</v>
      </c>
      <c r="I28" s="75">
        <f t="shared" si="0"/>
        <v>0</v>
      </c>
      <c r="J28" s="84">
        <f t="shared" si="1"/>
        <v>0</v>
      </c>
      <c r="K28">
        <v>1</v>
      </c>
    </row>
    <row r="29" spans="2:11">
      <c r="B29" s="74"/>
      <c r="C29" s="64" t="s">
        <v>215</v>
      </c>
      <c r="D29" s="64" t="s">
        <v>473</v>
      </c>
      <c r="E29" s="65" t="s">
        <v>227</v>
      </c>
      <c r="F29" s="66" t="s">
        <v>448</v>
      </c>
      <c r="G29" s="67">
        <v>2569</v>
      </c>
      <c r="H29" s="67">
        <f>'4.4 Súpis prác'!I56</f>
        <v>0</v>
      </c>
      <c r="I29" s="75">
        <f t="shared" si="0"/>
        <v>0</v>
      </c>
      <c r="J29" s="84">
        <f t="shared" si="1"/>
        <v>0</v>
      </c>
      <c r="K29">
        <v>1</v>
      </c>
    </row>
    <row r="30" spans="2:11">
      <c r="B30" s="74"/>
      <c r="C30" s="64" t="s">
        <v>215</v>
      </c>
      <c r="D30" s="64" t="s">
        <v>474</v>
      </c>
      <c r="E30" s="65" t="s">
        <v>229</v>
      </c>
      <c r="F30" s="66" t="s">
        <v>448</v>
      </c>
      <c r="G30" s="67">
        <v>578</v>
      </c>
      <c r="H30" s="67">
        <f>'4.4 Súpis prác'!I57</f>
        <v>0</v>
      </c>
      <c r="I30" s="75">
        <f t="shared" si="0"/>
        <v>0</v>
      </c>
      <c r="J30" s="84">
        <f t="shared" si="1"/>
        <v>0</v>
      </c>
      <c r="K30">
        <v>1</v>
      </c>
    </row>
    <row r="31" spans="2:11">
      <c r="B31" s="74"/>
      <c r="C31" s="64" t="s">
        <v>215</v>
      </c>
      <c r="D31" s="64" t="s">
        <v>475</v>
      </c>
      <c r="E31" s="65" t="s">
        <v>233</v>
      </c>
      <c r="F31" s="66" t="s">
        <v>448</v>
      </c>
      <c r="G31" s="67">
        <v>266</v>
      </c>
      <c r="H31" s="67">
        <f>'4.4 Súpis prác'!I59</f>
        <v>0</v>
      </c>
      <c r="I31" s="75">
        <f t="shared" si="0"/>
        <v>0</v>
      </c>
      <c r="J31" s="84">
        <f t="shared" si="1"/>
        <v>0</v>
      </c>
      <c r="K31">
        <v>1</v>
      </c>
    </row>
    <row r="32" spans="2:11">
      <c r="B32" s="74"/>
      <c r="C32" s="64" t="s">
        <v>237</v>
      </c>
      <c r="D32" s="64" t="s">
        <v>476</v>
      </c>
      <c r="E32" s="65" t="s">
        <v>239</v>
      </c>
      <c r="F32" s="66" t="s">
        <v>446</v>
      </c>
      <c r="G32" s="67">
        <v>1754</v>
      </c>
      <c r="H32" s="67">
        <f>'4.4 Súpis prác'!I61</f>
        <v>0</v>
      </c>
      <c r="I32" s="75">
        <f t="shared" si="0"/>
        <v>0</v>
      </c>
      <c r="J32" s="84">
        <f t="shared" si="1"/>
        <v>0</v>
      </c>
      <c r="K32">
        <v>1</v>
      </c>
    </row>
    <row r="33" spans="2:11">
      <c r="B33" s="74"/>
      <c r="C33" s="64" t="s">
        <v>237</v>
      </c>
      <c r="D33" s="64" t="s">
        <v>462</v>
      </c>
      <c r="E33" s="65" t="s">
        <v>163</v>
      </c>
      <c r="F33" s="66" t="s">
        <v>446</v>
      </c>
      <c r="G33" s="67">
        <v>862.92</v>
      </c>
      <c r="H33" s="67">
        <f>'4.4 Súpis prác'!I62</f>
        <v>0</v>
      </c>
      <c r="I33" s="75">
        <f t="shared" si="0"/>
        <v>0</v>
      </c>
      <c r="J33" s="84">
        <f t="shared" si="1"/>
        <v>0</v>
      </c>
      <c r="K33">
        <v>1</v>
      </c>
    </row>
    <row r="34" spans="2:11">
      <c r="B34" s="74"/>
      <c r="C34" s="64" t="s">
        <v>237</v>
      </c>
      <c r="D34" s="64" t="s">
        <v>477</v>
      </c>
      <c r="E34" s="65" t="s">
        <v>240</v>
      </c>
      <c r="F34" s="66" t="s">
        <v>446</v>
      </c>
      <c r="G34" s="67">
        <v>1007</v>
      </c>
      <c r="H34" s="67">
        <f>'4.4 Súpis prác'!I63</f>
        <v>0</v>
      </c>
      <c r="I34" s="75">
        <f t="shared" si="0"/>
        <v>0</v>
      </c>
      <c r="J34" s="84">
        <f t="shared" si="1"/>
        <v>0</v>
      </c>
      <c r="K34">
        <v>1</v>
      </c>
    </row>
    <row r="35" spans="2:11">
      <c r="B35" s="74"/>
      <c r="C35" s="64" t="s">
        <v>242</v>
      </c>
      <c r="D35" s="64" t="s">
        <v>478</v>
      </c>
      <c r="E35" s="65" t="s">
        <v>211</v>
      </c>
      <c r="F35" s="66" t="s">
        <v>448</v>
      </c>
      <c r="G35" s="67">
        <v>844</v>
      </c>
      <c r="H35" s="67">
        <f>'4.4 Súpis prác'!I64</f>
        <v>0</v>
      </c>
      <c r="I35" s="75">
        <f t="shared" si="0"/>
        <v>0</v>
      </c>
      <c r="J35" s="84">
        <f t="shared" si="1"/>
        <v>0</v>
      </c>
      <c r="K35">
        <v>1</v>
      </c>
    </row>
    <row r="36" spans="2:11">
      <c r="B36" s="74"/>
      <c r="C36" s="64" t="s">
        <v>242</v>
      </c>
      <c r="D36" s="64" t="s">
        <v>479</v>
      </c>
      <c r="E36" s="65" t="s">
        <v>246</v>
      </c>
      <c r="F36" s="66" t="s">
        <v>448</v>
      </c>
      <c r="G36" s="67">
        <v>1300</v>
      </c>
      <c r="H36" s="67">
        <f>'4.4 Súpis prác'!I66</f>
        <v>0</v>
      </c>
      <c r="I36" s="75">
        <f t="shared" si="0"/>
        <v>0</v>
      </c>
      <c r="J36" s="84">
        <f t="shared" si="1"/>
        <v>0</v>
      </c>
      <c r="K36">
        <v>1</v>
      </c>
    </row>
    <row r="37" spans="2:11" ht="23.25">
      <c r="B37" s="74"/>
      <c r="C37" s="64" t="s">
        <v>242</v>
      </c>
      <c r="D37" s="64" t="s">
        <v>480</v>
      </c>
      <c r="E37" s="65" t="s">
        <v>248</v>
      </c>
      <c r="F37" s="66" t="s">
        <v>448</v>
      </c>
      <c r="G37" s="67">
        <v>1300</v>
      </c>
      <c r="H37" s="67">
        <f>'4.4 Súpis prác'!I67</f>
        <v>0</v>
      </c>
      <c r="I37" s="75">
        <f t="shared" si="0"/>
        <v>0</v>
      </c>
      <c r="J37" s="84">
        <f t="shared" si="1"/>
        <v>0</v>
      </c>
      <c r="K37">
        <v>1</v>
      </c>
    </row>
    <row r="38" spans="2:11">
      <c r="B38" s="74"/>
      <c r="C38" s="64" t="s">
        <v>256</v>
      </c>
      <c r="D38" s="64" t="s">
        <v>481</v>
      </c>
      <c r="E38" s="65" t="s">
        <v>270</v>
      </c>
      <c r="F38" s="66" t="s">
        <v>453</v>
      </c>
      <c r="G38" s="67">
        <v>19</v>
      </c>
      <c r="H38" s="67">
        <f>'4.4 Súpis prác'!I76</f>
        <v>0</v>
      </c>
      <c r="I38" s="75">
        <f t="shared" si="0"/>
        <v>0</v>
      </c>
      <c r="J38" s="84">
        <f t="shared" si="1"/>
        <v>0</v>
      </c>
      <c r="K38">
        <v>1</v>
      </c>
    </row>
    <row r="39" spans="2:11">
      <c r="B39" s="74"/>
      <c r="C39" s="64" t="s">
        <v>256</v>
      </c>
      <c r="D39" s="64" t="s">
        <v>482</v>
      </c>
      <c r="E39" s="65" t="s">
        <v>278</v>
      </c>
      <c r="F39" s="66" t="s">
        <v>455</v>
      </c>
      <c r="G39" s="67">
        <v>11</v>
      </c>
      <c r="H39" s="67">
        <f>'4.4 Súpis prác'!I80</f>
        <v>0</v>
      </c>
      <c r="I39" s="75">
        <f t="shared" si="0"/>
        <v>0</v>
      </c>
      <c r="J39" s="84">
        <f t="shared" si="1"/>
        <v>0</v>
      </c>
      <c r="K39">
        <v>1</v>
      </c>
    </row>
    <row r="40" spans="2:11">
      <c r="B40" s="74"/>
      <c r="C40" s="64" t="s">
        <v>256</v>
      </c>
      <c r="D40" s="64" t="s">
        <v>483</v>
      </c>
      <c r="E40" s="65" t="s">
        <v>286</v>
      </c>
      <c r="F40" s="66" t="s">
        <v>455</v>
      </c>
      <c r="G40" s="67">
        <v>11</v>
      </c>
      <c r="H40" s="67">
        <f>'4.4 Súpis prác'!I84</f>
        <v>0</v>
      </c>
      <c r="I40" s="75">
        <f t="shared" si="0"/>
        <v>0</v>
      </c>
      <c r="J40" s="84">
        <f t="shared" si="1"/>
        <v>0</v>
      </c>
      <c r="K40">
        <v>1</v>
      </c>
    </row>
    <row r="41" spans="2:11" ht="23.25">
      <c r="B41" s="74"/>
      <c r="C41" s="64" t="s">
        <v>292</v>
      </c>
      <c r="D41" s="64" t="s">
        <v>484</v>
      </c>
      <c r="E41" s="65" t="s">
        <v>294</v>
      </c>
      <c r="F41" s="66" t="s">
        <v>448</v>
      </c>
      <c r="G41" s="67">
        <v>484.42</v>
      </c>
      <c r="H41" s="67">
        <f>'4.4 Súpis prác'!I87</f>
        <v>0</v>
      </c>
      <c r="I41" s="75">
        <f t="shared" si="0"/>
        <v>0</v>
      </c>
      <c r="J41" s="84">
        <f t="shared" si="1"/>
        <v>0</v>
      </c>
      <c r="K41">
        <v>1</v>
      </c>
    </row>
    <row r="42" spans="2:11" ht="23.25">
      <c r="B42" s="74"/>
      <c r="C42" s="64" t="s">
        <v>296</v>
      </c>
      <c r="D42" s="64" t="s">
        <v>485</v>
      </c>
      <c r="E42" s="65" t="s">
        <v>298</v>
      </c>
      <c r="F42" s="66" t="s">
        <v>448</v>
      </c>
      <c r="G42" s="67">
        <v>10578</v>
      </c>
      <c r="H42" s="67">
        <f>'4.4 Súpis prác'!I88</f>
        <v>0</v>
      </c>
      <c r="I42" s="75">
        <f t="shared" si="0"/>
        <v>0</v>
      </c>
      <c r="J42" s="84">
        <f t="shared" si="1"/>
        <v>0</v>
      </c>
      <c r="K42">
        <v>1</v>
      </c>
    </row>
    <row r="43" spans="2:11" ht="23.25">
      <c r="B43" s="74"/>
      <c r="C43" s="64" t="s">
        <v>296</v>
      </c>
      <c r="D43" s="64" t="s">
        <v>486</v>
      </c>
      <c r="E43" s="65" t="s">
        <v>300</v>
      </c>
      <c r="F43" s="66" t="s">
        <v>446</v>
      </c>
      <c r="G43" s="67">
        <v>317.33999999999997</v>
      </c>
      <c r="H43" s="67">
        <f>'4.4 Súpis prác'!I89</f>
        <v>0</v>
      </c>
      <c r="I43" s="75">
        <f t="shared" si="0"/>
        <v>0</v>
      </c>
      <c r="J43" s="84">
        <f t="shared" si="1"/>
        <v>0</v>
      </c>
      <c r="K43">
        <v>1</v>
      </c>
    </row>
    <row r="44" spans="2:11" ht="23.25">
      <c r="B44" s="74"/>
      <c r="C44" s="64" t="s">
        <v>296</v>
      </c>
      <c r="D44" s="64" t="s">
        <v>487</v>
      </c>
      <c r="E44" s="65" t="s">
        <v>302</v>
      </c>
      <c r="F44" s="66" t="s">
        <v>446</v>
      </c>
      <c r="G44" s="67">
        <v>211.56</v>
      </c>
      <c r="H44" s="67">
        <f>'4.4 Súpis prác'!I90</f>
        <v>0</v>
      </c>
      <c r="I44" s="75">
        <f t="shared" si="0"/>
        <v>0</v>
      </c>
      <c r="J44" s="84">
        <f t="shared" si="1"/>
        <v>0</v>
      </c>
      <c r="K44">
        <v>1</v>
      </c>
    </row>
    <row r="45" spans="2:11" ht="23.25">
      <c r="B45" s="74"/>
      <c r="C45" s="64" t="s">
        <v>296</v>
      </c>
      <c r="D45" s="64" t="s">
        <v>488</v>
      </c>
      <c r="E45" s="65" t="s">
        <v>304</v>
      </c>
      <c r="F45" s="66" t="s">
        <v>453</v>
      </c>
      <c r="G45" s="67">
        <v>2127</v>
      </c>
      <c r="H45" s="67">
        <f>'4.4 Súpis prác'!I91</f>
        <v>0</v>
      </c>
      <c r="I45" s="75">
        <f t="shared" si="0"/>
        <v>0</v>
      </c>
      <c r="J45" s="84">
        <f t="shared" si="1"/>
        <v>0</v>
      </c>
      <c r="K45">
        <v>1</v>
      </c>
    </row>
    <row r="46" spans="2:11">
      <c r="B46" s="74"/>
      <c r="C46" s="64" t="s">
        <v>296</v>
      </c>
      <c r="D46" s="64" t="s">
        <v>489</v>
      </c>
      <c r="E46" s="65" t="s">
        <v>308</v>
      </c>
      <c r="F46" s="66" t="s">
        <v>448</v>
      </c>
      <c r="G46" s="67">
        <v>155</v>
      </c>
      <c r="H46" s="67">
        <f>'4.4 Súpis prác'!I93</f>
        <v>0</v>
      </c>
      <c r="I46" s="75">
        <f t="shared" si="0"/>
        <v>0</v>
      </c>
      <c r="J46" s="84">
        <f t="shared" si="1"/>
        <v>0</v>
      </c>
      <c r="K46">
        <v>1</v>
      </c>
    </row>
    <row r="47" spans="2:11" ht="23.25">
      <c r="B47" s="74"/>
      <c r="C47" s="64" t="s">
        <v>296</v>
      </c>
      <c r="D47" s="64" t="s">
        <v>490</v>
      </c>
      <c r="E47" s="65" t="s">
        <v>310</v>
      </c>
      <c r="F47" s="66" t="s">
        <v>448</v>
      </c>
      <c r="G47" s="67">
        <v>105</v>
      </c>
      <c r="H47" s="67">
        <f>'4.4 Súpis prác'!I94</f>
        <v>0</v>
      </c>
      <c r="I47" s="75">
        <f t="shared" si="0"/>
        <v>0</v>
      </c>
      <c r="J47" s="84">
        <f t="shared" si="1"/>
        <v>0</v>
      </c>
      <c r="K47">
        <v>1</v>
      </c>
    </row>
    <row r="48" spans="2:11" ht="23.25">
      <c r="B48" s="74"/>
      <c r="C48" s="64" t="s">
        <v>296</v>
      </c>
      <c r="D48" s="64" t="s">
        <v>491</v>
      </c>
      <c r="E48" s="65" t="s">
        <v>312</v>
      </c>
      <c r="F48" s="66" t="s">
        <v>448</v>
      </c>
      <c r="G48" s="67">
        <v>8.7200000000000006</v>
      </c>
      <c r="H48" s="67">
        <f>'4.4 Súpis prác'!I95</f>
        <v>0</v>
      </c>
      <c r="I48" s="75">
        <f t="shared" si="0"/>
        <v>0</v>
      </c>
      <c r="J48" s="84">
        <f t="shared" si="1"/>
        <v>0</v>
      </c>
      <c r="K48">
        <v>1</v>
      </c>
    </row>
    <row r="49" spans="2:11" ht="23.25">
      <c r="B49" s="74"/>
      <c r="C49" s="64" t="s">
        <v>296</v>
      </c>
      <c r="D49" s="64" t="s">
        <v>492</v>
      </c>
      <c r="E49" s="65" t="s">
        <v>318</v>
      </c>
      <c r="F49" s="66" t="s">
        <v>455</v>
      </c>
      <c r="G49" s="67">
        <v>25</v>
      </c>
      <c r="H49" s="67">
        <f>'4.4 Súpis prác'!I98</f>
        <v>0</v>
      </c>
      <c r="I49" s="75">
        <f t="shared" si="0"/>
        <v>0</v>
      </c>
      <c r="J49" s="84">
        <f t="shared" si="1"/>
        <v>0</v>
      </c>
      <c r="K49">
        <v>1</v>
      </c>
    </row>
    <row r="50" spans="2:11">
      <c r="B50" s="74"/>
      <c r="C50" s="64" t="s">
        <v>296</v>
      </c>
      <c r="D50" s="64" t="s">
        <v>493</v>
      </c>
      <c r="E50" s="65" t="s">
        <v>320</v>
      </c>
      <c r="F50" s="66" t="s">
        <v>455</v>
      </c>
      <c r="G50" s="67">
        <v>9</v>
      </c>
      <c r="H50" s="67">
        <f>'4.4 Súpis prác'!I99</f>
        <v>0</v>
      </c>
      <c r="I50" s="75">
        <f t="shared" si="0"/>
        <v>0</v>
      </c>
      <c r="J50" s="84">
        <f t="shared" si="1"/>
        <v>0</v>
      </c>
      <c r="K50">
        <v>1</v>
      </c>
    </row>
    <row r="51" spans="2:11">
      <c r="B51" s="74"/>
      <c r="C51" s="64" t="s">
        <v>296</v>
      </c>
      <c r="D51" s="64" t="s">
        <v>494</v>
      </c>
      <c r="E51" s="65" t="s">
        <v>322</v>
      </c>
      <c r="F51" s="66" t="s">
        <v>455</v>
      </c>
      <c r="G51" s="67">
        <v>2</v>
      </c>
      <c r="H51" s="67">
        <f>'4.4 Súpis prác'!I100</f>
        <v>0</v>
      </c>
      <c r="I51" s="75">
        <f t="shared" si="0"/>
        <v>0</v>
      </c>
      <c r="J51" s="84">
        <f t="shared" si="1"/>
        <v>0</v>
      </c>
      <c r="K51">
        <v>1</v>
      </c>
    </row>
    <row r="52" spans="2:11">
      <c r="B52" s="74"/>
      <c r="C52" s="64" t="s">
        <v>296</v>
      </c>
      <c r="D52" s="64" t="s">
        <v>495</v>
      </c>
      <c r="E52" s="65" t="s">
        <v>324</v>
      </c>
      <c r="F52" s="66" t="s">
        <v>453</v>
      </c>
      <c r="G52" s="67">
        <v>891</v>
      </c>
      <c r="H52" s="67">
        <f>'4.4 Súpis prác'!I101</f>
        <v>0</v>
      </c>
      <c r="I52" s="75">
        <f t="shared" si="0"/>
        <v>0</v>
      </c>
      <c r="J52" s="84">
        <f t="shared" si="1"/>
        <v>0</v>
      </c>
      <c r="K52">
        <v>1</v>
      </c>
    </row>
    <row r="53" spans="2:11">
      <c r="B53" s="74"/>
      <c r="C53" s="64" t="s">
        <v>296</v>
      </c>
      <c r="D53" s="64" t="s">
        <v>496</v>
      </c>
      <c r="E53" s="65" t="s">
        <v>330</v>
      </c>
      <c r="F53" s="66" t="s">
        <v>453</v>
      </c>
      <c r="G53" s="67">
        <v>107</v>
      </c>
      <c r="H53" s="67">
        <f>'4.4 Súpis prác'!I104</f>
        <v>0</v>
      </c>
      <c r="I53" s="75">
        <f t="shared" si="0"/>
        <v>0</v>
      </c>
      <c r="J53" s="84">
        <f t="shared" si="1"/>
        <v>0</v>
      </c>
      <c r="K53">
        <v>1</v>
      </c>
    </row>
    <row r="54" spans="2:11">
      <c r="B54" s="74"/>
      <c r="C54" s="64" t="s">
        <v>332</v>
      </c>
      <c r="D54" s="64" t="s">
        <v>497</v>
      </c>
      <c r="E54" s="65" t="s">
        <v>334</v>
      </c>
      <c r="F54" s="66" t="s">
        <v>446</v>
      </c>
      <c r="G54" s="67">
        <v>3.15</v>
      </c>
      <c r="H54" s="67">
        <f>'4.4 Súpis prác'!I105</f>
        <v>0</v>
      </c>
      <c r="I54" s="75">
        <f t="shared" si="0"/>
        <v>0</v>
      </c>
      <c r="J54" s="84">
        <f t="shared" si="1"/>
        <v>0</v>
      </c>
      <c r="K54">
        <v>1</v>
      </c>
    </row>
    <row r="55" spans="2:11">
      <c r="B55" s="74"/>
      <c r="C55" s="64" t="s">
        <v>332</v>
      </c>
      <c r="D55" s="64" t="s">
        <v>498</v>
      </c>
      <c r="E55" s="65" t="s">
        <v>336</v>
      </c>
      <c r="F55" s="66" t="s">
        <v>446</v>
      </c>
      <c r="G55" s="67">
        <v>511.7</v>
      </c>
      <c r="H55" s="67">
        <f>'4.4 Súpis prác'!I106</f>
        <v>0</v>
      </c>
      <c r="I55" s="75">
        <f t="shared" si="0"/>
        <v>0</v>
      </c>
      <c r="J55" s="84">
        <f t="shared" si="1"/>
        <v>0</v>
      </c>
      <c r="K55">
        <v>1</v>
      </c>
    </row>
    <row r="56" spans="2:11">
      <c r="B56" s="74"/>
      <c r="C56" s="64" t="s">
        <v>332</v>
      </c>
      <c r="D56" s="64" t="s">
        <v>499</v>
      </c>
      <c r="E56" s="65" t="s">
        <v>338</v>
      </c>
      <c r="F56" s="66" t="s">
        <v>446</v>
      </c>
      <c r="G56" s="67">
        <v>4</v>
      </c>
      <c r="H56" s="67">
        <f>'4.4 Súpis prác'!I107</f>
        <v>0</v>
      </c>
      <c r="I56" s="75">
        <f t="shared" si="0"/>
        <v>0</v>
      </c>
      <c r="J56" s="84">
        <f t="shared" si="1"/>
        <v>0</v>
      </c>
      <c r="K56">
        <v>1</v>
      </c>
    </row>
    <row r="57" spans="2:11" ht="23.25">
      <c r="B57" s="74"/>
      <c r="C57" s="64" t="s">
        <v>332</v>
      </c>
      <c r="D57" s="64" t="s">
        <v>500</v>
      </c>
      <c r="E57" s="65" t="s">
        <v>340</v>
      </c>
      <c r="F57" s="66" t="s">
        <v>446</v>
      </c>
      <c r="G57" s="67">
        <v>12.85</v>
      </c>
      <c r="H57" s="67">
        <f>'4.4 Súpis prác'!I108</f>
        <v>0</v>
      </c>
      <c r="I57" s="75">
        <f t="shared" si="0"/>
        <v>0</v>
      </c>
      <c r="J57" s="84">
        <f t="shared" si="1"/>
        <v>0</v>
      </c>
      <c r="K57">
        <v>1</v>
      </c>
    </row>
    <row r="58" spans="2:11" ht="23.25">
      <c r="B58" s="74"/>
      <c r="C58" s="64" t="s">
        <v>332</v>
      </c>
      <c r="D58" s="64" t="s">
        <v>501</v>
      </c>
      <c r="E58" s="65" t="s">
        <v>342</v>
      </c>
      <c r="F58" s="66" t="s">
        <v>446</v>
      </c>
      <c r="G58" s="67">
        <v>394.4</v>
      </c>
      <c r="H58" s="67">
        <f>'4.4 Súpis prác'!I109</f>
        <v>0</v>
      </c>
      <c r="I58" s="75">
        <f t="shared" si="0"/>
        <v>0</v>
      </c>
      <c r="J58" s="84">
        <f t="shared" si="1"/>
        <v>0</v>
      </c>
      <c r="K58">
        <v>1</v>
      </c>
    </row>
    <row r="59" spans="2:11" ht="23.25">
      <c r="B59" s="74"/>
      <c r="C59" s="64" t="s">
        <v>332</v>
      </c>
      <c r="D59" s="64" t="s">
        <v>502</v>
      </c>
      <c r="E59" s="65" t="s">
        <v>344</v>
      </c>
      <c r="F59" s="66" t="s">
        <v>448</v>
      </c>
      <c r="G59" s="67">
        <v>2209</v>
      </c>
      <c r="H59" s="67">
        <f>'4.4 Súpis prác'!I110</f>
        <v>0</v>
      </c>
      <c r="I59" s="75">
        <f t="shared" si="0"/>
        <v>0</v>
      </c>
      <c r="J59" s="84">
        <f t="shared" si="1"/>
        <v>0</v>
      </c>
      <c r="K59">
        <v>1</v>
      </c>
    </row>
    <row r="60" spans="2:11" ht="23.25">
      <c r="B60" s="74"/>
      <c r="C60" s="64" t="s">
        <v>332</v>
      </c>
      <c r="D60" s="64" t="s">
        <v>503</v>
      </c>
      <c r="E60" s="65" t="s">
        <v>346</v>
      </c>
      <c r="F60" s="66" t="s">
        <v>446</v>
      </c>
      <c r="G60" s="67">
        <v>110.45</v>
      </c>
      <c r="H60" s="67">
        <f>'4.4 Súpis prác'!I111</f>
        <v>0</v>
      </c>
      <c r="I60" s="75">
        <f t="shared" si="0"/>
        <v>0</v>
      </c>
      <c r="J60" s="84">
        <f t="shared" si="1"/>
        <v>0</v>
      </c>
      <c r="K60">
        <v>1</v>
      </c>
    </row>
    <row r="61" spans="2:11">
      <c r="B61" s="74"/>
      <c r="C61" s="64" t="s">
        <v>352</v>
      </c>
      <c r="D61" s="64" t="s">
        <v>504</v>
      </c>
      <c r="E61" s="65" t="s">
        <v>360</v>
      </c>
      <c r="F61" s="66" t="s">
        <v>455</v>
      </c>
      <c r="G61" s="67">
        <v>2</v>
      </c>
      <c r="H61" s="67">
        <f>'4.4 Súpis prác'!I117</f>
        <v>0</v>
      </c>
      <c r="I61" s="75">
        <f t="shared" si="0"/>
        <v>0</v>
      </c>
      <c r="J61" s="84">
        <f t="shared" si="1"/>
        <v>0</v>
      </c>
      <c r="K61">
        <v>1</v>
      </c>
    </row>
    <row r="62" spans="2:11">
      <c r="B62" s="74"/>
      <c r="C62" s="64" t="s">
        <v>352</v>
      </c>
      <c r="D62" s="64" t="s">
        <v>505</v>
      </c>
      <c r="E62" s="65" t="s">
        <v>364</v>
      </c>
      <c r="F62" s="66" t="s">
        <v>446</v>
      </c>
      <c r="G62" s="67">
        <v>4</v>
      </c>
      <c r="H62" s="67">
        <f>'4.4 Súpis prác'!I119</f>
        <v>0</v>
      </c>
      <c r="I62" s="75">
        <f t="shared" si="0"/>
        <v>0</v>
      </c>
      <c r="J62" s="84">
        <f t="shared" si="1"/>
        <v>0</v>
      </c>
      <c r="K62">
        <v>1</v>
      </c>
    </row>
    <row r="63" spans="2:11" ht="23.25">
      <c r="B63" s="74"/>
      <c r="C63" s="64" t="s">
        <v>366</v>
      </c>
      <c r="D63" s="64" t="s">
        <v>506</v>
      </c>
      <c r="E63" s="65" t="s">
        <v>368</v>
      </c>
      <c r="F63" s="66" t="s">
        <v>448</v>
      </c>
      <c r="G63" s="67">
        <v>36.54</v>
      </c>
      <c r="H63" s="67">
        <f>'4.4 Súpis prác'!I120</f>
        <v>0</v>
      </c>
      <c r="I63" s="75">
        <f t="shared" si="0"/>
        <v>0</v>
      </c>
      <c r="J63" s="84">
        <f t="shared" si="1"/>
        <v>0</v>
      </c>
      <c r="K63">
        <v>1</v>
      </c>
    </row>
    <row r="64" spans="2:11" ht="23.25">
      <c r="B64" s="74"/>
      <c r="C64" s="64" t="s">
        <v>372</v>
      </c>
      <c r="D64" s="64" t="s">
        <v>507</v>
      </c>
      <c r="E64" s="65" t="s">
        <v>374</v>
      </c>
      <c r="F64" s="66" t="s">
        <v>446</v>
      </c>
      <c r="G64" s="67">
        <v>29.6</v>
      </c>
      <c r="H64" s="67">
        <f>'4.4 Súpis prác'!I122</f>
        <v>0</v>
      </c>
      <c r="I64" s="75">
        <f t="shared" si="0"/>
        <v>0</v>
      </c>
      <c r="J64" s="84">
        <f t="shared" si="1"/>
        <v>0</v>
      </c>
      <c r="K64">
        <v>1</v>
      </c>
    </row>
    <row r="65" spans="2:11" ht="23.25">
      <c r="B65" s="74"/>
      <c r="C65" s="64" t="s">
        <v>372</v>
      </c>
      <c r="D65" s="64" t="s">
        <v>508</v>
      </c>
      <c r="E65" s="65" t="s">
        <v>376</v>
      </c>
      <c r="F65" s="66" t="s">
        <v>446</v>
      </c>
      <c r="G65" s="67">
        <v>104</v>
      </c>
      <c r="H65" s="67">
        <f>'4.4 Súpis prác'!I123</f>
        <v>0</v>
      </c>
      <c r="I65" s="75">
        <f t="shared" si="0"/>
        <v>0</v>
      </c>
      <c r="J65" s="84">
        <f t="shared" si="1"/>
        <v>0</v>
      </c>
      <c r="K65">
        <v>1</v>
      </c>
    </row>
    <row r="66" spans="2:11" ht="23.25">
      <c r="B66" s="74"/>
      <c r="C66" s="64" t="s">
        <v>372</v>
      </c>
      <c r="D66" s="64" t="s">
        <v>509</v>
      </c>
      <c r="E66" s="65" t="s">
        <v>378</v>
      </c>
      <c r="F66" s="66" t="s">
        <v>448</v>
      </c>
      <c r="G66" s="67">
        <v>312</v>
      </c>
      <c r="H66" s="67">
        <f>'4.4 Súpis prác'!I124</f>
        <v>0</v>
      </c>
      <c r="I66" s="75">
        <f t="shared" si="0"/>
        <v>0</v>
      </c>
      <c r="J66" s="84">
        <f t="shared" si="1"/>
        <v>0</v>
      </c>
      <c r="K66">
        <v>1</v>
      </c>
    </row>
    <row r="67" spans="2:11" ht="23.25">
      <c r="B67" s="74"/>
      <c r="C67" s="64" t="s">
        <v>372</v>
      </c>
      <c r="D67" s="64" t="s">
        <v>510</v>
      </c>
      <c r="E67" s="65" t="s">
        <v>380</v>
      </c>
      <c r="F67" s="66" t="s">
        <v>446</v>
      </c>
      <c r="G67" s="67">
        <v>5.7</v>
      </c>
      <c r="H67" s="67">
        <f>'4.4 Súpis prác'!I125</f>
        <v>0</v>
      </c>
      <c r="I67" s="75">
        <f t="shared" si="0"/>
        <v>0</v>
      </c>
      <c r="J67" s="84">
        <f t="shared" si="1"/>
        <v>0</v>
      </c>
      <c r="K67">
        <v>1</v>
      </c>
    </row>
    <row r="68" spans="2:11" ht="23.25">
      <c r="B68" s="74"/>
      <c r="C68" s="64" t="s">
        <v>372</v>
      </c>
      <c r="D68" s="64" t="s">
        <v>511</v>
      </c>
      <c r="E68" s="65" t="s">
        <v>382</v>
      </c>
      <c r="F68" s="66" t="s">
        <v>453</v>
      </c>
      <c r="G68" s="67">
        <v>148</v>
      </c>
      <c r="H68" s="67">
        <f>'4.4 Súpis prác'!I126</f>
        <v>0</v>
      </c>
      <c r="I68" s="75">
        <f t="shared" ref="I68:I76" si="2">G68*H68</f>
        <v>0</v>
      </c>
      <c r="J68" s="84">
        <f t="shared" ref="J68:J76" si="3">ROUNDDOWN(I68*0.2,2)</f>
        <v>0</v>
      </c>
      <c r="K68">
        <v>1</v>
      </c>
    </row>
    <row r="69" spans="2:11">
      <c r="B69" s="74"/>
      <c r="C69" s="64" t="s">
        <v>372</v>
      </c>
      <c r="D69" s="64" t="s">
        <v>512</v>
      </c>
      <c r="E69" s="65" t="s">
        <v>384</v>
      </c>
      <c r="F69" s="66" t="s">
        <v>453</v>
      </c>
      <c r="G69" s="67">
        <v>10.8</v>
      </c>
      <c r="H69" s="67">
        <f>'4.4 Súpis prác'!I127</f>
        <v>0</v>
      </c>
      <c r="I69" s="75">
        <f t="shared" si="2"/>
        <v>0</v>
      </c>
      <c r="J69" s="84">
        <f t="shared" si="3"/>
        <v>0</v>
      </c>
      <c r="K69">
        <v>1</v>
      </c>
    </row>
    <row r="70" spans="2:11">
      <c r="B70" s="74"/>
      <c r="C70" s="64" t="s">
        <v>372</v>
      </c>
      <c r="D70" s="64" t="s">
        <v>513</v>
      </c>
      <c r="E70" s="65" t="s">
        <v>386</v>
      </c>
      <c r="F70" s="66" t="s">
        <v>453</v>
      </c>
      <c r="G70" s="67">
        <v>7.2</v>
      </c>
      <c r="H70" s="67">
        <f>'4.4 Súpis prác'!I128</f>
        <v>0</v>
      </c>
      <c r="I70" s="75">
        <f t="shared" si="2"/>
        <v>0</v>
      </c>
      <c r="J70" s="84">
        <f t="shared" si="3"/>
        <v>0</v>
      </c>
      <c r="K70">
        <v>1</v>
      </c>
    </row>
    <row r="71" spans="2:11">
      <c r="B71" s="74"/>
      <c r="C71" s="64" t="s">
        <v>372</v>
      </c>
      <c r="D71" s="64" t="s">
        <v>514</v>
      </c>
      <c r="E71" s="65" t="s">
        <v>388</v>
      </c>
      <c r="F71" s="66" t="s">
        <v>446</v>
      </c>
      <c r="G71" s="67">
        <v>12.22</v>
      </c>
      <c r="H71" s="67">
        <f>'4.4 Súpis prác'!I129</f>
        <v>0</v>
      </c>
      <c r="I71" s="75">
        <f t="shared" si="2"/>
        <v>0</v>
      </c>
      <c r="J71" s="84">
        <f t="shared" si="3"/>
        <v>0</v>
      </c>
      <c r="K71">
        <v>1</v>
      </c>
    </row>
    <row r="72" spans="2:11">
      <c r="B72" s="74"/>
      <c r="C72" s="64" t="s">
        <v>372</v>
      </c>
      <c r="D72" s="64" t="s">
        <v>515</v>
      </c>
      <c r="E72" s="65" t="s">
        <v>390</v>
      </c>
      <c r="F72" s="66" t="s">
        <v>445</v>
      </c>
      <c r="G72" s="67">
        <v>0.94</v>
      </c>
      <c r="H72" s="67">
        <f>'4.4 Súpis prác'!I130</f>
        <v>0</v>
      </c>
      <c r="I72" s="75">
        <f t="shared" si="2"/>
        <v>0</v>
      </c>
      <c r="J72" s="84">
        <f t="shared" si="3"/>
        <v>0</v>
      </c>
      <c r="K72">
        <v>1</v>
      </c>
    </row>
    <row r="73" spans="2:11">
      <c r="B73" s="74"/>
      <c r="C73" s="64" t="s">
        <v>396</v>
      </c>
      <c r="D73" s="64" t="s">
        <v>516</v>
      </c>
      <c r="E73" s="65" t="s">
        <v>400</v>
      </c>
      <c r="F73" s="66" t="s">
        <v>446</v>
      </c>
      <c r="G73" s="67">
        <v>9.1</v>
      </c>
      <c r="H73" s="67">
        <f>'4.4 Súpis prác'!I134</f>
        <v>0</v>
      </c>
      <c r="I73" s="75">
        <f t="shared" si="2"/>
        <v>0</v>
      </c>
      <c r="J73" s="84">
        <f t="shared" si="3"/>
        <v>0</v>
      </c>
      <c r="K73">
        <v>1</v>
      </c>
    </row>
    <row r="74" spans="2:11">
      <c r="B74" s="74"/>
      <c r="C74" s="64" t="s">
        <v>396</v>
      </c>
      <c r="D74" s="64" t="s">
        <v>517</v>
      </c>
      <c r="E74" s="65" t="s">
        <v>402</v>
      </c>
      <c r="F74" s="66" t="s">
        <v>448</v>
      </c>
      <c r="G74" s="67">
        <v>25.4</v>
      </c>
      <c r="H74" s="67">
        <f>'4.4 Súpis prác'!I135</f>
        <v>0</v>
      </c>
      <c r="I74" s="75">
        <f t="shared" si="2"/>
        <v>0</v>
      </c>
      <c r="J74" s="84">
        <f t="shared" si="3"/>
        <v>0</v>
      </c>
      <c r="K74">
        <v>1</v>
      </c>
    </row>
    <row r="75" spans="2:11">
      <c r="B75" s="74"/>
      <c r="C75" s="64" t="s">
        <v>396</v>
      </c>
      <c r="D75" s="64" t="s">
        <v>518</v>
      </c>
      <c r="E75" s="65" t="s">
        <v>404</v>
      </c>
      <c r="F75" s="66" t="s">
        <v>445</v>
      </c>
      <c r="G75" s="67">
        <v>0.76</v>
      </c>
      <c r="H75" s="67">
        <f>'4.4 Súpis prác'!I136</f>
        <v>0</v>
      </c>
      <c r="I75" s="75">
        <f t="shared" si="2"/>
        <v>0</v>
      </c>
      <c r="J75" s="84">
        <f t="shared" si="3"/>
        <v>0</v>
      </c>
      <c r="K75">
        <v>1</v>
      </c>
    </row>
    <row r="76" spans="2:11">
      <c r="B76" s="118"/>
      <c r="C76" s="68" t="s">
        <v>396</v>
      </c>
      <c r="D76" s="68" t="s">
        <v>519</v>
      </c>
      <c r="E76" s="69" t="s">
        <v>354</v>
      </c>
      <c r="F76" s="70" t="s">
        <v>446</v>
      </c>
      <c r="G76" s="71">
        <v>1</v>
      </c>
      <c r="H76" s="71">
        <f>'4.4 Súpis prác'!I138</f>
        <v>0</v>
      </c>
      <c r="I76" s="76">
        <f t="shared" si="2"/>
        <v>0</v>
      </c>
      <c r="J76" s="84">
        <f t="shared" si="3"/>
        <v>0</v>
      </c>
      <c r="K76">
        <v>1</v>
      </c>
    </row>
    <row r="77" spans="2:11">
      <c r="B77" s="264" t="s">
        <v>520</v>
      </c>
      <c r="C77" s="265"/>
      <c r="D77" s="265"/>
      <c r="E77" s="265"/>
      <c r="F77" s="265"/>
      <c r="G77" s="266"/>
      <c r="H77" s="267"/>
      <c r="I77" s="77">
        <f>SUMIF(K4:K76,1,I4:I76)</f>
        <v>0</v>
      </c>
      <c r="J77" s="84">
        <f>SUMIF(K4:K76,1,J4:J76)</f>
        <v>0</v>
      </c>
      <c r="K77">
        <v>3</v>
      </c>
    </row>
    <row r="78" spans="2:11" ht="23.25">
      <c r="B78" s="72" t="s">
        <v>521</v>
      </c>
      <c r="C78" s="60" t="s">
        <v>119</v>
      </c>
      <c r="D78" s="60" t="s">
        <v>78</v>
      </c>
      <c r="E78" s="61" t="s">
        <v>83</v>
      </c>
      <c r="F78" s="62" t="s">
        <v>445</v>
      </c>
      <c r="G78" s="63">
        <v>1345.59</v>
      </c>
      <c r="H78" s="63">
        <f>'4.4 Súpis prác'!I4</f>
        <v>0</v>
      </c>
      <c r="I78" s="73">
        <f t="shared" ref="I78:I141" si="4">G78*H78</f>
        <v>0</v>
      </c>
      <c r="J78" s="84">
        <f t="shared" ref="J78:J141" si="5">ROUNDDOWN(I78*0.2,2)</f>
        <v>0</v>
      </c>
      <c r="K78">
        <v>1</v>
      </c>
    </row>
    <row r="79" spans="2:11">
      <c r="B79" s="74"/>
      <c r="C79" s="64" t="s">
        <v>119</v>
      </c>
      <c r="D79" s="64" t="s">
        <v>79</v>
      </c>
      <c r="E79" s="65" t="s">
        <v>84</v>
      </c>
      <c r="F79" s="66" t="s">
        <v>446</v>
      </c>
      <c r="G79" s="67">
        <v>28</v>
      </c>
      <c r="H79" s="67">
        <f>'4.4 Súpis prác'!I5</f>
        <v>0</v>
      </c>
      <c r="I79" s="75">
        <f t="shared" si="4"/>
        <v>0</v>
      </c>
      <c r="J79" s="84">
        <f t="shared" si="5"/>
        <v>0</v>
      </c>
      <c r="K79">
        <v>1</v>
      </c>
    </row>
    <row r="80" spans="2:11">
      <c r="B80" s="74"/>
      <c r="C80" s="64" t="s">
        <v>119</v>
      </c>
      <c r="D80" s="64" t="s">
        <v>80</v>
      </c>
      <c r="E80" s="65" t="s">
        <v>85</v>
      </c>
      <c r="F80" s="66" t="s">
        <v>446</v>
      </c>
      <c r="G80" s="67">
        <v>486.06</v>
      </c>
      <c r="H80" s="67">
        <f>'4.4 Súpis prác'!I6</f>
        <v>0</v>
      </c>
      <c r="I80" s="75">
        <f t="shared" si="4"/>
        <v>0</v>
      </c>
      <c r="J80" s="84">
        <f t="shared" si="5"/>
        <v>0</v>
      </c>
      <c r="K80">
        <v>1</v>
      </c>
    </row>
    <row r="81" spans="2:11" ht="23.25">
      <c r="B81" s="74"/>
      <c r="C81" s="64" t="s">
        <v>126</v>
      </c>
      <c r="D81" s="64" t="s">
        <v>447</v>
      </c>
      <c r="E81" s="65" t="s">
        <v>135</v>
      </c>
      <c r="F81" s="66" t="s">
        <v>448</v>
      </c>
      <c r="G81" s="67">
        <v>5.5</v>
      </c>
      <c r="H81" s="67">
        <f>'4.4 Súpis prác'!I10</f>
        <v>0</v>
      </c>
      <c r="I81" s="75">
        <f t="shared" si="4"/>
        <v>0</v>
      </c>
      <c r="J81" s="84">
        <f t="shared" si="5"/>
        <v>0</v>
      </c>
      <c r="K81">
        <v>1</v>
      </c>
    </row>
    <row r="82" spans="2:11" ht="23.25">
      <c r="B82" s="74"/>
      <c r="C82" s="64" t="s">
        <v>126</v>
      </c>
      <c r="D82" s="64" t="s">
        <v>449</v>
      </c>
      <c r="E82" s="65" t="s">
        <v>138</v>
      </c>
      <c r="F82" s="66" t="s">
        <v>448</v>
      </c>
      <c r="G82" s="67">
        <v>936</v>
      </c>
      <c r="H82" s="67">
        <f>'4.4 Súpis prác'!I11</f>
        <v>0</v>
      </c>
      <c r="I82" s="75">
        <f t="shared" si="4"/>
        <v>0</v>
      </c>
      <c r="J82" s="84">
        <f t="shared" si="5"/>
        <v>0</v>
      </c>
      <c r="K82">
        <v>1</v>
      </c>
    </row>
    <row r="83" spans="2:11" ht="23.25">
      <c r="B83" s="74"/>
      <c r="C83" s="64" t="s">
        <v>126</v>
      </c>
      <c r="D83" s="64" t="s">
        <v>522</v>
      </c>
      <c r="E83" s="65" t="s">
        <v>140</v>
      </c>
      <c r="F83" s="66" t="s">
        <v>448</v>
      </c>
      <c r="G83" s="67">
        <v>298</v>
      </c>
      <c r="H83" s="67">
        <f>'4.4 Súpis prác'!I12</f>
        <v>0</v>
      </c>
      <c r="I83" s="75">
        <f t="shared" si="4"/>
        <v>0</v>
      </c>
      <c r="J83" s="84">
        <f t="shared" si="5"/>
        <v>0</v>
      </c>
      <c r="K83">
        <v>1</v>
      </c>
    </row>
    <row r="84" spans="2:11" ht="23.25">
      <c r="B84" s="74"/>
      <c r="C84" s="64" t="s">
        <v>126</v>
      </c>
      <c r="D84" s="64" t="s">
        <v>450</v>
      </c>
      <c r="E84" s="65" t="s">
        <v>142</v>
      </c>
      <c r="F84" s="66" t="s">
        <v>448</v>
      </c>
      <c r="G84" s="67">
        <v>121</v>
      </c>
      <c r="H84" s="67">
        <f>'4.4 Súpis prác'!I13</f>
        <v>0</v>
      </c>
      <c r="I84" s="75">
        <f t="shared" si="4"/>
        <v>0</v>
      </c>
      <c r="J84" s="84">
        <f t="shared" si="5"/>
        <v>0</v>
      </c>
      <c r="K84">
        <v>1</v>
      </c>
    </row>
    <row r="85" spans="2:11" ht="23.25">
      <c r="B85" s="74"/>
      <c r="C85" s="64" t="s">
        <v>126</v>
      </c>
      <c r="D85" s="64" t="s">
        <v>451</v>
      </c>
      <c r="E85" s="65" t="s">
        <v>144</v>
      </c>
      <c r="F85" s="66" t="s">
        <v>448</v>
      </c>
      <c r="G85" s="67">
        <v>969</v>
      </c>
      <c r="H85" s="67">
        <f>'4.4 Súpis prác'!I14</f>
        <v>0</v>
      </c>
      <c r="I85" s="75">
        <f t="shared" si="4"/>
        <v>0</v>
      </c>
      <c r="J85" s="84">
        <f t="shared" si="5"/>
        <v>0</v>
      </c>
      <c r="K85">
        <v>1</v>
      </c>
    </row>
    <row r="86" spans="2:11" ht="23.25">
      <c r="B86" s="74"/>
      <c r="C86" s="64" t="s">
        <v>126</v>
      </c>
      <c r="D86" s="64" t="s">
        <v>452</v>
      </c>
      <c r="E86" s="65" t="s">
        <v>146</v>
      </c>
      <c r="F86" s="66" t="s">
        <v>453</v>
      </c>
      <c r="G86" s="67">
        <v>460</v>
      </c>
      <c r="H86" s="67">
        <f>'4.4 Súpis prác'!I15</f>
        <v>0</v>
      </c>
      <c r="I86" s="75">
        <f t="shared" si="4"/>
        <v>0</v>
      </c>
      <c r="J86" s="84">
        <f t="shared" si="5"/>
        <v>0</v>
      </c>
      <c r="K86">
        <v>1</v>
      </c>
    </row>
    <row r="87" spans="2:11" ht="23.25">
      <c r="B87" s="74"/>
      <c r="C87" s="64" t="s">
        <v>126</v>
      </c>
      <c r="D87" s="64" t="s">
        <v>454</v>
      </c>
      <c r="E87" s="65" t="s">
        <v>149</v>
      </c>
      <c r="F87" s="66" t="s">
        <v>455</v>
      </c>
      <c r="G87" s="67">
        <v>19</v>
      </c>
      <c r="H87" s="67">
        <f>'4.4 Súpis prác'!I16</f>
        <v>0</v>
      </c>
      <c r="I87" s="75">
        <f t="shared" si="4"/>
        <v>0</v>
      </c>
      <c r="J87" s="84">
        <f t="shared" si="5"/>
        <v>0</v>
      </c>
      <c r="K87">
        <v>1</v>
      </c>
    </row>
    <row r="88" spans="2:11">
      <c r="B88" s="74"/>
      <c r="C88" s="64" t="s">
        <v>126</v>
      </c>
      <c r="D88" s="64" t="s">
        <v>456</v>
      </c>
      <c r="E88" s="65" t="s">
        <v>457</v>
      </c>
      <c r="F88" s="66" t="s">
        <v>445</v>
      </c>
      <c r="G88" s="67">
        <v>1347.14</v>
      </c>
      <c r="H88" s="67">
        <f>'4.4 Súpis prác'!I17</f>
        <v>0</v>
      </c>
      <c r="I88" s="75">
        <f t="shared" si="4"/>
        <v>0</v>
      </c>
      <c r="J88" s="84">
        <f t="shared" si="5"/>
        <v>0</v>
      </c>
      <c r="K88">
        <v>1</v>
      </c>
    </row>
    <row r="89" spans="2:11">
      <c r="B89" s="74"/>
      <c r="C89" s="64" t="s">
        <v>126</v>
      </c>
      <c r="D89" s="64" t="s">
        <v>458</v>
      </c>
      <c r="E89" s="65" t="s">
        <v>153</v>
      </c>
      <c r="F89" s="66" t="s">
        <v>448</v>
      </c>
      <c r="G89" s="67">
        <v>2420</v>
      </c>
      <c r="H89" s="67">
        <f>'4.4 Súpis prác'!I18</f>
        <v>0</v>
      </c>
      <c r="I89" s="75">
        <f t="shared" si="4"/>
        <v>0</v>
      </c>
      <c r="J89" s="84">
        <f t="shared" si="5"/>
        <v>0</v>
      </c>
      <c r="K89">
        <v>1</v>
      </c>
    </row>
    <row r="90" spans="2:11">
      <c r="B90" s="74"/>
      <c r="C90" s="64" t="s">
        <v>126</v>
      </c>
      <c r="D90" s="64" t="s">
        <v>459</v>
      </c>
      <c r="E90" s="65" t="s">
        <v>155</v>
      </c>
      <c r="F90" s="66" t="s">
        <v>453</v>
      </c>
      <c r="G90" s="67">
        <v>1366</v>
      </c>
      <c r="H90" s="67">
        <f>'4.4 Súpis prác'!I19</f>
        <v>0</v>
      </c>
      <c r="I90" s="75">
        <f t="shared" si="4"/>
        <v>0</v>
      </c>
      <c r="J90" s="84">
        <f t="shared" si="5"/>
        <v>0</v>
      </c>
      <c r="K90">
        <v>1</v>
      </c>
    </row>
    <row r="91" spans="2:11">
      <c r="B91" s="74"/>
      <c r="C91" s="64" t="s">
        <v>157</v>
      </c>
      <c r="D91" s="64" t="s">
        <v>460</v>
      </c>
      <c r="E91" s="65" t="s">
        <v>159</v>
      </c>
      <c r="F91" s="66" t="s">
        <v>448</v>
      </c>
      <c r="G91" s="67">
        <v>1280</v>
      </c>
      <c r="H91" s="67">
        <f>'4.4 Súpis prác'!I20</f>
        <v>0</v>
      </c>
      <c r="I91" s="75">
        <f t="shared" si="4"/>
        <v>0</v>
      </c>
      <c r="J91" s="84">
        <f t="shared" si="5"/>
        <v>0</v>
      </c>
      <c r="K91">
        <v>1</v>
      </c>
    </row>
    <row r="92" spans="2:11">
      <c r="B92" s="74"/>
      <c r="C92" s="64" t="s">
        <v>157</v>
      </c>
      <c r="D92" s="64" t="s">
        <v>461</v>
      </c>
      <c r="E92" s="65" t="s">
        <v>161</v>
      </c>
      <c r="F92" s="66" t="s">
        <v>446</v>
      </c>
      <c r="G92" s="67">
        <v>128</v>
      </c>
      <c r="H92" s="67">
        <f>'4.4 Súpis prác'!I21</f>
        <v>0</v>
      </c>
      <c r="I92" s="75">
        <f t="shared" si="4"/>
        <v>0</v>
      </c>
      <c r="J92" s="84">
        <f t="shared" si="5"/>
        <v>0</v>
      </c>
      <c r="K92">
        <v>1</v>
      </c>
    </row>
    <row r="93" spans="2:11">
      <c r="B93" s="74"/>
      <c r="C93" s="64" t="s">
        <v>157</v>
      </c>
      <c r="D93" s="64" t="s">
        <v>462</v>
      </c>
      <c r="E93" s="65" t="s">
        <v>163</v>
      </c>
      <c r="F93" s="66" t="s">
        <v>446</v>
      </c>
      <c r="G93" s="67">
        <v>128</v>
      </c>
      <c r="H93" s="67">
        <f>'4.4 Súpis prác'!I22</f>
        <v>0</v>
      </c>
      <c r="I93" s="75">
        <f t="shared" si="4"/>
        <v>0</v>
      </c>
      <c r="J93" s="84">
        <f t="shared" si="5"/>
        <v>0</v>
      </c>
      <c r="K93">
        <v>1</v>
      </c>
    </row>
    <row r="94" spans="2:11">
      <c r="B94" s="74"/>
      <c r="C94" s="64" t="s">
        <v>157</v>
      </c>
      <c r="D94" s="64" t="s">
        <v>463</v>
      </c>
      <c r="E94" s="65" t="s">
        <v>165</v>
      </c>
      <c r="F94" s="66" t="s">
        <v>446</v>
      </c>
      <c r="G94" s="67">
        <v>256</v>
      </c>
      <c r="H94" s="67">
        <f>'4.4 Súpis prác'!I23</f>
        <v>0</v>
      </c>
      <c r="I94" s="75">
        <f t="shared" si="4"/>
        <v>0</v>
      </c>
      <c r="J94" s="84">
        <f t="shared" si="5"/>
        <v>0</v>
      </c>
      <c r="K94">
        <v>1</v>
      </c>
    </row>
    <row r="95" spans="2:11">
      <c r="B95" s="74"/>
      <c r="C95" s="64" t="s">
        <v>215</v>
      </c>
      <c r="D95" s="64" t="s">
        <v>464</v>
      </c>
      <c r="E95" s="65" t="s">
        <v>217</v>
      </c>
      <c r="F95" s="66" t="s">
        <v>446</v>
      </c>
      <c r="G95" s="67">
        <v>918</v>
      </c>
      <c r="H95" s="67">
        <f>'4.4 Súpis prác'!I47</f>
        <v>0</v>
      </c>
      <c r="I95" s="75">
        <f t="shared" si="4"/>
        <v>0</v>
      </c>
      <c r="J95" s="84">
        <f t="shared" si="5"/>
        <v>0</v>
      </c>
      <c r="K95">
        <v>1</v>
      </c>
    </row>
    <row r="96" spans="2:11">
      <c r="B96" s="74"/>
      <c r="C96" s="64" t="s">
        <v>215</v>
      </c>
      <c r="D96" s="64" t="s">
        <v>465</v>
      </c>
      <c r="E96" s="65" t="s">
        <v>218</v>
      </c>
      <c r="F96" s="66" t="s">
        <v>446</v>
      </c>
      <c r="G96" s="67">
        <v>18.149999999999999</v>
      </c>
      <c r="H96" s="67">
        <f>'4.4 Súpis prác'!I48</f>
        <v>0</v>
      </c>
      <c r="I96" s="75">
        <f t="shared" si="4"/>
        <v>0</v>
      </c>
      <c r="J96" s="84">
        <f t="shared" si="5"/>
        <v>0</v>
      </c>
      <c r="K96">
        <v>1</v>
      </c>
    </row>
    <row r="97" spans="2:11">
      <c r="B97" s="74"/>
      <c r="C97" s="64" t="s">
        <v>215</v>
      </c>
      <c r="D97" s="64" t="s">
        <v>466</v>
      </c>
      <c r="E97" s="65" t="s">
        <v>219</v>
      </c>
      <c r="F97" s="66" t="s">
        <v>446</v>
      </c>
      <c r="G97" s="67">
        <v>20.100000000000001</v>
      </c>
      <c r="H97" s="67">
        <f>'4.4 Súpis prác'!I49</f>
        <v>0</v>
      </c>
      <c r="I97" s="75">
        <f t="shared" si="4"/>
        <v>0</v>
      </c>
      <c r="J97" s="84">
        <f t="shared" si="5"/>
        <v>0</v>
      </c>
      <c r="K97">
        <v>1</v>
      </c>
    </row>
    <row r="98" spans="2:11">
      <c r="B98" s="74"/>
      <c r="C98" s="64" t="s">
        <v>215</v>
      </c>
      <c r="D98" s="64" t="s">
        <v>468</v>
      </c>
      <c r="E98" s="65" t="s">
        <v>221</v>
      </c>
      <c r="F98" s="66" t="s">
        <v>446</v>
      </c>
      <c r="G98" s="67">
        <v>6</v>
      </c>
      <c r="H98" s="67">
        <f>'4.4 Súpis prác'!I51</f>
        <v>0</v>
      </c>
      <c r="I98" s="75">
        <f t="shared" si="4"/>
        <v>0</v>
      </c>
      <c r="J98" s="84">
        <f t="shared" si="5"/>
        <v>0</v>
      </c>
      <c r="K98">
        <v>1</v>
      </c>
    </row>
    <row r="99" spans="2:11">
      <c r="B99" s="74"/>
      <c r="C99" s="64" t="s">
        <v>215</v>
      </c>
      <c r="D99" s="64" t="s">
        <v>469</v>
      </c>
      <c r="E99" s="65" t="s">
        <v>223</v>
      </c>
      <c r="F99" s="66" t="s">
        <v>446</v>
      </c>
      <c r="G99" s="67">
        <v>469</v>
      </c>
      <c r="H99" s="67">
        <f>'4.4 Súpis prác'!I52</f>
        <v>0</v>
      </c>
      <c r="I99" s="75">
        <f t="shared" si="4"/>
        <v>0</v>
      </c>
      <c r="J99" s="84">
        <f t="shared" si="5"/>
        <v>0</v>
      </c>
      <c r="K99">
        <v>1</v>
      </c>
    </row>
    <row r="100" spans="2:11">
      <c r="B100" s="74"/>
      <c r="C100" s="64" t="s">
        <v>215</v>
      </c>
      <c r="D100" s="64" t="s">
        <v>470</v>
      </c>
      <c r="E100" s="65" t="s">
        <v>225</v>
      </c>
      <c r="F100" s="66" t="s">
        <v>446</v>
      </c>
      <c r="G100" s="67">
        <v>568</v>
      </c>
      <c r="H100" s="67">
        <f>'4.4 Súpis prác'!I53</f>
        <v>0</v>
      </c>
      <c r="I100" s="75">
        <f t="shared" si="4"/>
        <v>0</v>
      </c>
      <c r="J100" s="84">
        <f t="shared" si="5"/>
        <v>0</v>
      </c>
      <c r="K100">
        <v>1</v>
      </c>
    </row>
    <row r="101" spans="2:11">
      <c r="B101" s="74"/>
      <c r="C101" s="64" t="s">
        <v>215</v>
      </c>
      <c r="D101" s="64" t="s">
        <v>471</v>
      </c>
      <c r="E101" s="65" t="s">
        <v>190</v>
      </c>
      <c r="F101" s="66" t="s">
        <v>446</v>
      </c>
      <c r="G101" s="67">
        <v>13.3</v>
      </c>
      <c r="H101" s="67">
        <f>'4.4 Súpis prác'!I54</f>
        <v>0</v>
      </c>
      <c r="I101" s="75">
        <f t="shared" si="4"/>
        <v>0</v>
      </c>
      <c r="J101" s="84">
        <f t="shared" si="5"/>
        <v>0</v>
      </c>
      <c r="K101">
        <v>1</v>
      </c>
    </row>
    <row r="102" spans="2:11">
      <c r="B102" s="74"/>
      <c r="C102" s="64" t="s">
        <v>215</v>
      </c>
      <c r="D102" s="64" t="s">
        <v>472</v>
      </c>
      <c r="E102" s="65" t="s">
        <v>194</v>
      </c>
      <c r="F102" s="66" t="s">
        <v>446</v>
      </c>
      <c r="G102" s="67">
        <v>4.3</v>
      </c>
      <c r="H102" s="67">
        <f>'4.4 Súpis prác'!I55</f>
        <v>0</v>
      </c>
      <c r="I102" s="75">
        <f t="shared" si="4"/>
        <v>0</v>
      </c>
      <c r="J102" s="84">
        <f t="shared" si="5"/>
        <v>0</v>
      </c>
      <c r="K102">
        <v>1</v>
      </c>
    </row>
    <row r="103" spans="2:11">
      <c r="B103" s="74"/>
      <c r="C103" s="64" t="s">
        <v>215</v>
      </c>
      <c r="D103" s="64" t="s">
        <v>473</v>
      </c>
      <c r="E103" s="65" t="s">
        <v>227</v>
      </c>
      <c r="F103" s="66" t="s">
        <v>448</v>
      </c>
      <c r="G103" s="67">
        <v>1919</v>
      </c>
      <c r="H103" s="67">
        <f>'4.4 Súpis prác'!I56</f>
        <v>0</v>
      </c>
      <c r="I103" s="75">
        <f t="shared" si="4"/>
        <v>0</v>
      </c>
      <c r="J103" s="84">
        <f t="shared" si="5"/>
        <v>0</v>
      </c>
      <c r="K103">
        <v>1</v>
      </c>
    </row>
    <row r="104" spans="2:11">
      <c r="B104" s="74"/>
      <c r="C104" s="64" t="s">
        <v>215</v>
      </c>
      <c r="D104" s="64" t="s">
        <v>474</v>
      </c>
      <c r="E104" s="65" t="s">
        <v>229</v>
      </c>
      <c r="F104" s="66" t="s">
        <v>448</v>
      </c>
      <c r="G104" s="67">
        <v>1625</v>
      </c>
      <c r="H104" s="67">
        <f>'4.4 Súpis prác'!I57</f>
        <v>0</v>
      </c>
      <c r="I104" s="75">
        <f t="shared" si="4"/>
        <v>0</v>
      </c>
      <c r="J104" s="84">
        <f t="shared" si="5"/>
        <v>0</v>
      </c>
      <c r="K104">
        <v>1</v>
      </c>
    </row>
    <row r="105" spans="2:11">
      <c r="B105" s="74"/>
      <c r="C105" s="64" t="s">
        <v>215</v>
      </c>
      <c r="D105" s="64" t="s">
        <v>523</v>
      </c>
      <c r="E105" s="65" t="s">
        <v>231</v>
      </c>
      <c r="F105" s="66" t="s">
        <v>448</v>
      </c>
      <c r="G105" s="67">
        <v>373</v>
      </c>
      <c r="H105" s="67">
        <f>'4.4 Súpis prác'!I58</f>
        <v>0</v>
      </c>
      <c r="I105" s="75">
        <f t="shared" si="4"/>
        <v>0</v>
      </c>
      <c r="J105" s="84">
        <f t="shared" si="5"/>
        <v>0</v>
      </c>
      <c r="K105">
        <v>1</v>
      </c>
    </row>
    <row r="106" spans="2:11">
      <c r="B106" s="74"/>
      <c r="C106" s="64" t="s">
        <v>215</v>
      </c>
      <c r="D106" s="64" t="s">
        <v>475</v>
      </c>
      <c r="E106" s="65" t="s">
        <v>233</v>
      </c>
      <c r="F106" s="66" t="s">
        <v>448</v>
      </c>
      <c r="G106" s="67">
        <v>19</v>
      </c>
      <c r="H106" s="67">
        <f>'4.4 Súpis prác'!I59</f>
        <v>0</v>
      </c>
      <c r="I106" s="75">
        <f t="shared" si="4"/>
        <v>0</v>
      </c>
      <c r="J106" s="84">
        <f t="shared" si="5"/>
        <v>0</v>
      </c>
      <c r="K106">
        <v>1</v>
      </c>
    </row>
    <row r="107" spans="2:11">
      <c r="B107" s="74"/>
      <c r="C107" s="64" t="s">
        <v>215</v>
      </c>
      <c r="D107" s="64" t="s">
        <v>524</v>
      </c>
      <c r="E107" s="65" t="s">
        <v>235</v>
      </c>
      <c r="F107" s="66" t="s">
        <v>448</v>
      </c>
      <c r="G107" s="67">
        <v>701</v>
      </c>
      <c r="H107" s="67">
        <f>'4.4 Súpis prác'!I60</f>
        <v>0</v>
      </c>
      <c r="I107" s="75">
        <f t="shared" si="4"/>
        <v>0</v>
      </c>
      <c r="J107" s="84">
        <f t="shared" si="5"/>
        <v>0</v>
      </c>
      <c r="K107">
        <v>1</v>
      </c>
    </row>
    <row r="108" spans="2:11">
      <c r="B108" s="74"/>
      <c r="C108" s="64" t="s">
        <v>237</v>
      </c>
      <c r="D108" s="64" t="s">
        <v>476</v>
      </c>
      <c r="E108" s="65" t="s">
        <v>239</v>
      </c>
      <c r="F108" s="66" t="s">
        <v>446</v>
      </c>
      <c r="G108" s="67">
        <v>938</v>
      </c>
      <c r="H108" s="67">
        <f>'4.4 Súpis prác'!I61</f>
        <v>0</v>
      </c>
      <c r="I108" s="75">
        <f t="shared" si="4"/>
        <v>0</v>
      </c>
      <c r="J108" s="84">
        <f t="shared" si="5"/>
        <v>0</v>
      </c>
      <c r="K108">
        <v>1</v>
      </c>
    </row>
    <row r="109" spans="2:11">
      <c r="B109" s="74"/>
      <c r="C109" s="64" t="s">
        <v>237</v>
      </c>
      <c r="D109" s="64" t="s">
        <v>462</v>
      </c>
      <c r="E109" s="65" t="s">
        <v>163</v>
      </c>
      <c r="F109" s="66" t="s">
        <v>446</v>
      </c>
      <c r="G109" s="67">
        <v>703.66</v>
      </c>
      <c r="H109" s="67">
        <f>'4.4 Súpis prác'!I62</f>
        <v>0</v>
      </c>
      <c r="I109" s="75">
        <f t="shared" si="4"/>
        <v>0</v>
      </c>
      <c r="J109" s="84">
        <f t="shared" si="5"/>
        <v>0</v>
      </c>
      <c r="K109">
        <v>1</v>
      </c>
    </row>
    <row r="110" spans="2:11">
      <c r="B110" s="74"/>
      <c r="C110" s="64" t="s">
        <v>237</v>
      </c>
      <c r="D110" s="64" t="s">
        <v>477</v>
      </c>
      <c r="E110" s="65" t="s">
        <v>240</v>
      </c>
      <c r="F110" s="66" t="s">
        <v>446</v>
      </c>
      <c r="G110" s="67">
        <v>597</v>
      </c>
      <c r="H110" s="67">
        <f>'4.4 Súpis prác'!I63</f>
        <v>0</v>
      </c>
      <c r="I110" s="75">
        <f t="shared" si="4"/>
        <v>0</v>
      </c>
      <c r="J110" s="84">
        <f t="shared" si="5"/>
        <v>0</v>
      </c>
      <c r="K110">
        <v>1</v>
      </c>
    </row>
    <row r="111" spans="2:11">
      <c r="B111" s="74"/>
      <c r="C111" s="64" t="s">
        <v>242</v>
      </c>
      <c r="D111" s="64" t="s">
        <v>478</v>
      </c>
      <c r="E111" s="65" t="s">
        <v>211</v>
      </c>
      <c r="F111" s="66" t="s">
        <v>448</v>
      </c>
      <c r="G111" s="67">
        <v>1896</v>
      </c>
      <c r="H111" s="67">
        <f>'4.4 Súpis prác'!I64</f>
        <v>0</v>
      </c>
      <c r="I111" s="75">
        <f t="shared" si="4"/>
        <v>0</v>
      </c>
      <c r="J111" s="84">
        <f t="shared" si="5"/>
        <v>0</v>
      </c>
      <c r="K111">
        <v>1</v>
      </c>
    </row>
    <row r="112" spans="2:11">
      <c r="B112" s="74"/>
      <c r="C112" s="64" t="s">
        <v>242</v>
      </c>
      <c r="D112" s="64" t="s">
        <v>479</v>
      </c>
      <c r="E112" s="65" t="s">
        <v>246</v>
      </c>
      <c r="F112" s="66" t="s">
        <v>448</v>
      </c>
      <c r="G112" s="67">
        <v>1280</v>
      </c>
      <c r="H112" s="67">
        <f>'4.4 Súpis prác'!I66</f>
        <v>0</v>
      </c>
      <c r="I112" s="75">
        <f t="shared" si="4"/>
        <v>0</v>
      </c>
      <c r="J112" s="84">
        <f t="shared" si="5"/>
        <v>0</v>
      </c>
      <c r="K112">
        <v>1</v>
      </c>
    </row>
    <row r="113" spans="2:11" ht="23.25">
      <c r="B113" s="74"/>
      <c r="C113" s="64" t="s">
        <v>242</v>
      </c>
      <c r="D113" s="64" t="s">
        <v>480</v>
      </c>
      <c r="E113" s="65" t="s">
        <v>248</v>
      </c>
      <c r="F113" s="66" t="s">
        <v>448</v>
      </c>
      <c r="G113" s="67">
        <v>1280</v>
      </c>
      <c r="H113" s="67">
        <f>'4.4 Súpis prác'!I67</f>
        <v>0</v>
      </c>
      <c r="I113" s="75">
        <f t="shared" si="4"/>
        <v>0</v>
      </c>
      <c r="J113" s="84">
        <f t="shared" si="5"/>
        <v>0</v>
      </c>
      <c r="K113">
        <v>1</v>
      </c>
    </row>
    <row r="114" spans="2:11">
      <c r="B114" s="74"/>
      <c r="C114" s="64" t="s">
        <v>256</v>
      </c>
      <c r="D114" s="64" t="s">
        <v>482</v>
      </c>
      <c r="E114" s="65" t="s">
        <v>278</v>
      </c>
      <c r="F114" s="66" t="s">
        <v>455</v>
      </c>
      <c r="G114" s="67">
        <v>6</v>
      </c>
      <c r="H114" s="67">
        <f>'4.4 Súpis prác'!I80</f>
        <v>0</v>
      </c>
      <c r="I114" s="75">
        <f t="shared" si="4"/>
        <v>0</v>
      </c>
      <c r="J114" s="84">
        <f t="shared" si="5"/>
        <v>0</v>
      </c>
      <c r="K114">
        <v>1</v>
      </c>
    </row>
    <row r="115" spans="2:11">
      <c r="B115" s="74"/>
      <c r="C115" s="64" t="s">
        <v>256</v>
      </c>
      <c r="D115" s="64" t="s">
        <v>483</v>
      </c>
      <c r="E115" s="65" t="s">
        <v>286</v>
      </c>
      <c r="F115" s="66" t="s">
        <v>455</v>
      </c>
      <c r="G115" s="67">
        <v>6</v>
      </c>
      <c r="H115" s="67">
        <f>'4.4 Súpis prác'!I84</f>
        <v>0</v>
      </c>
      <c r="I115" s="75">
        <f t="shared" si="4"/>
        <v>0</v>
      </c>
      <c r="J115" s="84">
        <f t="shared" si="5"/>
        <v>0</v>
      </c>
      <c r="K115">
        <v>1</v>
      </c>
    </row>
    <row r="116" spans="2:11" ht="23.25">
      <c r="B116" s="74"/>
      <c r="C116" s="64" t="s">
        <v>292</v>
      </c>
      <c r="D116" s="64" t="s">
        <v>484</v>
      </c>
      <c r="E116" s="65" t="s">
        <v>294</v>
      </c>
      <c r="F116" s="66" t="s">
        <v>448</v>
      </c>
      <c r="G116" s="67">
        <v>117.29</v>
      </c>
      <c r="H116" s="67">
        <f>'4.4 Súpis prác'!I87</f>
        <v>0</v>
      </c>
      <c r="I116" s="75">
        <f t="shared" si="4"/>
        <v>0</v>
      </c>
      <c r="J116" s="84">
        <f t="shared" si="5"/>
        <v>0</v>
      </c>
      <c r="K116">
        <v>1</v>
      </c>
    </row>
    <row r="117" spans="2:11" ht="23.25">
      <c r="B117" s="74"/>
      <c r="C117" s="64" t="s">
        <v>296</v>
      </c>
      <c r="D117" s="64" t="s">
        <v>485</v>
      </c>
      <c r="E117" s="65" t="s">
        <v>298</v>
      </c>
      <c r="F117" s="66" t="s">
        <v>448</v>
      </c>
      <c r="G117" s="67">
        <v>4230</v>
      </c>
      <c r="H117" s="67">
        <f>'4.4 Súpis prác'!I88</f>
        <v>0</v>
      </c>
      <c r="I117" s="75">
        <f t="shared" si="4"/>
        <v>0</v>
      </c>
      <c r="J117" s="84">
        <f t="shared" si="5"/>
        <v>0</v>
      </c>
      <c r="K117">
        <v>1</v>
      </c>
    </row>
    <row r="118" spans="2:11" ht="23.25">
      <c r="B118" s="74"/>
      <c r="C118" s="64" t="s">
        <v>296</v>
      </c>
      <c r="D118" s="64" t="s">
        <v>486</v>
      </c>
      <c r="E118" s="65" t="s">
        <v>300</v>
      </c>
      <c r="F118" s="66" t="s">
        <v>446</v>
      </c>
      <c r="G118" s="67">
        <v>126.9</v>
      </c>
      <c r="H118" s="67">
        <f>'4.4 Súpis prác'!I89</f>
        <v>0</v>
      </c>
      <c r="I118" s="75">
        <f t="shared" si="4"/>
        <v>0</v>
      </c>
      <c r="J118" s="84">
        <f t="shared" si="5"/>
        <v>0</v>
      </c>
      <c r="K118">
        <v>1</v>
      </c>
    </row>
    <row r="119" spans="2:11" ht="23.25">
      <c r="B119" s="74"/>
      <c r="C119" s="64" t="s">
        <v>296</v>
      </c>
      <c r="D119" s="64" t="s">
        <v>487</v>
      </c>
      <c r="E119" s="65" t="s">
        <v>302</v>
      </c>
      <c r="F119" s="66" t="s">
        <v>446</v>
      </c>
      <c r="G119" s="67">
        <v>84.6</v>
      </c>
      <c r="H119" s="67">
        <f>'4.4 Súpis prác'!I90</f>
        <v>0</v>
      </c>
      <c r="I119" s="75">
        <f t="shared" si="4"/>
        <v>0</v>
      </c>
      <c r="J119" s="84">
        <f t="shared" si="5"/>
        <v>0</v>
      </c>
      <c r="K119">
        <v>1</v>
      </c>
    </row>
    <row r="120" spans="2:11" ht="23.25">
      <c r="B120" s="74"/>
      <c r="C120" s="64" t="s">
        <v>296</v>
      </c>
      <c r="D120" s="64" t="s">
        <v>488</v>
      </c>
      <c r="E120" s="65" t="s">
        <v>304</v>
      </c>
      <c r="F120" s="66" t="s">
        <v>453</v>
      </c>
      <c r="G120" s="67">
        <v>810</v>
      </c>
      <c r="H120" s="67">
        <f>'4.4 Súpis prác'!I91</f>
        <v>0</v>
      </c>
      <c r="I120" s="75">
        <f t="shared" si="4"/>
        <v>0</v>
      </c>
      <c r="J120" s="84">
        <f t="shared" si="5"/>
        <v>0</v>
      </c>
      <c r="K120">
        <v>1</v>
      </c>
    </row>
    <row r="121" spans="2:11">
      <c r="B121" s="74"/>
      <c r="C121" s="64" t="s">
        <v>296</v>
      </c>
      <c r="D121" s="64" t="s">
        <v>489</v>
      </c>
      <c r="E121" s="65" t="s">
        <v>308</v>
      </c>
      <c r="F121" s="66" t="s">
        <v>448</v>
      </c>
      <c r="G121" s="67">
        <v>34</v>
      </c>
      <c r="H121" s="67">
        <f>'4.4 Súpis prác'!I93</f>
        <v>0</v>
      </c>
      <c r="I121" s="75">
        <f t="shared" si="4"/>
        <v>0</v>
      </c>
      <c r="J121" s="84">
        <f t="shared" si="5"/>
        <v>0</v>
      </c>
      <c r="K121">
        <v>1</v>
      </c>
    </row>
    <row r="122" spans="2:11" ht="23.25">
      <c r="B122" s="74"/>
      <c r="C122" s="64" t="s">
        <v>296</v>
      </c>
      <c r="D122" s="64" t="s">
        <v>490</v>
      </c>
      <c r="E122" s="65" t="s">
        <v>310</v>
      </c>
      <c r="F122" s="66" t="s">
        <v>448</v>
      </c>
      <c r="G122" s="67">
        <v>1361</v>
      </c>
      <c r="H122" s="67">
        <f>'4.4 Súpis prác'!I94</f>
        <v>0</v>
      </c>
      <c r="I122" s="75">
        <f t="shared" si="4"/>
        <v>0</v>
      </c>
      <c r="J122" s="84">
        <f t="shared" si="5"/>
        <v>0</v>
      </c>
      <c r="K122">
        <v>1</v>
      </c>
    </row>
    <row r="123" spans="2:11" ht="23.25">
      <c r="B123" s="74"/>
      <c r="C123" s="64" t="s">
        <v>296</v>
      </c>
      <c r="D123" s="64" t="s">
        <v>491</v>
      </c>
      <c r="E123" s="65" t="s">
        <v>312</v>
      </c>
      <c r="F123" s="66" t="s">
        <v>448</v>
      </c>
      <c r="G123" s="67">
        <v>82</v>
      </c>
      <c r="H123" s="67">
        <f>'4.4 Súpis prác'!I95</f>
        <v>0</v>
      </c>
      <c r="I123" s="75">
        <f t="shared" si="4"/>
        <v>0</v>
      </c>
      <c r="J123" s="84">
        <f t="shared" si="5"/>
        <v>0</v>
      </c>
      <c r="K123">
        <v>1</v>
      </c>
    </row>
    <row r="124" spans="2:11">
      <c r="B124" s="74"/>
      <c r="C124" s="64" t="s">
        <v>296</v>
      </c>
      <c r="D124" s="64" t="s">
        <v>525</v>
      </c>
      <c r="E124" s="65" t="s">
        <v>314</v>
      </c>
      <c r="F124" s="66" t="s">
        <v>448</v>
      </c>
      <c r="G124" s="67">
        <v>5.75</v>
      </c>
      <c r="H124" s="67">
        <f>'4.4 Súpis prác'!I96</f>
        <v>0</v>
      </c>
      <c r="I124" s="75">
        <f t="shared" si="4"/>
        <v>0</v>
      </c>
      <c r="J124" s="84">
        <f t="shared" si="5"/>
        <v>0</v>
      </c>
      <c r="K124">
        <v>1</v>
      </c>
    </row>
    <row r="125" spans="2:11">
      <c r="B125" s="74"/>
      <c r="C125" s="64" t="s">
        <v>296</v>
      </c>
      <c r="D125" s="64" t="s">
        <v>526</v>
      </c>
      <c r="E125" s="65" t="s">
        <v>316</v>
      </c>
      <c r="F125" s="66" t="s">
        <v>453</v>
      </c>
      <c r="G125" s="67">
        <v>16</v>
      </c>
      <c r="H125" s="67">
        <f>'4.4 Súpis prác'!I97</f>
        <v>0</v>
      </c>
      <c r="I125" s="75">
        <f t="shared" si="4"/>
        <v>0</v>
      </c>
      <c r="J125" s="84">
        <f t="shared" si="5"/>
        <v>0</v>
      </c>
      <c r="K125">
        <v>1</v>
      </c>
    </row>
    <row r="126" spans="2:11" ht="23.25">
      <c r="B126" s="74"/>
      <c r="C126" s="64" t="s">
        <v>296</v>
      </c>
      <c r="D126" s="64" t="s">
        <v>492</v>
      </c>
      <c r="E126" s="65" t="s">
        <v>318</v>
      </c>
      <c r="F126" s="66" t="s">
        <v>455</v>
      </c>
      <c r="G126" s="67">
        <v>10</v>
      </c>
      <c r="H126" s="67">
        <f>'4.4 Súpis prác'!I98</f>
        <v>0</v>
      </c>
      <c r="I126" s="75">
        <f t="shared" si="4"/>
        <v>0</v>
      </c>
      <c r="J126" s="84">
        <f t="shared" si="5"/>
        <v>0</v>
      </c>
      <c r="K126">
        <v>1</v>
      </c>
    </row>
    <row r="127" spans="2:11">
      <c r="B127" s="74"/>
      <c r="C127" s="64" t="s">
        <v>296</v>
      </c>
      <c r="D127" s="64" t="s">
        <v>493</v>
      </c>
      <c r="E127" s="65" t="s">
        <v>320</v>
      </c>
      <c r="F127" s="66" t="s">
        <v>455</v>
      </c>
      <c r="G127" s="67">
        <v>4</v>
      </c>
      <c r="H127" s="67">
        <f>'4.4 Súpis prác'!I99</f>
        <v>0</v>
      </c>
      <c r="I127" s="75">
        <f t="shared" si="4"/>
        <v>0</v>
      </c>
      <c r="J127" s="84">
        <f t="shared" si="5"/>
        <v>0</v>
      </c>
      <c r="K127">
        <v>1</v>
      </c>
    </row>
    <row r="128" spans="2:11">
      <c r="B128" s="74"/>
      <c r="C128" s="64" t="s">
        <v>296</v>
      </c>
      <c r="D128" s="64" t="s">
        <v>494</v>
      </c>
      <c r="E128" s="65" t="s">
        <v>322</v>
      </c>
      <c r="F128" s="66" t="s">
        <v>455</v>
      </c>
      <c r="G128" s="67">
        <v>1</v>
      </c>
      <c r="H128" s="67">
        <f>'4.4 Súpis prác'!I100</f>
        <v>0</v>
      </c>
      <c r="I128" s="75">
        <f t="shared" si="4"/>
        <v>0</v>
      </c>
      <c r="J128" s="84">
        <f t="shared" si="5"/>
        <v>0</v>
      </c>
      <c r="K128">
        <v>1</v>
      </c>
    </row>
    <row r="129" spans="2:11">
      <c r="B129" s="74"/>
      <c r="C129" s="64" t="s">
        <v>296</v>
      </c>
      <c r="D129" s="64" t="s">
        <v>495</v>
      </c>
      <c r="E129" s="65" t="s">
        <v>324</v>
      </c>
      <c r="F129" s="66" t="s">
        <v>453</v>
      </c>
      <c r="G129" s="67">
        <v>401</v>
      </c>
      <c r="H129" s="67">
        <f>'4.4 Súpis prác'!I101</f>
        <v>0</v>
      </c>
      <c r="I129" s="75">
        <f t="shared" si="4"/>
        <v>0</v>
      </c>
      <c r="J129" s="84">
        <f t="shared" si="5"/>
        <v>0</v>
      </c>
      <c r="K129">
        <v>1</v>
      </c>
    </row>
    <row r="130" spans="2:11">
      <c r="B130" s="74"/>
      <c r="C130" s="64" t="s">
        <v>296</v>
      </c>
      <c r="D130" s="64" t="s">
        <v>527</v>
      </c>
      <c r="E130" s="65" t="s">
        <v>326</v>
      </c>
      <c r="F130" s="66" t="s">
        <v>453</v>
      </c>
      <c r="G130" s="67">
        <v>740</v>
      </c>
      <c r="H130" s="67">
        <f>'4.4 Súpis prác'!I102</f>
        <v>0</v>
      </c>
      <c r="I130" s="75">
        <f t="shared" si="4"/>
        <v>0</v>
      </c>
      <c r="J130" s="84">
        <f t="shared" si="5"/>
        <v>0</v>
      </c>
      <c r="K130">
        <v>1</v>
      </c>
    </row>
    <row r="131" spans="2:11">
      <c r="B131" s="74"/>
      <c r="C131" s="64" t="s">
        <v>296</v>
      </c>
      <c r="D131" s="64" t="s">
        <v>528</v>
      </c>
      <c r="E131" s="65" t="s">
        <v>328</v>
      </c>
      <c r="F131" s="66" t="s">
        <v>453</v>
      </c>
      <c r="G131" s="67">
        <v>13</v>
      </c>
      <c r="H131" s="67">
        <f>'4.4 Súpis prác'!I103</f>
        <v>0</v>
      </c>
      <c r="I131" s="75">
        <f t="shared" si="4"/>
        <v>0</v>
      </c>
      <c r="J131" s="84">
        <f t="shared" si="5"/>
        <v>0</v>
      </c>
      <c r="K131">
        <v>1</v>
      </c>
    </row>
    <row r="132" spans="2:11">
      <c r="B132" s="74"/>
      <c r="C132" s="64" t="s">
        <v>332</v>
      </c>
      <c r="D132" s="64" t="s">
        <v>497</v>
      </c>
      <c r="E132" s="65" t="s">
        <v>334</v>
      </c>
      <c r="F132" s="66" t="s">
        <v>446</v>
      </c>
      <c r="G132" s="67">
        <v>41.99</v>
      </c>
      <c r="H132" s="67">
        <f>'4.4 Súpis prác'!I105</f>
        <v>0</v>
      </c>
      <c r="I132" s="75">
        <f t="shared" si="4"/>
        <v>0</v>
      </c>
      <c r="J132" s="84">
        <f t="shared" si="5"/>
        <v>0</v>
      </c>
      <c r="K132">
        <v>1</v>
      </c>
    </row>
    <row r="133" spans="2:11">
      <c r="B133" s="74"/>
      <c r="C133" s="64" t="s">
        <v>332</v>
      </c>
      <c r="D133" s="64" t="s">
        <v>498</v>
      </c>
      <c r="E133" s="65" t="s">
        <v>336</v>
      </c>
      <c r="F133" s="66" t="s">
        <v>446</v>
      </c>
      <c r="G133" s="67">
        <v>414.95</v>
      </c>
      <c r="H133" s="67">
        <f>'4.4 Súpis prác'!I106</f>
        <v>0</v>
      </c>
      <c r="I133" s="75">
        <f t="shared" si="4"/>
        <v>0</v>
      </c>
      <c r="J133" s="84">
        <f t="shared" si="5"/>
        <v>0</v>
      </c>
      <c r="K133">
        <v>1</v>
      </c>
    </row>
    <row r="134" spans="2:11">
      <c r="B134" s="74"/>
      <c r="C134" s="64" t="s">
        <v>332</v>
      </c>
      <c r="D134" s="64" t="s">
        <v>499</v>
      </c>
      <c r="E134" s="65" t="s">
        <v>338</v>
      </c>
      <c r="F134" s="66" t="s">
        <v>446</v>
      </c>
      <c r="G134" s="67">
        <v>28</v>
      </c>
      <c r="H134" s="67">
        <f>'4.4 Súpis prác'!I107</f>
        <v>0</v>
      </c>
      <c r="I134" s="75">
        <f t="shared" si="4"/>
        <v>0</v>
      </c>
      <c r="J134" s="84">
        <f t="shared" si="5"/>
        <v>0</v>
      </c>
      <c r="K134">
        <v>1</v>
      </c>
    </row>
    <row r="135" spans="2:11" ht="23.25">
      <c r="B135" s="74"/>
      <c r="C135" s="64" t="s">
        <v>332</v>
      </c>
      <c r="D135" s="64" t="s">
        <v>500</v>
      </c>
      <c r="E135" s="65" t="s">
        <v>340</v>
      </c>
      <c r="F135" s="66" t="s">
        <v>446</v>
      </c>
      <c r="G135" s="67">
        <v>2.71</v>
      </c>
      <c r="H135" s="67">
        <f>'4.4 Súpis prác'!I108</f>
        <v>0</v>
      </c>
      <c r="I135" s="75">
        <f t="shared" si="4"/>
        <v>0</v>
      </c>
      <c r="J135" s="84">
        <f t="shared" si="5"/>
        <v>0</v>
      </c>
      <c r="K135">
        <v>1</v>
      </c>
    </row>
    <row r="136" spans="2:11" ht="23.25">
      <c r="B136" s="74"/>
      <c r="C136" s="64" t="s">
        <v>332</v>
      </c>
      <c r="D136" s="64" t="s">
        <v>501</v>
      </c>
      <c r="E136" s="65" t="s">
        <v>342</v>
      </c>
      <c r="F136" s="66" t="s">
        <v>446</v>
      </c>
      <c r="G136" s="67">
        <v>153.55000000000001</v>
      </c>
      <c r="H136" s="67">
        <f>'4.4 Súpis prác'!I109</f>
        <v>0</v>
      </c>
      <c r="I136" s="75">
        <f t="shared" si="4"/>
        <v>0</v>
      </c>
      <c r="J136" s="84">
        <f t="shared" si="5"/>
        <v>0</v>
      </c>
      <c r="K136">
        <v>1</v>
      </c>
    </row>
    <row r="137" spans="2:11" ht="23.25">
      <c r="B137" s="74"/>
      <c r="C137" s="64" t="s">
        <v>332</v>
      </c>
      <c r="D137" s="64" t="s">
        <v>502</v>
      </c>
      <c r="E137" s="65" t="s">
        <v>344</v>
      </c>
      <c r="F137" s="66" t="s">
        <v>448</v>
      </c>
      <c r="G137" s="67">
        <v>905</v>
      </c>
      <c r="H137" s="67">
        <f>'4.4 Súpis prác'!I110</f>
        <v>0</v>
      </c>
      <c r="I137" s="75">
        <f t="shared" si="4"/>
        <v>0</v>
      </c>
      <c r="J137" s="84">
        <f t="shared" si="5"/>
        <v>0</v>
      </c>
      <c r="K137">
        <v>1</v>
      </c>
    </row>
    <row r="138" spans="2:11" ht="23.25">
      <c r="B138" s="74"/>
      <c r="C138" s="64" t="s">
        <v>332</v>
      </c>
      <c r="D138" s="64" t="s">
        <v>503</v>
      </c>
      <c r="E138" s="65" t="s">
        <v>346</v>
      </c>
      <c r="F138" s="66" t="s">
        <v>446</v>
      </c>
      <c r="G138" s="67">
        <v>45.25</v>
      </c>
      <c r="H138" s="67">
        <f>'4.4 Súpis prác'!I111</f>
        <v>0</v>
      </c>
      <c r="I138" s="75">
        <f t="shared" si="4"/>
        <v>0</v>
      </c>
      <c r="J138" s="84">
        <f t="shared" si="5"/>
        <v>0</v>
      </c>
      <c r="K138">
        <v>1</v>
      </c>
    </row>
    <row r="139" spans="2:11" ht="23.25">
      <c r="B139" s="74"/>
      <c r="C139" s="64" t="s">
        <v>366</v>
      </c>
      <c r="D139" s="64" t="s">
        <v>506</v>
      </c>
      <c r="E139" s="65" t="s">
        <v>368</v>
      </c>
      <c r="F139" s="66" t="s">
        <v>448</v>
      </c>
      <c r="G139" s="67">
        <v>15.46</v>
      </c>
      <c r="H139" s="67">
        <f>'4.4 Súpis prác'!I120</f>
        <v>0</v>
      </c>
      <c r="I139" s="75">
        <f t="shared" si="4"/>
        <v>0</v>
      </c>
      <c r="J139" s="84">
        <f t="shared" si="5"/>
        <v>0</v>
      </c>
      <c r="K139">
        <v>1</v>
      </c>
    </row>
    <row r="140" spans="2:11" ht="23.25">
      <c r="B140" s="74"/>
      <c r="C140" s="64" t="s">
        <v>372</v>
      </c>
      <c r="D140" s="64" t="s">
        <v>507</v>
      </c>
      <c r="E140" s="65" t="s">
        <v>374</v>
      </c>
      <c r="F140" s="66" t="s">
        <v>446</v>
      </c>
      <c r="G140" s="67">
        <v>13.4</v>
      </c>
      <c r="H140" s="67">
        <f>'4.4 Súpis prác'!I122</f>
        <v>0</v>
      </c>
      <c r="I140" s="75">
        <f t="shared" si="4"/>
        <v>0</v>
      </c>
      <c r="J140" s="84">
        <f t="shared" si="5"/>
        <v>0</v>
      </c>
      <c r="K140">
        <v>1</v>
      </c>
    </row>
    <row r="141" spans="2:11" ht="23.25">
      <c r="B141" s="74"/>
      <c r="C141" s="64" t="s">
        <v>372</v>
      </c>
      <c r="D141" s="64" t="s">
        <v>510</v>
      </c>
      <c r="E141" s="65" t="s">
        <v>380</v>
      </c>
      <c r="F141" s="66" t="s">
        <v>446</v>
      </c>
      <c r="G141" s="67">
        <v>2.58</v>
      </c>
      <c r="H141" s="67">
        <f>'4.4 Súpis prác'!I125</f>
        <v>0</v>
      </c>
      <c r="I141" s="75">
        <f t="shared" si="4"/>
        <v>0</v>
      </c>
      <c r="J141" s="84">
        <f t="shared" si="5"/>
        <v>0</v>
      </c>
      <c r="K141">
        <v>1</v>
      </c>
    </row>
    <row r="142" spans="2:11" ht="23.25">
      <c r="B142" s="74"/>
      <c r="C142" s="64" t="s">
        <v>372</v>
      </c>
      <c r="D142" s="64" t="s">
        <v>511</v>
      </c>
      <c r="E142" s="65" t="s">
        <v>382</v>
      </c>
      <c r="F142" s="66" t="s">
        <v>453</v>
      </c>
      <c r="G142" s="67">
        <v>67</v>
      </c>
      <c r="H142" s="67">
        <f>'4.4 Súpis prác'!I126</f>
        <v>0</v>
      </c>
      <c r="I142" s="75">
        <f t="shared" ref="I142:I150" si="6">G142*H142</f>
        <v>0</v>
      </c>
      <c r="J142" s="84">
        <f t="shared" ref="J142:J150" si="7">ROUNDDOWN(I142*0.2,2)</f>
        <v>0</v>
      </c>
      <c r="K142">
        <v>1</v>
      </c>
    </row>
    <row r="143" spans="2:11">
      <c r="B143" s="74"/>
      <c r="C143" s="64" t="s">
        <v>372</v>
      </c>
      <c r="D143" s="64" t="s">
        <v>512</v>
      </c>
      <c r="E143" s="65" t="s">
        <v>384</v>
      </c>
      <c r="F143" s="66" t="s">
        <v>453</v>
      </c>
      <c r="G143" s="67">
        <v>5.4</v>
      </c>
      <c r="H143" s="67">
        <f>'4.4 Súpis prác'!I127</f>
        <v>0</v>
      </c>
      <c r="I143" s="75">
        <f t="shared" si="6"/>
        <v>0</v>
      </c>
      <c r="J143" s="84">
        <f t="shared" si="7"/>
        <v>0</v>
      </c>
      <c r="K143">
        <v>1</v>
      </c>
    </row>
    <row r="144" spans="2:11">
      <c r="B144" s="74"/>
      <c r="C144" s="64" t="s">
        <v>372</v>
      </c>
      <c r="D144" s="64" t="s">
        <v>513</v>
      </c>
      <c r="E144" s="65" t="s">
        <v>386</v>
      </c>
      <c r="F144" s="66" t="s">
        <v>453</v>
      </c>
      <c r="G144" s="67">
        <v>3.6</v>
      </c>
      <c r="H144" s="67">
        <f>'4.4 Súpis prác'!I128</f>
        <v>0</v>
      </c>
      <c r="I144" s="75">
        <f t="shared" si="6"/>
        <v>0</v>
      </c>
      <c r="J144" s="84">
        <f t="shared" si="7"/>
        <v>0</v>
      </c>
      <c r="K144">
        <v>1</v>
      </c>
    </row>
    <row r="145" spans="2:11">
      <c r="B145" s="74"/>
      <c r="C145" s="64" t="s">
        <v>372</v>
      </c>
      <c r="D145" s="64" t="s">
        <v>514</v>
      </c>
      <c r="E145" s="65" t="s">
        <v>388</v>
      </c>
      <c r="F145" s="66" t="s">
        <v>446</v>
      </c>
      <c r="G145" s="67">
        <v>6.11</v>
      </c>
      <c r="H145" s="67">
        <f>'4.4 Súpis prác'!I129</f>
        <v>0</v>
      </c>
      <c r="I145" s="75">
        <f t="shared" si="6"/>
        <v>0</v>
      </c>
      <c r="J145" s="84">
        <f t="shared" si="7"/>
        <v>0</v>
      </c>
      <c r="K145">
        <v>1</v>
      </c>
    </row>
    <row r="146" spans="2:11">
      <c r="B146" s="74"/>
      <c r="C146" s="64" t="s">
        <v>372</v>
      </c>
      <c r="D146" s="64" t="s">
        <v>515</v>
      </c>
      <c r="E146" s="65" t="s">
        <v>390</v>
      </c>
      <c r="F146" s="66" t="s">
        <v>445</v>
      </c>
      <c r="G146" s="67">
        <v>0.47</v>
      </c>
      <c r="H146" s="67">
        <f>'4.4 Súpis prác'!I130</f>
        <v>0</v>
      </c>
      <c r="I146" s="75">
        <f t="shared" si="6"/>
        <v>0</v>
      </c>
      <c r="J146" s="84">
        <f t="shared" si="7"/>
        <v>0</v>
      </c>
      <c r="K146">
        <v>1</v>
      </c>
    </row>
    <row r="147" spans="2:11">
      <c r="B147" s="74"/>
      <c r="C147" s="64" t="s">
        <v>396</v>
      </c>
      <c r="D147" s="64" t="s">
        <v>516</v>
      </c>
      <c r="E147" s="65" t="s">
        <v>400</v>
      </c>
      <c r="F147" s="66" t="s">
        <v>446</v>
      </c>
      <c r="G147" s="67">
        <v>4.55</v>
      </c>
      <c r="H147" s="67">
        <f>'4.4 Súpis prác'!I134</f>
        <v>0</v>
      </c>
      <c r="I147" s="75">
        <f t="shared" si="6"/>
        <v>0</v>
      </c>
      <c r="J147" s="84">
        <f t="shared" si="7"/>
        <v>0</v>
      </c>
      <c r="K147">
        <v>1</v>
      </c>
    </row>
    <row r="148" spans="2:11">
      <c r="B148" s="74"/>
      <c r="C148" s="64" t="s">
        <v>396</v>
      </c>
      <c r="D148" s="64" t="s">
        <v>517</v>
      </c>
      <c r="E148" s="65" t="s">
        <v>402</v>
      </c>
      <c r="F148" s="66" t="s">
        <v>448</v>
      </c>
      <c r="G148" s="67">
        <v>12.7</v>
      </c>
      <c r="H148" s="67">
        <f>'4.4 Súpis prác'!I135</f>
        <v>0</v>
      </c>
      <c r="I148" s="75">
        <f t="shared" si="6"/>
        <v>0</v>
      </c>
      <c r="J148" s="84">
        <f t="shared" si="7"/>
        <v>0</v>
      </c>
      <c r="K148">
        <v>1</v>
      </c>
    </row>
    <row r="149" spans="2:11">
      <c r="B149" s="74"/>
      <c r="C149" s="64" t="s">
        <v>396</v>
      </c>
      <c r="D149" s="64" t="s">
        <v>518</v>
      </c>
      <c r="E149" s="65" t="s">
        <v>404</v>
      </c>
      <c r="F149" s="66" t="s">
        <v>445</v>
      </c>
      <c r="G149" s="67">
        <v>0.38</v>
      </c>
      <c r="H149" s="67">
        <f>'4.4 Súpis prác'!I136</f>
        <v>0</v>
      </c>
      <c r="I149" s="75">
        <f t="shared" si="6"/>
        <v>0</v>
      </c>
      <c r="J149" s="84">
        <f t="shared" si="7"/>
        <v>0</v>
      </c>
      <c r="K149">
        <v>1</v>
      </c>
    </row>
    <row r="150" spans="2:11">
      <c r="B150" s="118"/>
      <c r="C150" s="68" t="s">
        <v>396</v>
      </c>
      <c r="D150" s="68" t="s">
        <v>519</v>
      </c>
      <c r="E150" s="69" t="s">
        <v>354</v>
      </c>
      <c r="F150" s="70" t="s">
        <v>446</v>
      </c>
      <c r="G150" s="71">
        <v>0.5</v>
      </c>
      <c r="H150" s="71">
        <f>'4.4 Súpis prác'!I138</f>
        <v>0</v>
      </c>
      <c r="I150" s="76">
        <f t="shared" si="6"/>
        <v>0</v>
      </c>
      <c r="J150" s="84">
        <f t="shared" si="7"/>
        <v>0</v>
      </c>
      <c r="K150">
        <v>1</v>
      </c>
    </row>
    <row r="151" spans="2:11">
      <c r="B151" s="264" t="s">
        <v>529</v>
      </c>
      <c r="C151" s="265"/>
      <c r="D151" s="265"/>
      <c r="E151" s="265"/>
      <c r="F151" s="265"/>
      <c r="G151" s="266"/>
      <c r="H151" s="267"/>
      <c r="I151" s="77">
        <f>SUMIF(K78:K150,1,I78:I150)</f>
        <v>0</v>
      </c>
      <c r="J151" s="84">
        <f>SUMIF(K78:K150,1,J78:J150)</f>
        <v>0</v>
      </c>
      <c r="K151">
        <v>3</v>
      </c>
    </row>
    <row r="152" spans="2:11">
      <c r="B152" s="72" t="s">
        <v>530</v>
      </c>
      <c r="C152" s="60" t="s">
        <v>119</v>
      </c>
      <c r="D152" s="60" t="s">
        <v>80</v>
      </c>
      <c r="E152" s="61" t="s">
        <v>85</v>
      </c>
      <c r="F152" s="62" t="s">
        <v>446</v>
      </c>
      <c r="G152" s="63">
        <v>49.44</v>
      </c>
      <c r="H152" s="63">
        <f>'4.4 Súpis prác'!I6</f>
        <v>0</v>
      </c>
      <c r="I152" s="73">
        <f t="shared" ref="I152:I164" si="8">G152*H152</f>
        <v>0</v>
      </c>
      <c r="J152" s="84">
        <f t="shared" ref="J152:J164" si="9">ROUNDDOWN(I152*0.2,2)</f>
        <v>0</v>
      </c>
      <c r="K152">
        <v>1</v>
      </c>
    </row>
    <row r="153" spans="2:11">
      <c r="B153" s="74"/>
      <c r="C153" s="64" t="s">
        <v>167</v>
      </c>
      <c r="D153" s="64" t="s">
        <v>531</v>
      </c>
      <c r="E153" s="65" t="s">
        <v>176</v>
      </c>
      <c r="F153" s="66" t="s">
        <v>453</v>
      </c>
      <c r="G153" s="67">
        <v>4.8</v>
      </c>
      <c r="H153" s="67">
        <f>'4.4 Súpis prác'!I27</f>
        <v>0</v>
      </c>
      <c r="I153" s="75">
        <f t="shared" si="8"/>
        <v>0</v>
      </c>
      <c r="J153" s="84">
        <f t="shared" si="9"/>
        <v>0</v>
      </c>
      <c r="K153">
        <v>1</v>
      </c>
    </row>
    <row r="154" spans="2:11">
      <c r="B154" s="74"/>
      <c r="C154" s="64" t="s">
        <v>167</v>
      </c>
      <c r="D154" s="64" t="s">
        <v>467</v>
      </c>
      <c r="E154" s="65" t="s">
        <v>186</v>
      </c>
      <c r="F154" s="66" t="s">
        <v>446</v>
      </c>
      <c r="G154" s="67">
        <v>76.8</v>
      </c>
      <c r="H154" s="67">
        <f>'4.4 Súpis prác'!I32</f>
        <v>0</v>
      </c>
      <c r="I154" s="75">
        <f t="shared" si="8"/>
        <v>0</v>
      </c>
      <c r="J154" s="84">
        <f t="shared" si="9"/>
        <v>0</v>
      </c>
      <c r="K154">
        <v>1</v>
      </c>
    </row>
    <row r="155" spans="2:11">
      <c r="B155" s="74"/>
      <c r="C155" s="64" t="s">
        <v>167</v>
      </c>
      <c r="D155" s="64" t="s">
        <v>471</v>
      </c>
      <c r="E155" s="65" t="s">
        <v>190</v>
      </c>
      <c r="F155" s="66" t="s">
        <v>446</v>
      </c>
      <c r="G155" s="67">
        <v>10.56</v>
      </c>
      <c r="H155" s="67">
        <f>'4.4 Súpis prác'!I34</f>
        <v>0</v>
      </c>
      <c r="I155" s="75">
        <f t="shared" si="8"/>
        <v>0</v>
      </c>
      <c r="J155" s="84">
        <f t="shared" si="9"/>
        <v>0</v>
      </c>
      <c r="K155">
        <v>1</v>
      </c>
    </row>
    <row r="156" spans="2:11">
      <c r="B156" s="74"/>
      <c r="C156" s="64" t="s">
        <v>167</v>
      </c>
      <c r="D156" s="64" t="s">
        <v>472</v>
      </c>
      <c r="E156" s="65" t="s">
        <v>194</v>
      </c>
      <c r="F156" s="66" t="s">
        <v>446</v>
      </c>
      <c r="G156" s="67">
        <v>39.51</v>
      </c>
      <c r="H156" s="67">
        <f>'4.4 Súpis prác'!I36</f>
        <v>0</v>
      </c>
      <c r="I156" s="75">
        <f t="shared" si="8"/>
        <v>0</v>
      </c>
      <c r="J156" s="84">
        <f t="shared" si="9"/>
        <v>0</v>
      </c>
      <c r="K156">
        <v>1</v>
      </c>
    </row>
    <row r="157" spans="2:11">
      <c r="B157" s="74"/>
      <c r="C157" s="64" t="s">
        <v>167</v>
      </c>
      <c r="D157" s="64" t="s">
        <v>532</v>
      </c>
      <c r="E157" s="65" t="s">
        <v>196</v>
      </c>
      <c r="F157" s="66" t="s">
        <v>446</v>
      </c>
      <c r="G157" s="67">
        <v>3.17</v>
      </c>
      <c r="H157" s="67">
        <f>'4.4 Súpis prác'!I37</f>
        <v>0</v>
      </c>
      <c r="I157" s="75">
        <f t="shared" si="8"/>
        <v>0</v>
      </c>
      <c r="J157" s="84">
        <f t="shared" si="9"/>
        <v>0</v>
      </c>
      <c r="K157">
        <v>1</v>
      </c>
    </row>
    <row r="158" spans="2:11">
      <c r="B158" s="74"/>
      <c r="C158" s="64" t="s">
        <v>167</v>
      </c>
      <c r="D158" s="64" t="s">
        <v>533</v>
      </c>
      <c r="E158" s="65" t="s">
        <v>534</v>
      </c>
      <c r="F158" s="66" t="s">
        <v>446</v>
      </c>
      <c r="G158" s="67">
        <v>49.44</v>
      </c>
      <c r="H158" s="67">
        <f>'4.4 Súpis prác'!I38</f>
        <v>0</v>
      </c>
      <c r="I158" s="75">
        <f t="shared" si="8"/>
        <v>0</v>
      </c>
      <c r="J158" s="84">
        <f t="shared" si="9"/>
        <v>0</v>
      </c>
      <c r="K158">
        <v>1</v>
      </c>
    </row>
    <row r="159" spans="2:11">
      <c r="B159" s="74"/>
      <c r="C159" s="64" t="s">
        <v>167</v>
      </c>
      <c r="D159" s="64" t="s">
        <v>477</v>
      </c>
      <c r="E159" s="65" t="s">
        <v>200</v>
      </c>
      <c r="F159" s="66" t="s">
        <v>446</v>
      </c>
      <c r="G159" s="67">
        <v>52.61</v>
      </c>
      <c r="H159" s="67">
        <f>'4.4 Súpis prác'!I39</f>
        <v>0</v>
      </c>
      <c r="I159" s="75">
        <f t="shared" si="8"/>
        <v>0</v>
      </c>
      <c r="J159" s="84">
        <f t="shared" si="9"/>
        <v>0</v>
      </c>
      <c r="K159">
        <v>1</v>
      </c>
    </row>
    <row r="160" spans="2:11">
      <c r="B160" s="74"/>
      <c r="C160" s="64" t="s">
        <v>167</v>
      </c>
      <c r="D160" s="64" t="s">
        <v>535</v>
      </c>
      <c r="E160" s="65" t="s">
        <v>202</v>
      </c>
      <c r="F160" s="66" t="s">
        <v>448</v>
      </c>
      <c r="G160" s="67">
        <v>64</v>
      </c>
      <c r="H160" s="67">
        <f>'4.4 Súpis prác'!I40</f>
        <v>0</v>
      </c>
      <c r="I160" s="75">
        <f t="shared" si="8"/>
        <v>0</v>
      </c>
      <c r="J160" s="84">
        <f t="shared" si="9"/>
        <v>0</v>
      </c>
      <c r="K160">
        <v>1</v>
      </c>
    </row>
    <row r="161" spans="2:11">
      <c r="B161" s="74"/>
      <c r="C161" s="64" t="s">
        <v>256</v>
      </c>
      <c r="D161" s="64" t="s">
        <v>536</v>
      </c>
      <c r="E161" s="65" t="s">
        <v>288</v>
      </c>
      <c r="F161" s="66" t="s">
        <v>453</v>
      </c>
      <c r="G161" s="67">
        <v>15</v>
      </c>
      <c r="H161" s="67">
        <f>'4.4 Súpis prác'!I85</f>
        <v>0</v>
      </c>
      <c r="I161" s="75">
        <f t="shared" si="8"/>
        <v>0</v>
      </c>
      <c r="J161" s="84">
        <f t="shared" si="9"/>
        <v>0</v>
      </c>
      <c r="K161">
        <v>1</v>
      </c>
    </row>
    <row r="162" spans="2:11">
      <c r="B162" s="74"/>
      <c r="C162" s="64" t="s">
        <v>256</v>
      </c>
      <c r="D162" s="64" t="s">
        <v>537</v>
      </c>
      <c r="E162" s="65" t="s">
        <v>290</v>
      </c>
      <c r="F162" s="66" t="s">
        <v>446</v>
      </c>
      <c r="G162" s="67">
        <v>3.6</v>
      </c>
      <c r="H162" s="67">
        <f>'4.4 Súpis prác'!I86</f>
        <v>0</v>
      </c>
      <c r="I162" s="75">
        <f t="shared" si="8"/>
        <v>0</v>
      </c>
      <c r="J162" s="84">
        <f t="shared" si="9"/>
        <v>0</v>
      </c>
      <c r="K162">
        <v>1</v>
      </c>
    </row>
    <row r="163" spans="2:11">
      <c r="B163" s="74"/>
      <c r="C163" s="64" t="s">
        <v>366</v>
      </c>
      <c r="D163" s="64" t="s">
        <v>538</v>
      </c>
      <c r="E163" s="65" t="s">
        <v>370</v>
      </c>
      <c r="F163" s="66" t="s">
        <v>448</v>
      </c>
      <c r="G163" s="67">
        <v>95.55</v>
      </c>
      <c r="H163" s="67">
        <f>'4.4 Súpis prác'!I121</f>
        <v>0</v>
      </c>
      <c r="I163" s="75">
        <f t="shared" si="8"/>
        <v>0</v>
      </c>
      <c r="J163" s="84">
        <f t="shared" si="9"/>
        <v>0</v>
      </c>
      <c r="K163">
        <v>1</v>
      </c>
    </row>
    <row r="164" spans="2:11" ht="23.25">
      <c r="B164" s="118"/>
      <c r="C164" s="68" t="s">
        <v>372</v>
      </c>
      <c r="D164" s="68" t="s">
        <v>511</v>
      </c>
      <c r="E164" s="69" t="s">
        <v>382</v>
      </c>
      <c r="F164" s="70" t="s">
        <v>453</v>
      </c>
      <c r="G164" s="71">
        <v>15</v>
      </c>
      <c r="H164" s="71">
        <f>'4.4 Súpis prác'!I126</f>
        <v>0</v>
      </c>
      <c r="I164" s="76">
        <f t="shared" si="8"/>
        <v>0</v>
      </c>
      <c r="J164" s="84">
        <f t="shared" si="9"/>
        <v>0</v>
      </c>
      <c r="K164">
        <v>1</v>
      </c>
    </row>
    <row r="165" spans="2:11">
      <c r="B165" s="264" t="s">
        <v>539</v>
      </c>
      <c r="C165" s="265"/>
      <c r="D165" s="265"/>
      <c r="E165" s="265"/>
      <c r="F165" s="265"/>
      <c r="G165" s="266"/>
      <c r="H165" s="267"/>
      <c r="I165" s="77">
        <f>SUMIF(K152:K164,1,I152:I164)</f>
        <v>0</v>
      </c>
      <c r="J165" s="84">
        <f>SUMIF(K152:K164,1,J152:J164)</f>
        <v>0</v>
      </c>
      <c r="K165">
        <v>3</v>
      </c>
    </row>
    <row r="166" spans="2:11">
      <c r="B166" s="72" t="s">
        <v>540</v>
      </c>
      <c r="C166" s="60" t="s">
        <v>119</v>
      </c>
      <c r="D166" s="60" t="s">
        <v>80</v>
      </c>
      <c r="E166" s="61" t="s">
        <v>85</v>
      </c>
      <c r="F166" s="62" t="s">
        <v>446</v>
      </c>
      <c r="G166" s="63">
        <v>16.5</v>
      </c>
      <c r="H166" s="63">
        <f>'4.4 Súpis prác'!I6</f>
        <v>0</v>
      </c>
      <c r="I166" s="73">
        <f t="shared" ref="I166:I178" si="10">G166*H166</f>
        <v>0</v>
      </c>
      <c r="J166" s="84">
        <f t="shared" ref="J166:J178" si="11">ROUNDDOWN(I166*0.2,2)</f>
        <v>0</v>
      </c>
      <c r="K166">
        <v>1</v>
      </c>
    </row>
    <row r="167" spans="2:11">
      <c r="B167" s="74"/>
      <c r="C167" s="64" t="s">
        <v>167</v>
      </c>
      <c r="D167" s="64" t="s">
        <v>531</v>
      </c>
      <c r="E167" s="65" t="s">
        <v>176</v>
      </c>
      <c r="F167" s="66" t="s">
        <v>453</v>
      </c>
      <c r="G167" s="67">
        <v>4.8</v>
      </c>
      <c r="H167" s="67">
        <f>'4.4 Súpis prác'!I27</f>
        <v>0</v>
      </c>
      <c r="I167" s="75">
        <f t="shared" si="10"/>
        <v>0</v>
      </c>
      <c r="J167" s="84">
        <f t="shared" si="11"/>
        <v>0</v>
      </c>
      <c r="K167">
        <v>1</v>
      </c>
    </row>
    <row r="168" spans="2:11">
      <c r="B168" s="74"/>
      <c r="C168" s="64" t="s">
        <v>167</v>
      </c>
      <c r="D168" s="64" t="s">
        <v>467</v>
      </c>
      <c r="E168" s="65" t="s">
        <v>186</v>
      </c>
      <c r="F168" s="66" t="s">
        <v>446</v>
      </c>
      <c r="G168" s="67">
        <v>24</v>
      </c>
      <c r="H168" s="67">
        <f>'4.4 Súpis prác'!I32</f>
        <v>0</v>
      </c>
      <c r="I168" s="75">
        <f t="shared" si="10"/>
        <v>0</v>
      </c>
      <c r="J168" s="84">
        <f t="shared" si="11"/>
        <v>0</v>
      </c>
      <c r="K168">
        <v>1</v>
      </c>
    </row>
    <row r="169" spans="2:11">
      <c r="B169" s="74"/>
      <c r="C169" s="64" t="s">
        <v>167</v>
      </c>
      <c r="D169" s="64" t="s">
        <v>471</v>
      </c>
      <c r="E169" s="65" t="s">
        <v>190</v>
      </c>
      <c r="F169" s="66" t="s">
        <v>446</v>
      </c>
      <c r="G169" s="67">
        <v>12.6</v>
      </c>
      <c r="H169" s="67">
        <f>'4.4 Súpis prác'!I34</f>
        <v>0</v>
      </c>
      <c r="I169" s="75">
        <f t="shared" si="10"/>
        <v>0</v>
      </c>
      <c r="J169" s="84">
        <f t="shared" si="11"/>
        <v>0</v>
      </c>
      <c r="K169">
        <v>1</v>
      </c>
    </row>
    <row r="170" spans="2:11">
      <c r="B170" s="74"/>
      <c r="C170" s="64" t="s">
        <v>167</v>
      </c>
      <c r="D170" s="64" t="s">
        <v>472</v>
      </c>
      <c r="E170" s="65" t="s">
        <v>194</v>
      </c>
      <c r="F170" s="66" t="s">
        <v>446</v>
      </c>
      <c r="G170" s="67">
        <v>6.63</v>
      </c>
      <c r="H170" s="67">
        <f>'4.4 Súpis prác'!I36</f>
        <v>0</v>
      </c>
      <c r="I170" s="75">
        <f t="shared" si="10"/>
        <v>0</v>
      </c>
      <c r="J170" s="84">
        <f t="shared" si="11"/>
        <v>0</v>
      </c>
      <c r="K170">
        <v>1</v>
      </c>
    </row>
    <row r="171" spans="2:11">
      <c r="B171" s="74"/>
      <c r="C171" s="64" t="s">
        <v>167</v>
      </c>
      <c r="D171" s="64" t="s">
        <v>532</v>
      </c>
      <c r="E171" s="65" t="s">
        <v>196</v>
      </c>
      <c r="F171" s="66" t="s">
        <v>446</v>
      </c>
      <c r="G171" s="67">
        <v>2.52</v>
      </c>
      <c r="H171" s="67">
        <f>'4.4 Súpis prác'!I37</f>
        <v>0</v>
      </c>
      <c r="I171" s="75">
        <f t="shared" si="10"/>
        <v>0</v>
      </c>
      <c r="J171" s="84">
        <f t="shared" si="11"/>
        <v>0</v>
      </c>
      <c r="K171">
        <v>1</v>
      </c>
    </row>
    <row r="172" spans="2:11">
      <c r="B172" s="74"/>
      <c r="C172" s="64" t="s">
        <v>167</v>
      </c>
      <c r="D172" s="64" t="s">
        <v>533</v>
      </c>
      <c r="E172" s="65" t="s">
        <v>534</v>
      </c>
      <c r="F172" s="66" t="s">
        <v>446</v>
      </c>
      <c r="G172" s="67">
        <v>16.5</v>
      </c>
      <c r="H172" s="67">
        <f>'4.4 Súpis prác'!I38</f>
        <v>0</v>
      </c>
      <c r="I172" s="75">
        <f t="shared" si="10"/>
        <v>0</v>
      </c>
      <c r="J172" s="84">
        <f t="shared" si="11"/>
        <v>0</v>
      </c>
      <c r="K172">
        <v>1</v>
      </c>
    </row>
    <row r="173" spans="2:11">
      <c r="B173" s="74"/>
      <c r="C173" s="64" t="s">
        <v>167</v>
      </c>
      <c r="D173" s="64" t="s">
        <v>477</v>
      </c>
      <c r="E173" s="65" t="s">
        <v>200</v>
      </c>
      <c r="F173" s="66" t="s">
        <v>446</v>
      </c>
      <c r="G173" s="67">
        <v>19.02</v>
      </c>
      <c r="H173" s="67">
        <f>'4.4 Súpis prác'!I39</f>
        <v>0</v>
      </c>
      <c r="I173" s="75">
        <f t="shared" si="10"/>
        <v>0</v>
      </c>
      <c r="J173" s="84">
        <f t="shared" si="11"/>
        <v>0</v>
      </c>
      <c r="K173">
        <v>1</v>
      </c>
    </row>
    <row r="174" spans="2:11">
      <c r="B174" s="74"/>
      <c r="C174" s="64" t="s">
        <v>167</v>
      </c>
      <c r="D174" s="64" t="s">
        <v>535</v>
      </c>
      <c r="E174" s="65" t="s">
        <v>202</v>
      </c>
      <c r="F174" s="66" t="s">
        <v>448</v>
      </c>
      <c r="G174" s="67">
        <v>32</v>
      </c>
      <c r="H174" s="67">
        <f>'4.4 Súpis prác'!I40</f>
        <v>0</v>
      </c>
      <c r="I174" s="75">
        <f t="shared" si="10"/>
        <v>0</v>
      </c>
      <c r="J174" s="84">
        <f t="shared" si="11"/>
        <v>0</v>
      </c>
      <c r="K174">
        <v>1</v>
      </c>
    </row>
    <row r="175" spans="2:11">
      <c r="B175" s="74"/>
      <c r="C175" s="64" t="s">
        <v>256</v>
      </c>
      <c r="D175" s="64" t="s">
        <v>536</v>
      </c>
      <c r="E175" s="65" t="s">
        <v>288</v>
      </c>
      <c r="F175" s="66" t="s">
        <v>453</v>
      </c>
      <c r="G175" s="67">
        <v>7</v>
      </c>
      <c r="H175" s="67">
        <f>'4.4 Súpis prác'!I85</f>
        <v>0</v>
      </c>
      <c r="I175" s="75">
        <f t="shared" si="10"/>
        <v>0</v>
      </c>
      <c r="J175" s="84">
        <f t="shared" si="11"/>
        <v>0</v>
      </c>
      <c r="K175">
        <v>1</v>
      </c>
    </row>
    <row r="176" spans="2:11">
      <c r="B176" s="74"/>
      <c r="C176" s="64" t="s">
        <v>256</v>
      </c>
      <c r="D176" s="64" t="s">
        <v>537</v>
      </c>
      <c r="E176" s="65" t="s">
        <v>290</v>
      </c>
      <c r="F176" s="66" t="s">
        <v>446</v>
      </c>
      <c r="G176" s="67">
        <v>1.05</v>
      </c>
      <c r="H176" s="67">
        <f>'4.4 Súpis prác'!I86</f>
        <v>0</v>
      </c>
      <c r="I176" s="75">
        <f t="shared" si="10"/>
        <v>0</v>
      </c>
      <c r="J176" s="84">
        <f t="shared" si="11"/>
        <v>0</v>
      </c>
      <c r="K176">
        <v>1</v>
      </c>
    </row>
    <row r="177" spans="2:11">
      <c r="B177" s="74"/>
      <c r="C177" s="64" t="s">
        <v>366</v>
      </c>
      <c r="D177" s="64" t="s">
        <v>538</v>
      </c>
      <c r="E177" s="65" t="s">
        <v>370</v>
      </c>
      <c r="F177" s="66" t="s">
        <v>448</v>
      </c>
      <c r="G177" s="67">
        <v>11.65</v>
      </c>
      <c r="H177" s="67">
        <f>'4.4 Súpis prác'!I121</f>
        <v>0</v>
      </c>
      <c r="I177" s="75">
        <f t="shared" si="10"/>
        <v>0</v>
      </c>
      <c r="J177" s="84">
        <f t="shared" si="11"/>
        <v>0</v>
      </c>
      <c r="K177">
        <v>1</v>
      </c>
    </row>
    <row r="178" spans="2:11" ht="23.25">
      <c r="B178" s="118"/>
      <c r="C178" s="68" t="s">
        <v>372</v>
      </c>
      <c r="D178" s="68" t="s">
        <v>511</v>
      </c>
      <c r="E178" s="69" t="s">
        <v>382</v>
      </c>
      <c r="F178" s="70" t="s">
        <v>453</v>
      </c>
      <c r="G178" s="71">
        <v>7</v>
      </c>
      <c r="H178" s="71">
        <f>'4.4 Súpis prác'!I126</f>
        <v>0</v>
      </c>
      <c r="I178" s="76">
        <f t="shared" si="10"/>
        <v>0</v>
      </c>
      <c r="J178" s="84">
        <f t="shared" si="11"/>
        <v>0</v>
      </c>
      <c r="K178">
        <v>1</v>
      </c>
    </row>
    <row r="179" spans="2:11">
      <c r="B179" s="264" t="s">
        <v>541</v>
      </c>
      <c r="C179" s="265"/>
      <c r="D179" s="265"/>
      <c r="E179" s="265"/>
      <c r="F179" s="265"/>
      <c r="G179" s="266"/>
      <c r="H179" s="267"/>
      <c r="I179" s="77">
        <f>SUMIF(K166:K178,1,I166:I178)</f>
        <v>0</v>
      </c>
      <c r="J179" s="84">
        <f>SUMIF(K166:K178,1,J166:J178)</f>
        <v>0</v>
      </c>
      <c r="K179">
        <v>3</v>
      </c>
    </row>
    <row r="180" spans="2:11">
      <c r="B180" s="72" t="s">
        <v>542</v>
      </c>
      <c r="C180" s="60" t="s">
        <v>119</v>
      </c>
      <c r="D180" s="60" t="s">
        <v>78</v>
      </c>
      <c r="E180" s="61" t="s">
        <v>83</v>
      </c>
      <c r="F180" s="62" t="s">
        <v>445</v>
      </c>
      <c r="G180" s="63">
        <v>80</v>
      </c>
      <c r="H180" s="63">
        <f>'4.4 Súpis prác'!I4</f>
        <v>0</v>
      </c>
      <c r="I180" s="73">
        <f t="shared" ref="I180:I207" si="12">G180*H180</f>
        <v>0</v>
      </c>
      <c r="J180" s="84">
        <f t="shared" ref="J180:J207" si="13">ROUNDDOWN(I180*0.2,2)</f>
        <v>0</v>
      </c>
      <c r="K180">
        <v>1</v>
      </c>
    </row>
    <row r="181" spans="2:11">
      <c r="B181" s="74"/>
      <c r="C181" s="64" t="s">
        <v>119</v>
      </c>
      <c r="D181" s="64" t="s">
        <v>80</v>
      </c>
      <c r="E181" s="65" t="s">
        <v>85</v>
      </c>
      <c r="F181" s="66" t="s">
        <v>446</v>
      </c>
      <c r="G181" s="67">
        <v>110</v>
      </c>
      <c r="H181" s="67">
        <f>'4.4 Súpis prác'!I6</f>
        <v>0</v>
      </c>
      <c r="I181" s="75">
        <f t="shared" si="12"/>
        <v>0</v>
      </c>
      <c r="J181" s="84">
        <f t="shared" si="13"/>
        <v>0</v>
      </c>
      <c r="K181">
        <v>1</v>
      </c>
    </row>
    <row r="182" spans="2:11">
      <c r="B182" s="74"/>
      <c r="C182" s="64" t="s">
        <v>126</v>
      </c>
      <c r="D182" s="64" t="s">
        <v>543</v>
      </c>
      <c r="E182" s="65" t="s">
        <v>128</v>
      </c>
      <c r="F182" s="66" t="s">
        <v>446</v>
      </c>
      <c r="G182" s="67">
        <v>32</v>
      </c>
      <c r="H182" s="67">
        <f>'4.4 Súpis prác'!I7</f>
        <v>0</v>
      </c>
      <c r="I182" s="75">
        <f t="shared" si="12"/>
        <v>0</v>
      </c>
      <c r="J182" s="84">
        <f t="shared" si="13"/>
        <v>0</v>
      </c>
      <c r="K182">
        <v>1</v>
      </c>
    </row>
    <row r="183" spans="2:11" ht="23.25">
      <c r="B183" s="74"/>
      <c r="C183" s="64" t="s">
        <v>126</v>
      </c>
      <c r="D183" s="64" t="s">
        <v>544</v>
      </c>
      <c r="E183" s="65" t="s">
        <v>130</v>
      </c>
      <c r="F183" s="66" t="s">
        <v>455</v>
      </c>
      <c r="G183" s="67">
        <v>16</v>
      </c>
      <c r="H183" s="67">
        <f>'4.4 Súpis prác'!I8</f>
        <v>0</v>
      </c>
      <c r="I183" s="75">
        <f t="shared" si="12"/>
        <v>0</v>
      </c>
      <c r="J183" s="84">
        <f t="shared" si="13"/>
        <v>0</v>
      </c>
      <c r="K183">
        <v>1</v>
      </c>
    </row>
    <row r="184" spans="2:11" ht="23.25">
      <c r="B184" s="74"/>
      <c r="C184" s="64" t="s">
        <v>126</v>
      </c>
      <c r="D184" s="64" t="s">
        <v>545</v>
      </c>
      <c r="E184" s="65" t="s">
        <v>133</v>
      </c>
      <c r="F184" s="66" t="s">
        <v>455</v>
      </c>
      <c r="G184" s="67">
        <v>16</v>
      </c>
      <c r="H184" s="67">
        <f>'4.4 Súpis prác'!I9</f>
        <v>0</v>
      </c>
      <c r="I184" s="75">
        <f t="shared" si="12"/>
        <v>0</v>
      </c>
      <c r="J184" s="84">
        <f t="shared" si="13"/>
        <v>0</v>
      </c>
      <c r="K184">
        <v>1</v>
      </c>
    </row>
    <row r="185" spans="2:11">
      <c r="B185" s="74"/>
      <c r="C185" s="64" t="s">
        <v>126</v>
      </c>
      <c r="D185" s="64" t="s">
        <v>456</v>
      </c>
      <c r="E185" s="65" t="s">
        <v>151</v>
      </c>
      <c r="F185" s="66" t="s">
        <v>445</v>
      </c>
      <c r="G185" s="67">
        <v>83.2</v>
      </c>
      <c r="H185" s="67">
        <f>'4.4 Súpis prác'!I17</f>
        <v>0</v>
      </c>
      <c r="I185" s="75">
        <f t="shared" si="12"/>
        <v>0</v>
      </c>
      <c r="J185" s="84">
        <f t="shared" si="13"/>
        <v>0</v>
      </c>
      <c r="K185">
        <v>1</v>
      </c>
    </row>
    <row r="186" spans="2:11">
      <c r="B186" s="74"/>
      <c r="C186" s="64" t="s">
        <v>167</v>
      </c>
      <c r="D186" s="64" t="s">
        <v>465</v>
      </c>
      <c r="E186" s="65" t="s">
        <v>182</v>
      </c>
      <c r="F186" s="66" t="s">
        <v>446</v>
      </c>
      <c r="G186" s="67">
        <v>74.5</v>
      </c>
      <c r="H186" s="67">
        <f>'4.4 Súpis prác'!I30</f>
        <v>0</v>
      </c>
      <c r="I186" s="75">
        <f t="shared" si="12"/>
        <v>0</v>
      </c>
      <c r="J186" s="84">
        <f t="shared" si="13"/>
        <v>0</v>
      </c>
      <c r="K186">
        <v>1</v>
      </c>
    </row>
    <row r="187" spans="2:11">
      <c r="B187" s="74"/>
      <c r="C187" s="64" t="s">
        <v>167</v>
      </c>
      <c r="D187" s="64" t="s">
        <v>466</v>
      </c>
      <c r="E187" s="65" t="s">
        <v>184</v>
      </c>
      <c r="F187" s="66" t="s">
        <v>446</v>
      </c>
      <c r="G187" s="67">
        <v>227</v>
      </c>
      <c r="H187" s="67">
        <f>'4.4 Súpis prác'!I31</f>
        <v>0</v>
      </c>
      <c r="I187" s="75">
        <f t="shared" si="12"/>
        <v>0</v>
      </c>
      <c r="J187" s="84">
        <f t="shared" si="13"/>
        <v>0</v>
      </c>
      <c r="K187">
        <v>1</v>
      </c>
    </row>
    <row r="188" spans="2:11">
      <c r="B188" s="74"/>
      <c r="C188" s="64" t="s">
        <v>167</v>
      </c>
      <c r="D188" s="64" t="s">
        <v>546</v>
      </c>
      <c r="E188" s="65" t="s">
        <v>188</v>
      </c>
      <c r="F188" s="66" t="s">
        <v>446</v>
      </c>
      <c r="G188" s="67">
        <v>50</v>
      </c>
      <c r="H188" s="67">
        <f>'4.4 Súpis prác'!I33</f>
        <v>0</v>
      </c>
      <c r="I188" s="75">
        <f t="shared" si="12"/>
        <v>0</v>
      </c>
      <c r="J188" s="84">
        <f t="shared" si="13"/>
        <v>0</v>
      </c>
      <c r="K188">
        <v>1</v>
      </c>
    </row>
    <row r="189" spans="2:11">
      <c r="B189" s="74"/>
      <c r="C189" s="64" t="s">
        <v>167</v>
      </c>
      <c r="D189" s="64" t="s">
        <v>471</v>
      </c>
      <c r="E189" s="65" t="s">
        <v>190</v>
      </c>
      <c r="F189" s="66" t="s">
        <v>446</v>
      </c>
      <c r="G189" s="67">
        <v>192</v>
      </c>
      <c r="H189" s="67">
        <f>'4.4 Súpis prác'!I34</f>
        <v>0</v>
      </c>
      <c r="I189" s="75">
        <f t="shared" si="12"/>
        <v>0</v>
      </c>
      <c r="J189" s="84">
        <f t="shared" si="13"/>
        <v>0</v>
      </c>
      <c r="K189">
        <v>1</v>
      </c>
    </row>
    <row r="190" spans="2:11">
      <c r="B190" s="74"/>
      <c r="C190" s="64" t="s">
        <v>167</v>
      </c>
      <c r="D190" s="64" t="s">
        <v>533</v>
      </c>
      <c r="E190" s="65" t="s">
        <v>198</v>
      </c>
      <c r="F190" s="66" t="s">
        <v>446</v>
      </c>
      <c r="G190" s="67">
        <v>110</v>
      </c>
      <c r="H190" s="67">
        <f>'4.4 Súpis prác'!I38</f>
        <v>0</v>
      </c>
      <c r="I190" s="75">
        <f t="shared" si="12"/>
        <v>0</v>
      </c>
      <c r="J190" s="84">
        <f t="shared" si="13"/>
        <v>0</v>
      </c>
      <c r="K190">
        <v>1</v>
      </c>
    </row>
    <row r="191" spans="2:11">
      <c r="B191" s="74"/>
      <c r="C191" s="64" t="s">
        <v>167</v>
      </c>
      <c r="D191" s="64" t="s">
        <v>547</v>
      </c>
      <c r="E191" s="65" t="s">
        <v>206</v>
      </c>
      <c r="F191" s="66" t="s">
        <v>453</v>
      </c>
      <c r="G191" s="67">
        <v>95</v>
      </c>
      <c r="H191" s="67">
        <f>'4.4 Súpis prác'!I42</f>
        <v>0</v>
      </c>
      <c r="I191" s="75">
        <f t="shared" si="12"/>
        <v>0</v>
      </c>
      <c r="J191" s="84">
        <f t="shared" si="13"/>
        <v>0</v>
      </c>
      <c r="K191">
        <v>1</v>
      </c>
    </row>
    <row r="192" spans="2:11">
      <c r="B192" s="74"/>
      <c r="C192" s="64" t="s">
        <v>332</v>
      </c>
      <c r="D192" s="64" t="s">
        <v>548</v>
      </c>
      <c r="E192" s="65" t="s">
        <v>348</v>
      </c>
      <c r="F192" s="66" t="s">
        <v>453</v>
      </c>
      <c r="G192" s="67">
        <v>1275</v>
      </c>
      <c r="H192" s="67">
        <f>'4.4 Súpis prác'!I112</f>
        <v>0</v>
      </c>
      <c r="I192" s="75">
        <f t="shared" si="12"/>
        <v>0</v>
      </c>
      <c r="J192" s="84">
        <f t="shared" si="13"/>
        <v>0</v>
      </c>
      <c r="K192">
        <v>1</v>
      </c>
    </row>
    <row r="193" spans="2:11">
      <c r="B193" s="74"/>
      <c r="C193" s="64" t="s">
        <v>396</v>
      </c>
      <c r="D193" s="64" t="s">
        <v>549</v>
      </c>
      <c r="E193" s="65" t="s">
        <v>398</v>
      </c>
      <c r="F193" s="66" t="s">
        <v>446</v>
      </c>
      <c r="G193" s="67">
        <v>44</v>
      </c>
      <c r="H193" s="67">
        <f>'4.4 Súpis prác'!I133</f>
        <v>0</v>
      </c>
      <c r="I193" s="75">
        <f t="shared" si="12"/>
        <v>0</v>
      </c>
      <c r="J193" s="84">
        <f t="shared" si="13"/>
        <v>0</v>
      </c>
      <c r="K193">
        <v>1</v>
      </c>
    </row>
    <row r="194" spans="2:11" ht="23.25">
      <c r="B194" s="74"/>
      <c r="C194" s="64" t="s">
        <v>396</v>
      </c>
      <c r="D194" s="64" t="s">
        <v>550</v>
      </c>
      <c r="E194" s="65" t="s">
        <v>406</v>
      </c>
      <c r="F194" s="66" t="s">
        <v>446</v>
      </c>
      <c r="G194" s="67">
        <v>16</v>
      </c>
      <c r="H194" s="67">
        <f>'4.4 Súpis prác'!I137</f>
        <v>0</v>
      </c>
      <c r="I194" s="75">
        <f t="shared" si="12"/>
        <v>0</v>
      </c>
      <c r="J194" s="84">
        <f t="shared" si="13"/>
        <v>0</v>
      </c>
      <c r="K194">
        <v>1</v>
      </c>
    </row>
    <row r="195" spans="2:11">
      <c r="B195" s="74"/>
      <c r="C195" s="64" t="s">
        <v>417</v>
      </c>
      <c r="D195" s="64" t="s">
        <v>551</v>
      </c>
      <c r="E195" s="65" t="s">
        <v>419</v>
      </c>
      <c r="F195" s="66" t="s">
        <v>453</v>
      </c>
      <c r="G195" s="67">
        <v>1785</v>
      </c>
      <c r="H195" s="67">
        <f>'4.4 Súpis prác'!I142</f>
        <v>0</v>
      </c>
      <c r="I195" s="75">
        <f t="shared" si="12"/>
        <v>0</v>
      </c>
      <c r="J195" s="84">
        <f t="shared" si="13"/>
        <v>0</v>
      </c>
      <c r="K195">
        <v>1</v>
      </c>
    </row>
    <row r="196" spans="2:11">
      <c r="B196" s="74"/>
      <c r="C196" s="64" t="s">
        <v>417</v>
      </c>
      <c r="D196" s="64" t="s">
        <v>552</v>
      </c>
      <c r="E196" s="65" t="s">
        <v>421</v>
      </c>
      <c r="F196" s="66" t="s">
        <v>453</v>
      </c>
      <c r="G196" s="67">
        <v>53</v>
      </c>
      <c r="H196" s="67">
        <f>'4.4 Súpis prác'!I143</f>
        <v>0</v>
      </c>
      <c r="I196" s="75">
        <f t="shared" si="12"/>
        <v>0</v>
      </c>
      <c r="J196" s="84">
        <f t="shared" si="13"/>
        <v>0</v>
      </c>
      <c r="K196">
        <v>1</v>
      </c>
    </row>
    <row r="197" spans="2:11">
      <c r="B197" s="74"/>
      <c r="C197" s="64" t="s">
        <v>417</v>
      </c>
      <c r="D197" s="64" t="s">
        <v>553</v>
      </c>
      <c r="E197" s="65" t="s">
        <v>423</v>
      </c>
      <c r="F197" s="66" t="s">
        <v>455</v>
      </c>
      <c r="G197" s="67">
        <v>3</v>
      </c>
      <c r="H197" s="67">
        <f>'4.4 Súpis prác'!I144</f>
        <v>0</v>
      </c>
      <c r="I197" s="75">
        <f t="shared" si="12"/>
        <v>0</v>
      </c>
      <c r="J197" s="84">
        <f t="shared" si="13"/>
        <v>0</v>
      </c>
      <c r="K197">
        <v>1</v>
      </c>
    </row>
    <row r="198" spans="2:11">
      <c r="B198" s="74"/>
      <c r="C198" s="64" t="s">
        <v>417</v>
      </c>
      <c r="D198" s="64" t="s">
        <v>554</v>
      </c>
      <c r="E198" s="65" t="s">
        <v>425</v>
      </c>
      <c r="F198" s="66" t="s">
        <v>455</v>
      </c>
      <c r="G198" s="67">
        <v>36</v>
      </c>
      <c r="H198" s="67">
        <f>'4.4 Súpis prác'!I145</f>
        <v>0</v>
      </c>
      <c r="I198" s="75">
        <f t="shared" si="12"/>
        <v>0</v>
      </c>
      <c r="J198" s="84">
        <f t="shared" si="13"/>
        <v>0</v>
      </c>
      <c r="K198">
        <v>1</v>
      </c>
    </row>
    <row r="199" spans="2:11">
      <c r="B199" s="74"/>
      <c r="C199" s="64" t="s">
        <v>417</v>
      </c>
      <c r="D199" s="64" t="s">
        <v>555</v>
      </c>
      <c r="E199" s="65" t="s">
        <v>427</v>
      </c>
      <c r="F199" s="66" t="s">
        <v>455</v>
      </c>
      <c r="G199" s="67">
        <v>37</v>
      </c>
      <c r="H199" s="67">
        <f>'4.4 Súpis prác'!I146</f>
        <v>0</v>
      </c>
      <c r="I199" s="75">
        <f t="shared" si="12"/>
        <v>0</v>
      </c>
      <c r="J199" s="84">
        <f t="shared" si="13"/>
        <v>0</v>
      </c>
      <c r="K199">
        <v>1</v>
      </c>
    </row>
    <row r="200" spans="2:11">
      <c r="B200" s="74"/>
      <c r="C200" s="64" t="s">
        <v>417</v>
      </c>
      <c r="D200" s="64" t="s">
        <v>556</v>
      </c>
      <c r="E200" s="65" t="s">
        <v>429</v>
      </c>
      <c r="F200" s="66" t="s">
        <v>557</v>
      </c>
      <c r="G200" s="67">
        <v>4</v>
      </c>
      <c r="H200" s="67">
        <f>'4.4 Súpis prác'!I147</f>
        <v>0</v>
      </c>
      <c r="I200" s="75">
        <f t="shared" si="12"/>
        <v>0</v>
      </c>
      <c r="J200" s="84">
        <f t="shared" si="13"/>
        <v>0</v>
      </c>
      <c r="K200">
        <v>1</v>
      </c>
    </row>
    <row r="201" spans="2:11">
      <c r="B201" s="74"/>
      <c r="C201" s="64" t="s">
        <v>417</v>
      </c>
      <c r="D201" s="64" t="s">
        <v>558</v>
      </c>
      <c r="E201" s="65" t="s">
        <v>431</v>
      </c>
      <c r="F201" s="66" t="s">
        <v>455</v>
      </c>
      <c r="G201" s="67">
        <v>24</v>
      </c>
      <c r="H201" s="67">
        <f>'4.4 Súpis prác'!I148</f>
        <v>0</v>
      </c>
      <c r="I201" s="75">
        <f t="shared" si="12"/>
        <v>0</v>
      </c>
      <c r="J201" s="84">
        <f t="shared" si="13"/>
        <v>0</v>
      </c>
      <c r="K201">
        <v>1</v>
      </c>
    </row>
    <row r="202" spans="2:11">
      <c r="B202" s="74"/>
      <c r="C202" s="64" t="s">
        <v>417</v>
      </c>
      <c r="D202" s="64" t="s">
        <v>559</v>
      </c>
      <c r="E202" s="65" t="s">
        <v>433</v>
      </c>
      <c r="F202" s="66" t="s">
        <v>455</v>
      </c>
      <c r="G202" s="67">
        <v>36</v>
      </c>
      <c r="H202" s="67">
        <f>'4.4 Súpis prác'!I149</f>
        <v>0</v>
      </c>
      <c r="I202" s="75">
        <f t="shared" si="12"/>
        <v>0</v>
      </c>
      <c r="J202" s="84">
        <f t="shared" si="13"/>
        <v>0</v>
      </c>
      <c r="K202">
        <v>1</v>
      </c>
    </row>
    <row r="203" spans="2:11">
      <c r="B203" s="74"/>
      <c r="C203" s="64" t="s">
        <v>417</v>
      </c>
      <c r="D203" s="64" t="s">
        <v>560</v>
      </c>
      <c r="E203" s="65" t="s">
        <v>435</v>
      </c>
      <c r="F203" s="66" t="s">
        <v>455</v>
      </c>
      <c r="G203" s="67">
        <v>108</v>
      </c>
      <c r="H203" s="67">
        <f>'4.4 Súpis prác'!I150</f>
        <v>0</v>
      </c>
      <c r="I203" s="75">
        <f t="shared" si="12"/>
        <v>0</v>
      </c>
      <c r="J203" s="84">
        <f t="shared" si="13"/>
        <v>0</v>
      </c>
      <c r="K203">
        <v>1</v>
      </c>
    </row>
    <row r="204" spans="2:11">
      <c r="B204" s="74"/>
      <c r="C204" s="64" t="s">
        <v>417</v>
      </c>
      <c r="D204" s="64" t="s">
        <v>561</v>
      </c>
      <c r="E204" s="65" t="s">
        <v>437</v>
      </c>
      <c r="F204" s="66" t="s">
        <v>453</v>
      </c>
      <c r="G204" s="67">
        <v>1104</v>
      </c>
      <c r="H204" s="67">
        <f>'4.4 Súpis prác'!I151</f>
        <v>0</v>
      </c>
      <c r="I204" s="75">
        <f t="shared" si="12"/>
        <v>0</v>
      </c>
      <c r="J204" s="84">
        <f t="shared" si="13"/>
        <v>0</v>
      </c>
      <c r="K204">
        <v>1</v>
      </c>
    </row>
    <row r="205" spans="2:11">
      <c r="B205" s="74"/>
      <c r="C205" s="64" t="s">
        <v>417</v>
      </c>
      <c r="D205" s="64" t="s">
        <v>562</v>
      </c>
      <c r="E205" s="65" t="s">
        <v>439</v>
      </c>
      <c r="F205" s="66" t="s">
        <v>453</v>
      </c>
      <c r="G205" s="67">
        <v>18</v>
      </c>
      <c r="H205" s="67">
        <f>'4.4 Súpis prác'!I152</f>
        <v>0</v>
      </c>
      <c r="I205" s="75">
        <f t="shared" si="12"/>
        <v>0</v>
      </c>
      <c r="J205" s="84">
        <f t="shared" si="13"/>
        <v>0</v>
      </c>
      <c r="K205">
        <v>1</v>
      </c>
    </row>
    <row r="206" spans="2:11" ht="23.25">
      <c r="B206" s="74"/>
      <c r="C206" s="64" t="s">
        <v>417</v>
      </c>
      <c r="D206" s="64" t="s">
        <v>563</v>
      </c>
      <c r="E206" s="65" t="s">
        <v>441</v>
      </c>
      <c r="F206" s="66" t="s">
        <v>455</v>
      </c>
      <c r="G206" s="67">
        <v>36</v>
      </c>
      <c r="H206" s="67">
        <f>'4.4 Súpis prác'!I153</f>
        <v>0</v>
      </c>
      <c r="I206" s="75">
        <f t="shared" si="12"/>
        <v>0</v>
      </c>
      <c r="J206" s="84">
        <f t="shared" si="13"/>
        <v>0</v>
      </c>
      <c r="K206">
        <v>1</v>
      </c>
    </row>
    <row r="207" spans="2:11">
      <c r="B207" s="118"/>
      <c r="C207" s="68" t="s">
        <v>417</v>
      </c>
      <c r="D207" s="68" t="s">
        <v>564</v>
      </c>
      <c r="E207" s="69" t="s">
        <v>443</v>
      </c>
      <c r="F207" s="70" t="s">
        <v>557</v>
      </c>
      <c r="G207" s="71">
        <v>1</v>
      </c>
      <c r="H207" s="71">
        <f>'4.4 Súpis prác'!I154</f>
        <v>0</v>
      </c>
      <c r="I207" s="76">
        <f t="shared" si="12"/>
        <v>0</v>
      </c>
      <c r="J207" s="84">
        <f t="shared" si="13"/>
        <v>0</v>
      </c>
      <c r="K207">
        <v>1</v>
      </c>
    </row>
    <row r="208" spans="2:11">
      <c r="B208" s="264" t="s">
        <v>565</v>
      </c>
      <c r="C208" s="265"/>
      <c r="D208" s="265"/>
      <c r="E208" s="265"/>
      <c r="F208" s="265"/>
      <c r="G208" s="266"/>
      <c r="H208" s="267"/>
      <c r="I208" s="77">
        <f>SUMIF(K180:K207,1,I180:I207)</f>
        <v>0</v>
      </c>
      <c r="J208" s="84">
        <f>SUMIF(K180:K207,1,J180:J207)</f>
        <v>0</v>
      </c>
      <c r="K208">
        <v>3</v>
      </c>
    </row>
    <row r="209" spans="2:11" ht="23.25">
      <c r="B209" s="72" t="s">
        <v>566</v>
      </c>
      <c r="C209" s="60" t="s">
        <v>119</v>
      </c>
      <c r="D209" s="60" t="s">
        <v>80</v>
      </c>
      <c r="E209" s="61" t="s">
        <v>85</v>
      </c>
      <c r="F209" s="62" t="s">
        <v>446</v>
      </c>
      <c r="G209" s="63">
        <v>12</v>
      </c>
      <c r="H209" s="63">
        <f>'4.4 Súpis prác'!I6</f>
        <v>0</v>
      </c>
      <c r="I209" s="73">
        <f t="shared" ref="I209:I221" si="14">G209*H209</f>
        <v>0</v>
      </c>
      <c r="J209" s="84">
        <f t="shared" ref="J209:J221" si="15">ROUNDDOWN(I209*0.2,2)</f>
        <v>0</v>
      </c>
      <c r="K209">
        <v>1</v>
      </c>
    </row>
    <row r="210" spans="2:11">
      <c r="B210" s="74"/>
      <c r="C210" s="64" t="s">
        <v>167</v>
      </c>
      <c r="D210" s="64" t="s">
        <v>465</v>
      </c>
      <c r="E210" s="65" t="s">
        <v>218</v>
      </c>
      <c r="F210" s="66" t="s">
        <v>446</v>
      </c>
      <c r="G210" s="67">
        <v>24</v>
      </c>
      <c r="H210" s="67">
        <f>'4.4 Súpis prác'!I30</f>
        <v>0</v>
      </c>
      <c r="I210" s="75">
        <f t="shared" si="14"/>
        <v>0</v>
      </c>
      <c r="J210" s="84">
        <f t="shared" si="15"/>
        <v>0</v>
      </c>
      <c r="K210">
        <v>1</v>
      </c>
    </row>
    <row r="211" spans="2:11">
      <c r="B211" s="74"/>
      <c r="C211" s="64" t="s">
        <v>167</v>
      </c>
      <c r="D211" s="64" t="s">
        <v>466</v>
      </c>
      <c r="E211" s="65" t="s">
        <v>219</v>
      </c>
      <c r="F211" s="66" t="s">
        <v>446</v>
      </c>
      <c r="G211" s="67">
        <v>46.4</v>
      </c>
      <c r="H211" s="67">
        <f>'4.4 Súpis prác'!I31</f>
        <v>0</v>
      </c>
      <c r="I211" s="75">
        <f t="shared" si="14"/>
        <v>0</v>
      </c>
      <c r="J211" s="84">
        <f t="shared" si="15"/>
        <v>0</v>
      </c>
      <c r="K211">
        <v>1</v>
      </c>
    </row>
    <row r="212" spans="2:11">
      <c r="B212" s="74"/>
      <c r="C212" s="64" t="s">
        <v>167</v>
      </c>
      <c r="D212" s="64" t="s">
        <v>546</v>
      </c>
      <c r="E212" s="65" t="s">
        <v>188</v>
      </c>
      <c r="F212" s="66" t="s">
        <v>446</v>
      </c>
      <c r="G212" s="67">
        <v>10.85</v>
      </c>
      <c r="H212" s="67">
        <f>'4.4 Súpis prác'!I33</f>
        <v>0</v>
      </c>
      <c r="I212" s="75">
        <f t="shared" si="14"/>
        <v>0</v>
      </c>
      <c r="J212" s="84">
        <f t="shared" si="15"/>
        <v>0</v>
      </c>
      <c r="K212">
        <v>1</v>
      </c>
    </row>
    <row r="213" spans="2:11">
      <c r="B213" s="74"/>
      <c r="C213" s="64" t="s">
        <v>167</v>
      </c>
      <c r="D213" s="64" t="s">
        <v>471</v>
      </c>
      <c r="E213" s="65" t="s">
        <v>190</v>
      </c>
      <c r="F213" s="66" t="s">
        <v>446</v>
      </c>
      <c r="G213" s="67">
        <v>58</v>
      </c>
      <c r="H213" s="67">
        <f>'4.4 Súpis prác'!I34</f>
        <v>0</v>
      </c>
      <c r="I213" s="75">
        <f t="shared" si="14"/>
        <v>0</v>
      </c>
      <c r="J213" s="84">
        <f t="shared" si="15"/>
        <v>0</v>
      </c>
      <c r="K213">
        <v>1</v>
      </c>
    </row>
    <row r="214" spans="2:11">
      <c r="B214" s="74"/>
      <c r="C214" s="64" t="s">
        <v>167</v>
      </c>
      <c r="D214" s="64" t="s">
        <v>533</v>
      </c>
      <c r="E214" s="65" t="s">
        <v>198</v>
      </c>
      <c r="F214" s="66" t="s">
        <v>446</v>
      </c>
      <c r="G214" s="67">
        <v>12</v>
      </c>
      <c r="H214" s="67">
        <f>'4.4 Súpis prác'!I38</f>
        <v>0</v>
      </c>
      <c r="I214" s="75">
        <f t="shared" si="14"/>
        <v>0</v>
      </c>
      <c r="J214" s="84">
        <f t="shared" si="15"/>
        <v>0</v>
      </c>
      <c r="K214">
        <v>1</v>
      </c>
    </row>
    <row r="215" spans="2:11">
      <c r="B215" s="74"/>
      <c r="C215" s="64" t="s">
        <v>167</v>
      </c>
      <c r="D215" s="64" t="s">
        <v>547</v>
      </c>
      <c r="E215" s="65" t="s">
        <v>206</v>
      </c>
      <c r="F215" s="66" t="s">
        <v>453</v>
      </c>
      <c r="G215" s="67">
        <v>80</v>
      </c>
      <c r="H215" s="67">
        <f>'4.4 Súpis prác'!I42</f>
        <v>0</v>
      </c>
      <c r="I215" s="75">
        <f t="shared" si="14"/>
        <v>0</v>
      </c>
      <c r="J215" s="84">
        <f t="shared" si="15"/>
        <v>0</v>
      </c>
      <c r="K215">
        <v>1</v>
      </c>
    </row>
    <row r="216" spans="2:11">
      <c r="B216" s="74"/>
      <c r="C216" s="64" t="s">
        <v>332</v>
      </c>
      <c r="D216" s="64" t="s">
        <v>548</v>
      </c>
      <c r="E216" s="65" t="s">
        <v>348</v>
      </c>
      <c r="F216" s="66" t="s">
        <v>453</v>
      </c>
      <c r="G216" s="67">
        <v>290</v>
      </c>
      <c r="H216" s="67">
        <f>'4.4 Súpis prác'!I112</f>
        <v>0</v>
      </c>
      <c r="I216" s="75">
        <f t="shared" si="14"/>
        <v>0</v>
      </c>
      <c r="J216" s="84">
        <f t="shared" si="15"/>
        <v>0</v>
      </c>
      <c r="K216">
        <v>1</v>
      </c>
    </row>
    <row r="217" spans="2:11">
      <c r="B217" s="74"/>
      <c r="C217" s="64" t="s">
        <v>332</v>
      </c>
      <c r="D217" s="64" t="s">
        <v>567</v>
      </c>
      <c r="E217" s="65" t="s">
        <v>350</v>
      </c>
      <c r="F217" s="66" t="s">
        <v>453</v>
      </c>
      <c r="G217" s="67">
        <v>5</v>
      </c>
      <c r="H217" s="67">
        <f>'4.4 Súpis prác'!I113</f>
        <v>0</v>
      </c>
      <c r="I217" s="75">
        <f t="shared" si="14"/>
        <v>0</v>
      </c>
      <c r="J217" s="84">
        <f t="shared" si="15"/>
        <v>0</v>
      </c>
      <c r="K217">
        <v>1</v>
      </c>
    </row>
    <row r="218" spans="2:11" ht="23.25">
      <c r="B218" s="74"/>
      <c r="C218" s="64" t="s">
        <v>396</v>
      </c>
      <c r="D218" s="64" t="s">
        <v>550</v>
      </c>
      <c r="E218" s="65" t="s">
        <v>406</v>
      </c>
      <c r="F218" s="66" t="s">
        <v>446</v>
      </c>
      <c r="G218" s="67">
        <v>0.75</v>
      </c>
      <c r="H218" s="67">
        <f>'4.4 Súpis prác'!I137</f>
        <v>0</v>
      </c>
      <c r="I218" s="75">
        <f t="shared" si="14"/>
        <v>0</v>
      </c>
      <c r="J218" s="84">
        <f t="shared" si="15"/>
        <v>0</v>
      </c>
      <c r="K218">
        <v>1</v>
      </c>
    </row>
    <row r="219" spans="2:11">
      <c r="B219" s="74"/>
      <c r="C219" s="64" t="s">
        <v>408</v>
      </c>
      <c r="D219" s="64" t="s">
        <v>568</v>
      </c>
      <c r="E219" s="65" t="s">
        <v>410</v>
      </c>
      <c r="F219" s="66" t="s">
        <v>453</v>
      </c>
      <c r="G219" s="67">
        <v>230</v>
      </c>
      <c r="H219" s="67">
        <f>'4.4 Súpis prác'!I139</f>
        <v>0</v>
      </c>
      <c r="I219" s="75">
        <f t="shared" si="14"/>
        <v>0</v>
      </c>
      <c r="J219" s="84">
        <f t="shared" si="15"/>
        <v>0</v>
      </c>
      <c r="K219">
        <v>1</v>
      </c>
    </row>
    <row r="220" spans="2:11">
      <c r="B220" s="74"/>
      <c r="C220" s="64" t="s">
        <v>408</v>
      </c>
      <c r="D220" s="64" t="s">
        <v>569</v>
      </c>
      <c r="E220" s="65" t="s">
        <v>412</v>
      </c>
      <c r="F220" s="66" t="s">
        <v>455</v>
      </c>
      <c r="G220" s="67">
        <v>6</v>
      </c>
      <c r="H220" s="67">
        <f>'4.4 Súpis prác'!I140</f>
        <v>0</v>
      </c>
      <c r="I220" s="75">
        <f t="shared" si="14"/>
        <v>0</v>
      </c>
      <c r="J220" s="84">
        <f t="shared" si="15"/>
        <v>0</v>
      </c>
      <c r="K220">
        <v>1</v>
      </c>
    </row>
    <row r="221" spans="2:11">
      <c r="B221" s="118"/>
      <c r="C221" s="68" t="s">
        <v>408</v>
      </c>
      <c r="D221" s="68" t="s">
        <v>570</v>
      </c>
      <c r="E221" s="69" t="s">
        <v>414</v>
      </c>
      <c r="F221" s="70" t="s">
        <v>557</v>
      </c>
      <c r="G221" s="71">
        <v>1</v>
      </c>
      <c r="H221" s="71">
        <f>'4.4 Súpis prác'!I141</f>
        <v>0</v>
      </c>
      <c r="I221" s="76">
        <f t="shared" si="14"/>
        <v>0</v>
      </c>
      <c r="J221" s="84">
        <f t="shared" si="15"/>
        <v>0</v>
      </c>
      <c r="K221">
        <v>1</v>
      </c>
    </row>
    <row r="222" spans="2:11">
      <c r="B222" s="264" t="s">
        <v>571</v>
      </c>
      <c r="C222" s="265"/>
      <c r="D222" s="265"/>
      <c r="E222" s="265"/>
      <c r="F222" s="265"/>
      <c r="G222" s="266"/>
      <c r="H222" s="267"/>
      <c r="I222" s="77">
        <f>SUMIF(K209:K221,1,I209:I221)</f>
        <v>0</v>
      </c>
      <c r="J222" s="84">
        <f>SUMIF(K209:K221,1,J209:J221)</f>
        <v>0</v>
      </c>
      <c r="K222">
        <v>3</v>
      </c>
    </row>
    <row r="223" spans="2:11" ht="23.25">
      <c r="B223" s="72" t="s">
        <v>572</v>
      </c>
      <c r="C223" s="60" t="s">
        <v>119</v>
      </c>
      <c r="D223" s="60" t="s">
        <v>80</v>
      </c>
      <c r="E223" s="61" t="s">
        <v>85</v>
      </c>
      <c r="F223" s="62" t="s">
        <v>446</v>
      </c>
      <c r="G223" s="63">
        <v>13</v>
      </c>
      <c r="H223" s="63">
        <f>'4.4 Súpis prác'!I6</f>
        <v>0</v>
      </c>
      <c r="I223" s="73">
        <f t="shared" ref="I223:I233" si="16">G223*H223</f>
        <v>0</v>
      </c>
      <c r="J223" s="84">
        <f t="shared" ref="J223:J233" si="17">ROUNDDOWN(I223*0.2,2)</f>
        <v>0</v>
      </c>
      <c r="K223">
        <v>1</v>
      </c>
    </row>
    <row r="224" spans="2:11">
      <c r="B224" s="74"/>
      <c r="C224" s="64" t="s">
        <v>167</v>
      </c>
      <c r="D224" s="64" t="s">
        <v>465</v>
      </c>
      <c r="E224" s="65" t="s">
        <v>218</v>
      </c>
      <c r="F224" s="66" t="s">
        <v>446</v>
      </c>
      <c r="G224" s="67">
        <v>16</v>
      </c>
      <c r="H224" s="67">
        <f>'4.4 Súpis prác'!I30</f>
        <v>0</v>
      </c>
      <c r="I224" s="75">
        <f t="shared" si="16"/>
        <v>0</v>
      </c>
      <c r="J224" s="84">
        <f t="shared" si="17"/>
        <v>0</v>
      </c>
      <c r="K224">
        <v>1</v>
      </c>
    </row>
    <row r="225" spans="2:11">
      <c r="B225" s="74"/>
      <c r="C225" s="64" t="s">
        <v>167</v>
      </c>
      <c r="D225" s="64" t="s">
        <v>466</v>
      </c>
      <c r="E225" s="65" t="s">
        <v>219</v>
      </c>
      <c r="F225" s="66" t="s">
        <v>446</v>
      </c>
      <c r="G225" s="67">
        <v>53.2</v>
      </c>
      <c r="H225" s="67">
        <f>'4.4 Súpis prác'!I31</f>
        <v>0</v>
      </c>
      <c r="I225" s="75">
        <f t="shared" si="16"/>
        <v>0</v>
      </c>
      <c r="J225" s="84">
        <f t="shared" si="17"/>
        <v>0</v>
      </c>
      <c r="K225">
        <v>1</v>
      </c>
    </row>
    <row r="226" spans="2:11">
      <c r="B226" s="74"/>
      <c r="C226" s="64" t="s">
        <v>167</v>
      </c>
      <c r="D226" s="64" t="s">
        <v>546</v>
      </c>
      <c r="E226" s="65" t="s">
        <v>188</v>
      </c>
      <c r="F226" s="66" t="s">
        <v>446</v>
      </c>
      <c r="G226" s="67">
        <v>13.3</v>
      </c>
      <c r="H226" s="67">
        <f>'4.4 Súpis prác'!I33</f>
        <v>0</v>
      </c>
      <c r="I226" s="75">
        <f t="shared" si="16"/>
        <v>0</v>
      </c>
      <c r="J226" s="84">
        <f t="shared" si="17"/>
        <v>0</v>
      </c>
      <c r="K226">
        <v>1</v>
      </c>
    </row>
    <row r="227" spans="2:11">
      <c r="B227" s="74"/>
      <c r="C227" s="64" t="s">
        <v>167</v>
      </c>
      <c r="D227" s="64" t="s">
        <v>471</v>
      </c>
      <c r="E227" s="65" t="s">
        <v>190</v>
      </c>
      <c r="F227" s="66" t="s">
        <v>446</v>
      </c>
      <c r="G227" s="67">
        <v>56</v>
      </c>
      <c r="H227" s="67">
        <f>'4.4 Súpis prác'!I34</f>
        <v>0</v>
      </c>
      <c r="I227" s="75">
        <f t="shared" si="16"/>
        <v>0</v>
      </c>
      <c r="J227" s="84">
        <f t="shared" si="17"/>
        <v>0</v>
      </c>
      <c r="K227">
        <v>1</v>
      </c>
    </row>
    <row r="228" spans="2:11">
      <c r="B228" s="74"/>
      <c r="C228" s="64" t="s">
        <v>167</v>
      </c>
      <c r="D228" s="64" t="s">
        <v>533</v>
      </c>
      <c r="E228" s="65" t="s">
        <v>198</v>
      </c>
      <c r="F228" s="66" t="s">
        <v>446</v>
      </c>
      <c r="G228" s="67">
        <v>13</v>
      </c>
      <c r="H228" s="67">
        <f>'4.4 Súpis prác'!I38</f>
        <v>0</v>
      </c>
      <c r="I228" s="75">
        <f t="shared" si="16"/>
        <v>0</v>
      </c>
      <c r="J228" s="84">
        <f t="shared" si="17"/>
        <v>0</v>
      </c>
      <c r="K228">
        <v>1</v>
      </c>
    </row>
    <row r="229" spans="2:11">
      <c r="B229" s="74"/>
      <c r="C229" s="64" t="s">
        <v>167</v>
      </c>
      <c r="D229" s="64" t="s">
        <v>547</v>
      </c>
      <c r="E229" s="65" t="s">
        <v>206</v>
      </c>
      <c r="F229" s="66" t="s">
        <v>453</v>
      </c>
      <c r="G229" s="67">
        <v>50</v>
      </c>
      <c r="H229" s="67">
        <f>'4.4 Súpis prác'!I42</f>
        <v>0</v>
      </c>
      <c r="I229" s="75">
        <f t="shared" si="16"/>
        <v>0</v>
      </c>
      <c r="J229" s="84">
        <f t="shared" si="17"/>
        <v>0</v>
      </c>
      <c r="K229">
        <v>1</v>
      </c>
    </row>
    <row r="230" spans="2:11">
      <c r="B230" s="74"/>
      <c r="C230" s="64" t="s">
        <v>332</v>
      </c>
      <c r="D230" s="64" t="s">
        <v>548</v>
      </c>
      <c r="E230" s="65" t="s">
        <v>348</v>
      </c>
      <c r="F230" s="66" t="s">
        <v>453</v>
      </c>
      <c r="G230" s="67">
        <v>50</v>
      </c>
      <c r="H230" s="67">
        <f>'4.4 Súpis prác'!I112</f>
        <v>0</v>
      </c>
      <c r="I230" s="75">
        <f t="shared" si="16"/>
        <v>0</v>
      </c>
      <c r="J230" s="84">
        <f t="shared" si="17"/>
        <v>0</v>
      </c>
      <c r="K230">
        <v>1</v>
      </c>
    </row>
    <row r="231" spans="2:11">
      <c r="B231" s="74"/>
      <c r="C231" s="64" t="s">
        <v>408</v>
      </c>
      <c r="D231" s="64" t="s">
        <v>568</v>
      </c>
      <c r="E231" s="65" t="s">
        <v>410</v>
      </c>
      <c r="F231" s="66" t="s">
        <v>453</v>
      </c>
      <c r="G231" s="67">
        <v>400</v>
      </c>
      <c r="H231" s="67">
        <f>'4.4 Súpis prác'!I139</f>
        <v>0</v>
      </c>
      <c r="I231" s="75">
        <f t="shared" si="16"/>
        <v>0</v>
      </c>
      <c r="J231" s="84">
        <f t="shared" si="17"/>
        <v>0</v>
      </c>
      <c r="K231">
        <v>1</v>
      </c>
    </row>
    <row r="232" spans="2:11">
      <c r="B232" s="74"/>
      <c r="C232" s="64" t="s">
        <v>408</v>
      </c>
      <c r="D232" s="64" t="s">
        <v>569</v>
      </c>
      <c r="E232" s="65" t="s">
        <v>412</v>
      </c>
      <c r="F232" s="66" t="s">
        <v>455</v>
      </c>
      <c r="G232" s="67">
        <v>4</v>
      </c>
      <c r="H232" s="67">
        <f>'4.4 Súpis prác'!I140</f>
        <v>0</v>
      </c>
      <c r="I232" s="75">
        <f t="shared" si="16"/>
        <v>0</v>
      </c>
      <c r="J232" s="84">
        <f t="shared" si="17"/>
        <v>0</v>
      </c>
      <c r="K232">
        <v>1</v>
      </c>
    </row>
    <row r="233" spans="2:11">
      <c r="B233" s="118"/>
      <c r="C233" s="68" t="s">
        <v>408</v>
      </c>
      <c r="D233" s="68" t="s">
        <v>570</v>
      </c>
      <c r="E233" s="69" t="s">
        <v>414</v>
      </c>
      <c r="F233" s="70" t="s">
        <v>557</v>
      </c>
      <c r="G233" s="71">
        <v>1</v>
      </c>
      <c r="H233" s="71">
        <f>'4.4 Súpis prác'!I141</f>
        <v>0</v>
      </c>
      <c r="I233" s="76">
        <f t="shared" si="16"/>
        <v>0</v>
      </c>
      <c r="J233" s="84">
        <f t="shared" si="17"/>
        <v>0</v>
      </c>
      <c r="K233">
        <v>1</v>
      </c>
    </row>
    <row r="234" spans="2:11">
      <c r="B234" s="264" t="s">
        <v>573</v>
      </c>
      <c r="C234" s="265"/>
      <c r="D234" s="265"/>
      <c r="E234" s="265"/>
      <c r="F234" s="265"/>
      <c r="G234" s="266"/>
      <c r="H234" s="267"/>
      <c r="I234" s="77">
        <f>SUMIF(K223:K233,1,I223:I233)</f>
        <v>0</v>
      </c>
      <c r="J234" s="84">
        <f>SUMIF(K223:K233,1,J223:J233)</f>
        <v>0</v>
      </c>
      <c r="K234">
        <v>3</v>
      </c>
    </row>
    <row r="235" spans="2:11">
      <c r="B235" s="72" t="s">
        <v>574</v>
      </c>
      <c r="C235" s="60" t="s">
        <v>119</v>
      </c>
      <c r="D235" s="60" t="s">
        <v>80</v>
      </c>
      <c r="E235" s="61" t="s">
        <v>85</v>
      </c>
      <c r="F235" s="62" t="s">
        <v>446</v>
      </c>
      <c r="G235" s="63">
        <v>902.89</v>
      </c>
      <c r="H235" s="63">
        <f>'4.4 Súpis prác'!I6</f>
        <v>0</v>
      </c>
      <c r="I235" s="73">
        <f t="shared" ref="I235:I282" si="18">G235*H235</f>
        <v>0</v>
      </c>
      <c r="J235" s="84">
        <f t="shared" ref="J235:J282" si="19">ROUNDDOWN(I235*0.2,2)</f>
        <v>0</v>
      </c>
      <c r="K235">
        <v>1</v>
      </c>
    </row>
    <row r="236" spans="2:11" ht="23.25">
      <c r="B236" s="74"/>
      <c r="C236" s="64" t="s">
        <v>126</v>
      </c>
      <c r="D236" s="64" t="s">
        <v>522</v>
      </c>
      <c r="E236" s="65" t="s">
        <v>140</v>
      </c>
      <c r="F236" s="66" t="s">
        <v>448</v>
      </c>
      <c r="G236" s="67">
        <v>24</v>
      </c>
      <c r="H236" s="67">
        <f>'4.4 Súpis prác'!I12</f>
        <v>0</v>
      </c>
      <c r="I236" s="75">
        <f t="shared" si="18"/>
        <v>0</v>
      </c>
      <c r="J236" s="84">
        <f t="shared" si="19"/>
        <v>0</v>
      </c>
      <c r="K236">
        <v>1</v>
      </c>
    </row>
    <row r="237" spans="2:11">
      <c r="B237" s="74"/>
      <c r="C237" s="64" t="s">
        <v>126</v>
      </c>
      <c r="D237" s="64" t="s">
        <v>456</v>
      </c>
      <c r="E237" s="65" t="s">
        <v>457</v>
      </c>
      <c r="F237" s="66" t="s">
        <v>445</v>
      </c>
      <c r="G237" s="67">
        <v>9.5299999999999994</v>
      </c>
      <c r="H237" s="67">
        <f>'4.4 Súpis prác'!I17</f>
        <v>0</v>
      </c>
      <c r="I237" s="75">
        <f t="shared" si="18"/>
        <v>0</v>
      </c>
      <c r="J237" s="84">
        <f t="shared" si="19"/>
        <v>0</v>
      </c>
      <c r="K237">
        <v>1</v>
      </c>
    </row>
    <row r="238" spans="2:11">
      <c r="B238" s="74"/>
      <c r="C238" s="64" t="s">
        <v>167</v>
      </c>
      <c r="D238" s="64" t="s">
        <v>575</v>
      </c>
      <c r="E238" s="65" t="s">
        <v>169</v>
      </c>
      <c r="F238" s="66" t="s">
        <v>576</v>
      </c>
      <c r="G238" s="67">
        <v>720</v>
      </c>
      <c r="H238" s="67">
        <f>'4.4 Súpis prác'!I24</f>
        <v>0</v>
      </c>
      <c r="I238" s="75">
        <f t="shared" si="18"/>
        <v>0</v>
      </c>
      <c r="J238" s="84">
        <f t="shared" si="19"/>
        <v>0</v>
      </c>
      <c r="K238">
        <v>1</v>
      </c>
    </row>
    <row r="239" spans="2:11">
      <c r="B239" s="74"/>
      <c r="C239" s="64" t="s">
        <v>167</v>
      </c>
      <c r="D239" s="64" t="s">
        <v>577</v>
      </c>
      <c r="E239" s="65" t="s">
        <v>172</v>
      </c>
      <c r="F239" s="66" t="s">
        <v>453</v>
      </c>
      <c r="G239" s="67">
        <v>10</v>
      </c>
      <c r="H239" s="67">
        <f>'4.4 Súpis prác'!I25</f>
        <v>0</v>
      </c>
      <c r="I239" s="75">
        <f t="shared" si="18"/>
        <v>0</v>
      </c>
      <c r="J239" s="84">
        <f t="shared" si="19"/>
        <v>0</v>
      </c>
      <c r="K239">
        <v>1</v>
      </c>
    </row>
    <row r="240" spans="2:11">
      <c r="B240" s="74"/>
      <c r="C240" s="64" t="s">
        <v>167</v>
      </c>
      <c r="D240" s="64" t="s">
        <v>578</v>
      </c>
      <c r="E240" s="65" t="s">
        <v>174</v>
      </c>
      <c r="F240" s="66" t="s">
        <v>453</v>
      </c>
      <c r="G240" s="67">
        <v>3.3</v>
      </c>
      <c r="H240" s="67">
        <f>'4.4 Súpis prác'!I26</f>
        <v>0</v>
      </c>
      <c r="I240" s="75">
        <f t="shared" si="18"/>
        <v>0</v>
      </c>
      <c r="J240" s="84">
        <f t="shared" si="19"/>
        <v>0</v>
      </c>
      <c r="K240">
        <v>1</v>
      </c>
    </row>
    <row r="241" spans="2:11">
      <c r="B241" s="74"/>
      <c r="C241" s="64" t="s">
        <v>167</v>
      </c>
      <c r="D241" s="64" t="s">
        <v>531</v>
      </c>
      <c r="E241" s="65" t="s">
        <v>176</v>
      </c>
      <c r="F241" s="66" t="s">
        <v>453</v>
      </c>
      <c r="G241" s="67">
        <v>9.1999999999999993</v>
      </c>
      <c r="H241" s="67">
        <f>'4.4 Súpis prác'!I27</f>
        <v>0</v>
      </c>
      <c r="I241" s="75">
        <f t="shared" si="18"/>
        <v>0</v>
      </c>
      <c r="J241" s="84">
        <f t="shared" si="19"/>
        <v>0</v>
      </c>
      <c r="K241">
        <v>1</v>
      </c>
    </row>
    <row r="242" spans="2:11">
      <c r="B242" s="74"/>
      <c r="C242" s="64" t="s">
        <v>167</v>
      </c>
      <c r="D242" s="64" t="s">
        <v>579</v>
      </c>
      <c r="E242" s="65" t="s">
        <v>178</v>
      </c>
      <c r="F242" s="66" t="s">
        <v>446</v>
      </c>
      <c r="G242" s="67">
        <v>15.12</v>
      </c>
      <c r="H242" s="67">
        <f>'4.4 Súpis prác'!I28</f>
        <v>0</v>
      </c>
      <c r="I242" s="75">
        <f t="shared" si="18"/>
        <v>0</v>
      </c>
      <c r="J242" s="84">
        <f t="shared" si="19"/>
        <v>0</v>
      </c>
      <c r="K242">
        <v>1</v>
      </c>
    </row>
    <row r="243" spans="2:11">
      <c r="B243" s="74"/>
      <c r="C243" s="64" t="s">
        <v>167</v>
      </c>
      <c r="D243" s="64" t="s">
        <v>580</v>
      </c>
      <c r="E243" s="65" t="s">
        <v>180</v>
      </c>
      <c r="F243" s="66" t="s">
        <v>446</v>
      </c>
      <c r="G243" s="67">
        <v>234.24</v>
      </c>
      <c r="H243" s="67">
        <f>'4.4 Súpis prác'!I29</f>
        <v>0</v>
      </c>
      <c r="I243" s="75">
        <f t="shared" si="18"/>
        <v>0</v>
      </c>
      <c r="J243" s="84">
        <f t="shared" si="19"/>
        <v>0</v>
      </c>
      <c r="K243">
        <v>1</v>
      </c>
    </row>
    <row r="244" spans="2:11">
      <c r="B244" s="74"/>
      <c r="C244" s="64" t="s">
        <v>167</v>
      </c>
      <c r="D244" s="64" t="s">
        <v>465</v>
      </c>
      <c r="E244" s="65" t="s">
        <v>218</v>
      </c>
      <c r="F244" s="66" t="s">
        <v>446</v>
      </c>
      <c r="G244" s="67">
        <v>12.18</v>
      </c>
      <c r="H244" s="67">
        <f>'4.4 Súpis prác'!I30</f>
        <v>0</v>
      </c>
      <c r="I244" s="75">
        <f t="shared" si="18"/>
        <v>0</v>
      </c>
      <c r="J244" s="84">
        <f t="shared" si="19"/>
        <v>0</v>
      </c>
      <c r="K244">
        <v>1</v>
      </c>
    </row>
    <row r="245" spans="2:11">
      <c r="B245" s="74"/>
      <c r="C245" s="64" t="s">
        <v>167</v>
      </c>
      <c r="D245" s="64" t="s">
        <v>467</v>
      </c>
      <c r="E245" s="65" t="s">
        <v>186</v>
      </c>
      <c r="F245" s="66" t="s">
        <v>446</v>
      </c>
      <c r="G245" s="67">
        <v>916.5</v>
      </c>
      <c r="H245" s="67">
        <f>'4.4 Súpis prác'!I32</f>
        <v>0</v>
      </c>
      <c r="I245" s="75">
        <f t="shared" si="18"/>
        <v>0</v>
      </c>
      <c r="J245" s="84">
        <f t="shared" si="19"/>
        <v>0</v>
      </c>
      <c r="K245">
        <v>1</v>
      </c>
    </row>
    <row r="246" spans="2:11">
      <c r="B246" s="74"/>
      <c r="C246" s="64" t="s">
        <v>167</v>
      </c>
      <c r="D246" s="64" t="s">
        <v>471</v>
      </c>
      <c r="E246" s="65" t="s">
        <v>190</v>
      </c>
      <c r="F246" s="66" t="s">
        <v>446</v>
      </c>
      <c r="G246" s="67">
        <v>268.74</v>
      </c>
      <c r="H246" s="67">
        <f>'4.4 Súpis prác'!I34</f>
        <v>0</v>
      </c>
      <c r="I246" s="75">
        <f t="shared" si="18"/>
        <v>0</v>
      </c>
      <c r="J246" s="84">
        <f t="shared" si="19"/>
        <v>0</v>
      </c>
      <c r="K246">
        <v>1</v>
      </c>
    </row>
    <row r="247" spans="2:11">
      <c r="B247" s="74"/>
      <c r="C247" s="64" t="s">
        <v>167</v>
      </c>
      <c r="D247" s="64" t="s">
        <v>581</v>
      </c>
      <c r="E247" s="65" t="s">
        <v>192</v>
      </c>
      <c r="F247" s="66" t="s">
        <v>446</v>
      </c>
      <c r="G247" s="67">
        <v>219.49</v>
      </c>
      <c r="H247" s="67">
        <f>'4.4 Súpis prác'!I35</f>
        <v>0</v>
      </c>
      <c r="I247" s="75">
        <f t="shared" si="18"/>
        <v>0</v>
      </c>
      <c r="J247" s="84">
        <f t="shared" si="19"/>
        <v>0</v>
      </c>
      <c r="K247">
        <v>1</v>
      </c>
    </row>
    <row r="248" spans="2:11">
      <c r="B248" s="74"/>
      <c r="C248" s="64" t="s">
        <v>167</v>
      </c>
      <c r="D248" s="64" t="s">
        <v>472</v>
      </c>
      <c r="E248" s="65" t="s">
        <v>194</v>
      </c>
      <c r="F248" s="66" t="s">
        <v>446</v>
      </c>
      <c r="G248" s="67">
        <v>606.07000000000005</v>
      </c>
      <c r="H248" s="67">
        <f>'4.4 Súpis prác'!I36</f>
        <v>0</v>
      </c>
      <c r="I248" s="75">
        <f t="shared" si="18"/>
        <v>0</v>
      </c>
      <c r="J248" s="84">
        <f t="shared" si="19"/>
        <v>0</v>
      </c>
      <c r="K248">
        <v>1</v>
      </c>
    </row>
    <row r="249" spans="2:11">
      <c r="B249" s="74"/>
      <c r="C249" s="64" t="s">
        <v>167</v>
      </c>
      <c r="D249" s="64" t="s">
        <v>532</v>
      </c>
      <c r="E249" s="65" t="s">
        <v>196</v>
      </c>
      <c r="F249" s="66" t="s">
        <v>446</v>
      </c>
      <c r="G249" s="67">
        <v>268.74</v>
      </c>
      <c r="H249" s="67">
        <f>'4.4 Súpis prác'!I37</f>
        <v>0</v>
      </c>
      <c r="I249" s="75">
        <f t="shared" si="18"/>
        <v>0</v>
      </c>
      <c r="J249" s="84">
        <f t="shared" si="19"/>
        <v>0</v>
      </c>
      <c r="K249">
        <v>1</v>
      </c>
    </row>
    <row r="250" spans="2:11">
      <c r="B250" s="74"/>
      <c r="C250" s="64" t="s">
        <v>167</v>
      </c>
      <c r="D250" s="64" t="s">
        <v>533</v>
      </c>
      <c r="E250" s="65" t="s">
        <v>534</v>
      </c>
      <c r="F250" s="66" t="s">
        <v>446</v>
      </c>
      <c r="G250" s="67">
        <v>902.89</v>
      </c>
      <c r="H250" s="67">
        <f>'4.4 Súpis prác'!I38</f>
        <v>0</v>
      </c>
      <c r="I250" s="75">
        <f t="shared" si="18"/>
        <v>0</v>
      </c>
      <c r="J250" s="84">
        <f t="shared" si="19"/>
        <v>0</v>
      </c>
      <c r="K250">
        <v>1</v>
      </c>
    </row>
    <row r="251" spans="2:11">
      <c r="B251" s="74"/>
      <c r="C251" s="64" t="s">
        <v>167</v>
      </c>
      <c r="D251" s="64" t="s">
        <v>477</v>
      </c>
      <c r="E251" s="65" t="s">
        <v>200</v>
      </c>
      <c r="F251" s="66" t="s">
        <v>446</v>
      </c>
      <c r="G251" s="67">
        <v>1171.6300000000001</v>
      </c>
      <c r="H251" s="67">
        <f>'4.4 Súpis prác'!I39</f>
        <v>0</v>
      </c>
      <c r="I251" s="75">
        <f t="shared" si="18"/>
        <v>0</v>
      </c>
      <c r="J251" s="84">
        <f t="shared" si="19"/>
        <v>0</v>
      </c>
      <c r="K251">
        <v>1</v>
      </c>
    </row>
    <row r="252" spans="2:11">
      <c r="B252" s="74"/>
      <c r="C252" s="64" t="s">
        <v>167</v>
      </c>
      <c r="D252" s="64" t="s">
        <v>535</v>
      </c>
      <c r="E252" s="65" t="s">
        <v>202</v>
      </c>
      <c r="F252" s="66" t="s">
        <v>448</v>
      </c>
      <c r="G252" s="67">
        <v>1348.38</v>
      </c>
      <c r="H252" s="67">
        <f>'4.4 Súpis prác'!I40</f>
        <v>0</v>
      </c>
      <c r="I252" s="75">
        <f t="shared" si="18"/>
        <v>0</v>
      </c>
      <c r="J252" s="84">
        <f t="shared" si="19"/>
        <v>0</v>
      </c>
      <c r="K252">
        <v>1</v>
      </c>
    </row>
    <row r="253" spans="2:11">
      <c r="B253" s="74"/>
      <c r="C253" s="64" t="s">
        <v>167</v>
      </c>
      <c r="D253" s="64" t="s">
        <v>582</v>
      </c>
      <c r="E253" s="65" t="s">
        <v>204</v>
      </c>
      <c r="F253" s="66" t="s">
        <v>453</v>
      </c>
      <c r="G253" s="67">
        <v>21.5</v>
      </c>
      <c r="H253" s="67">
        <f>'4.4 Súpis prác'!I41</f>
        <v>0</v>
      </c>
      <c r="I253" s="75">
        <f t="shared" si="18"/>
        <v>0</v>
      </c>
      <c r="J253" s="84">
        <f t="shared" si="19"/>
        <v>0</v>
      </c>
      <c r="K253">
        <v>1</v>
      </c>
    </row>
    <row r="254" spans="2:11">
      <c r="B254" s="74"/>
      <c r="C254" s="64" t="s">
        <v>208</v>
      </c>
      <c r="D254" s="64" t="s">
        <v>532</v>
      </c>
      <c r="E254" s="65" t="s">
        <v>209</v>
      </c>
      <c r="F254" s="66" t="s">
        <v>446</v>
      </c>
      <c r="G254" s="67">
        <v>15.12</v>
      </c>
      <c r="H254" s="67">
        <f>'4.4 Súpis prác'!I43</f>
        <v>0</v>
      </c>
      <c r="I254" s="75">
        <f t="shared" si="18"/>
        <v>0</v>
      </c>
      <c r="J254" s="84">
        <f t="shared" si="19"/>
        <v>0</v>
      </c>
      <c r="K254">
        <v>1</v>
      </c>
    </row>
    <row r="255" spans="2:11">
      <c r="B255" s="74"/>
      <c r="C255" s="64" t="s">
        <v>208</v>
      </c>
      <c r="D255" s="64" t="s">
        <v>477</v>
      </c>
      <c r="E255" s="65" t="s">
        <v>200</v>
      </c>
      <c r="F255" s="66" t="s">
        <v>446</v>
      </c>
      <c r="G255" s="67">
        <v>15.12</v>
      </c>
      <c r="H255" s="67">
        <f>'4.4 Súpis prác'!I44</f>
        <v>0</v>
      </c>
      <c r="I255" s="75">
        <f t="shared" si="18"/>
        <v>0</v>
      </c>
      <c r="J255" s="84">
        <f t="shared" si="19"/>
        <v>0</v>
      </c>
      <c r="K255">
        <v>1</v>
      </c>
    </row>
    <row r="256" spans="2:11">
      <c r="B256" s="74"/>
      <c r="C256" s="64" t="s">
        <v>208</v>
      </c>
      <c r="D256" s="64" t="s">
        <v>478</v>
      </c>
      <c r="E256" s="65" t="s">
        <v>211</v>
      </c>
      <c r="F256" s="66" t="s">
        <v>448</v>
      </c>
      <c r="G256" s="67">
        <v>100.8</v>
      </c>
      <c r="H256" s="67">
        <f>'4.4 Súpis prác'!I45</f>
        <v>0</v>
      </c>
      <c r="I256" s="75">
        <f t="shared" si="18"/>
        <v>0</v>
      </c>
      <c r="J256" s="84">
        <f t="shared" si="19"/>
        <v>0</v>
      </c>
      <c r="K256">
        <v>1</v>
      </c>
    </row>
    <row r="257" spans="2:11" ht="23.25">
      <c r="B257" s="74"/>
      <c r="C257" s="64" t="s">
        <v>208</v>
      </c>
      <c r="D257" s="64" t="s">
        <v>583</v>
      </c>
      <c r="E257" s="65" t="s">
        <v>213</v>
      </c>
      <c r="F257" s="66" t="s">
        <v>448</v>
      </c>
      <c r="G257" s="67">
        <v>100.8</v>
      </c>
      <c r="H257" s="67">
        <f>'4.4 Súpis prác'!I46</f>
        <v>0</v>
      </c>
      <c r="I257" s="75">
        <f t="shared" si="18"/>
        <v>0</v>
      </c>
      <c r="J257" s="84">
        <f t="shared" si="19"/>
        <v>0</v>
      </c>
      <c r="K257">
        <v>1</v>
      </c>
    </row>
    <row r="258" spans="2:11">
      <c r="B258" s="74"/>
      <c r="C258" s="64" t="s">
        <v>252</v>
      </c>
      <c r="D258" s="64" t="s">
        <v>584</v>
      </c>
      <c r="E258" s="65" t="s">
        <v>254</v>
      </c>
      <c r="F258" s="66" t="s">
        <v>448</v>
      </c>
      <c r="G258" s="67">
        <v>0.72</v>
      </c>
      <c r="H258" s="67">
        <f>'4.4 Súpis prác'!I69</f>
        <v>0</v>
      </c>
      <c r="I258" s="75">
        <f t="shared" si="18"/>
        <v>0</v>
      </c>
      <c r="J258" s="84">
        <f t="shared" si="19"/>
        <v>0</v>
      </c>
      <c r="K258">
        <v>1</v>
      </c>
    </row>
    <row r="259" spans="2:11">
      <c r="B259" s="74"/>
      <c r="C259" s="64" t="s">
        <v>256</v>
      </c>
      <c r="D259" s="64" t="s">
        <v>585</v>
      </c>
      <c r="E259" s="65" t="s">
        <v>258</v>
      </c>
      <c r="F259" s="66" t="s">
        <v>446</v>
      </c>
      <c r="G259" s="67">
        <v>2.66</v>
      </c>
      <c r="H259" s="67">
        <f>'4.4 Súpis prác'!I70</f>
        <v>0</v>
      </c>
      <c r="I259" s="75">
        <f t="shared" si="18"/>
        <v>0</v>
      </c>
      <c r="J259" s="84">
        <f t="shared" si="19"/>
        <v>0</v>
      </c>
      <c r="K259">
        <v>1</v>
      </c>
    </row>
    <row r="260" spans="2:11">
      <c r="B260" s="74"/>
      <c r="C260" s="64" t="s">
        <v>256</v>
      </c>
      <c r="D260" s="64" t="s">
        <v>586</v>
      </c>
      <c r="E260" s="65" t="s">
        <v>260</v>
      </c>
      <c r="F260" s="66" t="s">
        <v>446</v>
      </c>
      <c r="G260" s="67">
        <v>3.95</v>
      </c>
      <c r="H260" s="67">
        <f>'4.4 Súpis prác'!I71</f>
        <v>0</v>
      </c>
      <c r="I260" s="75">
        <f t="shared" si="18"/>
        <v>0</v>
      </c>
      <c r="J260" s="84">
        <f t="shared" si="19"/>
        <v>0</v>
      </c>
      <c r="K260">
        <v>1</v>
      </c>
    </row>
    <row r="261" spans="2:11">
      <c r="B261" s="74"/>
      <c r="C261" s="64" t="s">
        <v>256</v>
      </c>
      <c r="D261" s="64" t="s">
        <v>587</v>
      </c>
      <c r="E261" s="65" t="s">
        <v>262</v>
      </c>
      <c r="F261" s="66" t="s">
        <v>448</v>
      </c>
      <c r="G261" s="67">
        <v>12.88</v>
      </c>
      <c r="H261" s="67">
        <f>'4.4 Súpis prác'!I72</f>
        <v>0</v>
      </c>
      <c r="I261" s="75">
        <f t="shared" si="18"/>
        <v>0</v>
      </c>
      <c r="J261" s="84">
        <f t="shared" si="19"/>
        <v>0</v>
      </c>
      <c r="K261">
        <v>1</v>
      </c>
    </row>
    <row r="262" spans="2:11" ht="23.25">
      <c r="B262" s="74"/>
      <c r="C262" s="64" t="s">
        <v>256</v>
      </c>
      <c r="D262" s="64" t="s">
        <v>588</v>
      </c>
      <c r="E262" s="65" t="s">
        <v>264</v>
      </c>
      <c r="F262" s="66" t="s">
        <v>445</v>
      </c>
      <c r="G262" s="67">
        <v>0.17</v>
      </c>
      <c r="H262" s="67">
        <f>'4.4 Súpis prác'!I73</f>
        <v>0</v>
      </c>
      <c r="I262" s="75">
        <f t="shared" si="18"/>
        <v>0</v>
      </c>
      <c r="J262" s="84">
        <f t="shared" si="19"/>
        <v>0</v>
      </c>
      <c r="K262">
        <v>1</v>
      </c>
    </row>
    <row r="263" spans="2:11">
      <c r="B263" s="74"/>
      <c r="C263" s="64" t="s">
        <v>256</v>
      </c>
      <c r="D263" s="64" t="s">
        <v>589</v>
      </c>
      <c r="E263" s="65" t="s">
        <v>266</v>
      </c>
      <c r="F263" s="66" t="s">
        <v>446</v>
      </c>
      <c r="G263" s="67">
        <v>47.99</v>
      </c>
      <c r="H263" s="67">
        <f>'4.4 Súpis prác'!I74</f>
        <v>0</v>
      </c>
      <c r="I263" s="75">
        <f t="shared" si="18"/>
        <v>0</v>
      </c>
      <c r="J263" s="84">
        <f t="shared" si="19"/>
        <v>0</v>
      </c>
      <c r="K263">
        <v>1</v>
      </c>
    </row>
    <row r="264" spans="2:11">
      <c r="B264" s="74"/>
      <c r="C264" s="64" t="s">
        <v>256</v>
      </c>
      <c r="D264" s="64" t="s">
        <v>590</v>
      </c>
      <c r="E264" s="65" t="s">
        <v>268</v>
      </c>
      <c r="F264" s="66" t="s">
        <v>453</v>
      </c>
      <c r="G264" s="67">
        <v>349.88</v>
      </c>
      <c r="H264" s="67">
        <f>'4.4 Súpis prác'!I75</f>
        <v>0</v>
      </c>
      <c r="I264" s="75">
        <f t="shared" si="18"/>
        <v>0</v>
      </c>
      <c r="J264" s="84">
        <f t="shared" si="19"/>
        <v>0</v>
      </c>
      <c r="K264">
        <v>1</v>
      </c>
    </row>
    <row r="265" spans="2:11">
      <c r="B265" s="74"/>
      <c r="C265" s="64" t="s">
        <v>256</v>
      </c>
      <c r="D265" s="64" t="s">
        <v>591</v>
      </c>
      <c r="E265" s="65" t="s">
        <v>272</v>
      </c>
      <c r="F265" s="66" t="s">
        <v>455</v>
      </c>
      <c r="G265" s="67">
        <v>18</v>
      </c>
      <c r="H265" s="67">
        <f>'4.4 Súpis prác'!I77</f>
        <v>0</v>
      </c>
      <c r="I265" s="75">
        <f t="shared" si="18"/>
        <v>0</v>
      </c>
      <c r="J265" s="84">
        <f t="shared" si="19"/>
        <v>0</v>
      </c>
      <c r="K265">
        <v>1</v>
      </c>
    </row>
    <row r="266" spans="2:11">
      <c r="B266" s="74"/>
      <c r="C266" s="64" t="s">
        <v>256</v>
      </c>
      <c r="D266" s="64" t="s">
        <v>592</v>
      </c>
      <c r="E266" s="65" t="s">
        <v>274</v>
      </c>
      <c r="F266" s="66" t="s">
        <v>455</v>
      </c>
      <c r="G266" s="67">
        <v>6</v>
      </c>
      <c r="H266" s="67">
        <f>'4.4 Súpis prác'!I78</f>
        <v>0</v>
      </c>
      <c r="I266" s="75">
        <f t="shared" si="18"/>
        <v>0</v>
      </c>
      <c r="J266" s="84">
        <f t="shared" si="19"/>
        <v>0</v>
      </c>
      <c r="K266">
        <v>1</v>
      </c>
    </row>
    <row r="267" spans="2:11">
      <c r="B267" s="74"/>
      <c r="C267" s="64" t="s">
        <v>256</v>
      </c>
      <c r="D267" s="64" t="s">
        <v>593</v>
      </c>
      <c r="E267" s="65" t="s">
        <v>276</v>
      </c>
      <c r="F267" s="66" t="s">
        <v>455</v>
      </c>
      <c r="G267" s="67">
        <v>8</v>
      </c>
      <c r="H267" s="67">
        <f>'4.4 Súpis prác'!I79</f>
        <v>0</v>
      </c>
      <c r="I267" s="75">
        <f t="shared" si="18"/>
        <v>0</v>
      </c>
      <c r="J267" s="84">
        <f t="shared" si="19"/>
        <v>0</v>
      </c>
      <c r="K267">
        <v>1</v>
      </c>
    </row>
    <row r="268" spans="2:11">
      <c r="B268" s="74"/>
      <c r="C268" s="64" t="s">
        <v>256</v>
      </c>
      <c r="D268" s="64" t="s">
        <v>594</v>
      </c>
      <c r="E268" s="65" t="s">
        <v>280</v>
      </c>
      <c r="F268" s="66" t="s">
        <v>455</v>
      </c>
      <c r="G268" s="67">
        <v>1</v>
      </c>
      <c r="H268" s="67">
        <f>'4.4 Súpis prác'!I81</f>
        <v>0</v>
      </c>
      <c r="I268" s="75">
        <f t="shared" si="18"/>
        <v>0</v>
      </c>
      <c r="J268" s="84">
        <f t="shared" si="19"/>
        <v>0</v>
      </c>
      <c r="K268">
        <v>1</v>
      </c>
    </row>
    <row r="269" spans="2:11">
      <c r="B269" s="74"/>
      <c r="C269" s="64" t="s">
        <v>256</v>
      </c>
      <c r="D269" s="64" t="s">
        <v>595</v>
      </c>
      <c r="E269" s="65" t="s">
        <v>282</v>
      </c>
      <c r="F269" s="66" t="s">
        <v>455</v>
      </c>
      <c r="G269" s="67">
        <v>1</v>
      </c>
      <c r="H269" s="67">
        <f>'4.4 Súpis prác'!I82</f>
        <v>0</v>
      </c>
      <c r="I269" s="75">
        <f t="shared" si="18"/>
        <v>0</v>
      </c>
      <c r="J269" s="84">
        <f t="shared" si="19"/>
        <v>0</v>
      </c>
      <c r="K269">
        <v>1</v>
      </c>
    </row>
    <row r="270" spans="2:11">
      <c r="B270" s="74"/>
      <c r="C270" s="64" t="s">
        <v>256</v>
      </c>
      <c r="D270" s="64" t="s">
        <v>596</v>
      </c>
      <c r="E270" s="65" t="s">
        <v>284</v>
      </c>
      <c r="F270" s="66" t="s">
        <v>453</v>
      </c>
      <c r="G270" s="67">
        <v>357.08</v>
      </c>
      <c r="H270" s="67">
        <f>'4.4 Súpis prác'!I83</f>
        <v>0</v>
      </c>
      <c r="I270" s="75">
        <f t="shared" si="18"/>
        <v>0</v>
      </c>
      <c r="J270" s="84">
        <f t="shared" si="19"/>
        <v>0</v>
      </c>
      <c r="K270">
        <v>1</v>
      </c>
    </row>
    <row r="271" spans="2:11">
      <c r="B271" s="74"/>
      <c r="C271" s="64" t="s">
        <v>256</v>
      </c>
      <c r="D271" s="64" t="s">
        <v>483</v>
      </c>
      <c r="E271" s="65" t="s">
        <v>286</v>
      </c>
      <c r="F271" s="66" t="s">
        <v>455</v>
      </c>
      <c r="G271" s="67">
        <v>11</v>
      </c>
      <c r="H271" s="67">
        <f>'4.4 Súpis prác'!I84</f>
        <v>0</v>
      </c>
      <c r="I271" s="75">
        <f t="shared" si="18"/>
        <v>0</v>
      </c>
      <c r="J271" s="84">
        <f t="shared" si="19"/>
        <v>0</v>
      </c>
      <c r="K271">
        <v>1</v>
      </c>
    </row>
    <row r="272" spans="2:11">
      <c r="B272" s="74"/>
      <c r="C272" s="64" t="s">
        <v>256</v>
      </c>
      <c r="D272" s="64" t="s">
        <v>537</v>
      </c>
      <c r="E272" s="65" t="s">
        <v>290</v>
      </c>
      <c r="F272" s="66" t="s">
        <v>446</v>
      </c>
      <c r="G272" s="67">
        <v>69.06</v>
      </c>
      <c r="H272" s="67">
        <f>'4.4 Súpis prác'!I86</f>
        <v>0</v>
      </c>
      <c r="I272" s="75">
        <f t="shared" si="18"/>
        <v>0</v>
      </c>
      <c r="J272" s="84">
        <f t="shared" si="19"/>
        <v>0</v>
      </c>
      <c r="K272">
        <v>1</v>
      </c>
    </row>
    <row r="273" spans="2:11" ht="23.25">
      <c r="B273" s="74"/>
      <c r="C273" s="64" t="s">
        <v>296</v>
      </c>
      <c r="D273" s="64" t="s">
        <v>597</v>
      </c>
      <c r="E273" s="65" t="s">
        <v>306</v>
      </c>
      <c r="F273" s="66" t="s">
        <v>448</v>
      </c>
      <c r="G273" s="67">
        <v>24</v>
      </c>
      <c r="H273" s="67">
        <f>'4.4 Súpis prác'!I92</f>
        <v>0</v>
      </c>
      <c r="I273" s="75">
        <f t="shared" si="18"/>
        <v>0</v>
      </c>
      <c r="J273" s="84">
        <f t="shared" si="19"/>
        <v>0</v>
      </c>
      <c r="K273">
        <v>1</v>
      </c>
    </row>
    <row r="274" spans="2:11">
      <c r="B274" s="74"/>
      <c r="C274" s="64" t="s">
        <v>352</v>
      </c>
      <c r="D274" s="64" t="s">
        <v>519</v>
      </c>
      <c r="E274" s="65" t="s">
        <v>354</v>
      </c>
      <c r="F274" s="66" t="s">
        <v>446</v>
      </c>
      <c r="G274" s="67">
        <v>36</v>
      </c>
      <c r="H274" s="67">
        <f>'4.4 Súpis prác'!I114</f>
        <v>0</v>
      </c>
      <c r="I274" s="75">
        <f t="shared" si="18"/>
        <v>0</v>
      </c>
      <c r="J274" s="84">
        <f t="shared" si="19"/>
        <v>0</v>
      </c>
      <c r="K274">
        <v>1</v>
      </c>
    </row>
    <row r="275" spans="2:11">
      <c r="B275" s="74"/>
      <c r="C275" s="64" t="s">
        <v>352</v>
      </c>
      <c r="D275" s="64" t="s">
        <v>598</v>
      </c>
      <c r="E275" s="65" t="s">
        <v>356</v>
      </c>
      <c r="F275" s="66" t="s">
        <v>446</v>
      </c>
      <c r="G275" s="67">
        <v>16.73</v>
      </c>
      <c r="H275" s="67">
        <f>'4.4 Súpis prác'!I115</f>
        <v>0</v>
      </c>
      <c r="I275" s="75">
        <f t="shared" si="18"/>
        <v>0</v>
      </c>
      <c r="J275" s="84">
        <f t="shared" si="19"/>
        <v>0</v>
      </c>
      <c r="K275">
        <v>1</v>
      </c>
    </row>
    <row r="276" spans="2:11">
      <c r="B276" s="74"/>
      <c r="C276" s="64" t="s">
        <v>352</v>
      </c>
      <c r="D276" s="64" t="s">
        <v>599</v>
      </c>
      <c r="E276" s="65" t="s">
        <v>358</v>
      </c>
      <c r="F276" s="66" t="s">
        <v>448</v>
      </c>
      <c r="G276" s="67">
        <v>66.91</v>
      </c>
      <c r="H276" s="67">
        <f>'4.4 Súpis prác'!I116</f>
        <v>0</v>
      </c>
      <c r="I276" s="75">
        <f t="shared" si="18"/>
        <v>0</v>
      </c>
      <c r="J276" s="84">
        <f t="shared" si="19"/>
        <v>0</v>
      </c>
      <c r="K276">
        <v>1</v>
      </c>
    </row>
    <row r="277" spans="2:11">
      <c r="B277" s="74"/>
      <c r="C277" s="64" t="s">
        <v>352</v>
      </c>
      <c r="D277" s="64" t="s">
        <v>504</v>
      </c>
      <c r="E277" s="65" t="s">
        <v>360</v>
      </c>
      <c r="F277" s="66" t="s">
        <v>455</v>
      </c>
      <c r="G277" s="67">
        <v>1</v>
      </c>
      <c r="H277" s="67">
        <f>'4.4 Súpis prác'!I117</f>
        <v>0</v>
      </c>
      <c r="I277" s="75">
        <f t="shared" si="18"/>
        <v>0</v>
      </c>
      <c r="J277" s="84">
        <f t="shared" si="19"/>
        <v>0</v>
      </c>
      <c r="K277">
        <v>1</v>
      </c>
    </row>
    <row r="278" spans="2:11">
      <c r="B278" s="74"/>
      <c r="C278" s="64" t="s">
        <v>352</v>
      </c>
      <c r="D278" s="64" t="s">
        <v>600</v>
      </c>
      <c r="E278" s="65" t="s">
        <v>362</v>
      </c>
      <c r="F278" s="66" t="s">
        <v>446</v>
      </c>
      <c r="G278" s="67">
        <v>10</v>
      </c>
      <c r="H278" s="67">
        <f>'4.4 Súpis prác'!I118</f>
        <v>0</v>
      </c>
      <c r="I278" s="75">
        <f t="shared" si="18"/>
        <v>0</v>
      </c>
      <c r="J278" s="84">
        <f t="shared" si="19"/>
        <v>0</v>
      </c>
      <c r="K278">
        <v>1</v>
      </c>
    </row>
    <row r="279" spans="2:11">
      <c r="B279" s="74"/>
      <c r="C279" s="64" t="s">
        <v>352</v>
      </c>
      <c r="D279" s="64" t="s">
        <v>505</v>
      </c>
      <c r="E279" s="65" t="s">
        <v>364</v>
      </c>
      <c r="F279" s="66" t="s">
        <v>446</v>
      </c>
      <c r="G279" s="67">
        <v>54</v>
      </c>
      <c r="H279" s="67">
        <f>'4.4 Súpis prác'!I119</f>
        <v>0</v>
      </c>
      <c r="I279" s="75">
        <f t="shared" si="18"/>
        <v>0</v>
      </c>
      <c r="J279" s="84">
        <f t="shared" si="19"/>
        <v>0</v>
      </c>
      <c r="K279">
        <v>1</v>
      </c>
    </row>
    <row r="280" spans="2:11" ht="23.25">
      <c r="B280" s="74"/>
      <c r="C280" s="64" t="s">
        <v>372</v>
      </c>
      <c r="D280" s="64" t="s">
        <v>511</v>
      </c>
      <c r="E280" s="65" t="s">
        <v>382</v>
      </c>
      <c r="F280" s="66" t="s">
        <v>453</v>
      </c>
      <c r="G280" s="67">
        <v>81.599999999999994</v>
      </c>
      <c r="H280" s="67">
        <f>'4.4 Súpis prác'!I126</f>
        <v>0</v>
      </c>
      <c r="I280" s="75">
        <f t="shared" si="18"/>
        <v>0</v>
      </c>
      <c r="J280" s="84">
        <f t="shared" si="19"/>
        <v>0</v>
      </c>
      <c r="K280">
        <v>1</v>
      </c>
    </row>
    <row r="281" spans="2:11">
      <c r="B281" s="74"/>
      <c r="C281" s="64" t="s">
        <v>372</v>
      </c>
      <c r="D281" s="64" t="s">
        <v>601</v>
      </c>
      <c r="E281" s="65" t="s">
        <v>392</v>
      </c>
      <c r="F281" s="66" t="s">
        <v>448</v>
      </c>
      <c r="G281" s="67">
        <v>284</v>
      </c>
      <c r="H281" s="67">
        <f>'4.4 Súpis prác'!I131</f>
        <v>0</v>
      </c>
      <c r="I281" s="75">
        <f t="shared" si="18"/>
        <v>0</v>
      </c>
      <c r="J281" s="84">
        <f t="shared" si="19"/>
        <v>0</v>
      </c>
      <c r="K281">
        <v>1</v>
      </c>
    </row>
    <row r="282" spans="2:11">
      <c r="B282" s="118"/>
      <c r="C282" s="68" t="s">
        <v>372</v>
      </c>
      <c r="D282" s="68" t="s">
        <v>602</v>
      </c>
      <c r="E282" s="69" t="s">
        <v>394</v>
      </c>
      <c r="F282" s="70" t="s">
        <v>448</v>
      </c>
      <c r="G282" s="71">
        <v>284</v>
      </c>
      <c r="H282" s="71">
        <f>'4.4 Súpis prác'!I132</f>
        <v>0</v>
      </c>
      <c r="I282" s="76">
        <f t="shared" si="18"/>
        <v>0</v>
      </c>
      <c r="J282" s="84">
        <f t="shared" si="19"/>
        <v>0</v>
      </c>
      <c r="K282">
        <v>1</v>
      </c>
    </row>
    <row r="283" spans="2:11">
      <c r="B283" s="264" t="s">
        <v>603</v>
      </c>
      <c r="C283" s="265"/>
      <c r="D283" s="265"/>
      <c r="E283" s="265"/>
      <c r="F283" s="265"/>
      <c r="G283" s="266"/>
      <c r="H283" s="267"/>
      <c r="I283" s="77">
        <f>SUMIF(K235:K282,1,I235:I282)</f>
        <v>0</v>
      </c>
      <c r="J283" s="84">
        <f>SUMIF(K235:K282,1,J235:J282)</f>
        <v>0</v>
      </c>
      <c r="K283">
        <v>3</v>
      </c>
    </row>
    <row r="284" spans="2:11">
      <c r="B284" s="72" t="s">
        <v>604</v>
      </c>
      <c r="C284" s="60" t="s">
        <v>242</v>
      </c>
      <c r="D284" s="60" t="s">
        <v>605</v>
      </c>
      <c r="E284" s="61" t="s">
        <v>244</v>
      </c>
      <c r="F284" s="62" t="s">
        <v>448</v>
      </c>
      <c r="G284" s="63">
        <v>2740</v>
      </c>
      <c r="H284" s="63">
        <f>'4.4 Súpis prác'!I65</f>
        <v>0</v>
      </c>
      <c r="I284" s="73">
        <f>G284*H284</f>
        <v>0</v>
      </c>
      <c r="J284" s="84">
        <f>ROUNDDOWN(I284*0.2,2)</f>
        <v>0</v>
      </c>
      <c r="K284">
        <v>1</v>
      </c>
    </row>
    <row r="285" spans="2:11">
      <c r="B285" s="74"/>
      <c r="C285" s="64" t="s">
        <v>242</v>
      </c>
      <c r="D285" s="64" t="s">
        <v>479</v>
      </c>
      <c r="E285" s="65" t="s">
        <v>246</v>
      </c>
      <c r="F285" s="66" t="s">
        <v>448</v>
      </c>
      <c r="G285" s="67">
        <v>2740</v>
      </c>
      <c r="H285" s="67">
        <f>'4.4 Súpis prác'!I66</f>
        <v>0</v>
      </c>
      <c r="I285" s="75">
        <f>G285*H285</f>
        <v>0</v>
      </c>
      <c r="J285" s="84">
        <f>ROUNDDOWN(I285*0.2,2)</f>
        <v>0</v>
      </c>
      <c r="K285">
        <v>1</v>
      </c>
    </row>
    <row r="286" spans="2:11" ht="23.25">
      <c r="B286" s="74"/>
      <c r="C286" s="64" t="s">
        <v>242</v>
      </c>
      <c r="D286" s="64" t="s">
        <v>480</v>
      </c>
      <c r="E286" s="65" t="s">
        <v>248</v>
      </c>
      <c r="F286" s="66" t="s">
        <v>448</v>
      </c>
      <c r="G286" s="67">
        <v>2740</v>
      </c>
      <c r="H286" s="67">
        <f>'4.4 Súpis prác'!I67</f>
        <v>0</v>
      </c>
      <c r="I286" s="75">
        <f>G286*H286</f>
        <v>0</v>
      </c>
      <c r="J286" s="84">
        <f>ROUNDDOWN(I286*0.2,2)</f>
        <v>0</v>
      </c>
      <c r="K286">
        <v>1</v>
      </c>
    </row>
    <row r="287" spans="2:11" ht="23.25">
      <c r="B287" s="118"/>
      <c r="C287" s="68" t="s">
        <v>242</v>
      </c>
      <c r="D287" s="68" t="s">
        <v>606</v>
      </c>
      <c r="E287" s="69" t="s">
        <v>250</v>
      </c>
      <c r="F287" s="70" t="s">
        <v>448</v>
      </c>
      <c r="G287" s="71">
        <v>2740</v>
      </c>
      <c r="H287" s="71">
        <f>'4.4 Súpis prác'!I68</f>
        <v>0</v>
      </c>
      <c r="I287" s="76">
        <f>G287*H287</f>
        <v>0</v>
      </c>
      <c r="J287" s="84">
        <f>ROUNDDOWN(I287*0.2,2)</f>
        <v>0</v>
      </c>
      <c r="K287">
        <v>1</v>
      </c>
    </row>
    <row r="288" spans="2:11" ht="15.75" thickBot="1">
      <c r="B288" s="268" t="s">
        <v>607</v>
      </c>
      <c r="C288" s="269"/>
      <c r="D288" s="269"/>
      <c r="E288" s="269"/>
      <c r="F288" s="269"/>
      <c r="G288" s="270"/>
      <c r="H288" s="271"/>
      <c r="I288" s="120">
        <f>SUMIF(K284:K287,1,I284:I287)</f>
        <v>0</v>
      </c>
      <c r="J288" s="84">
        <f>SUMIF(K284:K287,1,J284:J287)</f>
        <v>0</v>
      </c>
      <c r="K288">
        <v>3</v>
      </c>
    </row>
    <row r="289" spans="2:10" ht="16.5" thickTop="1" thickBot="1">
      <c r="B289" s="272" t="s">
        <v>613</v>
      </c>
      <c r="C289" s="273"/>
      <c r="D289" s="273"/>
      <c r="E289" s="273"/>
      <c r="F289" s="273"/>
      <c r="G289" s="274"/>
      <c r="H289" s="121"/>
      <c r="I289" s="119">
        <f>SUMIF(K4:K288,3,I4:I288)</f>
        <v>0</v>
      </c>
      <c r="J289" s="117">
        <f>SUMIF(K4:K288,3,J4:J288)</f>
        <v>0</v>
      </c>
    </row>
  </sheetData>
  <sheetProtection algorithmName="SHA-512" hashValue="CagvE7NVK5YlUpSkGUxXYk8NDeQ7+Tf2AZhZGrEIgej7GKDFt95TxXMykc0F0P/mTxXCg2zEUWFGKz05tt59BQ==" saltValue="85jKKrqaGAiVYs0pjGpUcg==" spinCount="100000" sheet="1" objects="1" scenarios="1"/>
  <mergeCells count="11">
    <mergeCell ref="B208:H208"/>
    <mergeCell ref="C3:D3"/>
    <mergeCell ref="B77:H77"/>
    <mergeCell ref="B151:H151"/>
    <mergeCell ref="B165:H165"/>
    <mergeCell ref="B179:H179"/>
    <mergeCell ref="B222:H222"/>
    <mergeCell ref="B234:H234"/>
    <mergeCell ref="B283:H283"/>
    <mergeCell ref="B288:H288"/>
    <mergeCell ref="B289:G289"/>
  </mergeCells>
  <printOptions horizontalCentered="1"/>
  <pageMargins left="0.39370078740157483" right="0.39370078740157483" top="0.59055118110236227" bottom="0.59055118110236227" header="0.59055118110236227" footer="0.27559055118110237"/>
  <pageSetup paperSize="9" scale="90" fitToHeight="0" orientation="landscape" r:id="rId1"/>
  <headerFooter>
    <oddHeader>&amp;LSTAVBA: ZVOLEN-KRUHOVÝ OBJAZD NA KRIŽOVATKE ULICE J. KOLLÁRA A CESTY 2460&amp;RZVÄZOK 4   CENOVÁ ČASŤ
4.6  OCENENÝ SÚPIS PRÁC</oddHeader>
    <oddFooter>&amp;LPodpis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93BE6-AE74-400A-90F4-073B9236DB3B}">
  <sheetPr>
    <pageSetUpPr autoPageBreaks="0"/>
  </sheetPr>
  <dimension ref="B1:AB1642"/>
  <sheetViews>
    <sheetView showGridLines="0" zoomScaleNormal="100" workbookViewId="0">
      <pane ySplit="4" topLeftCell="A5" activePane="bottomLeft" state="frozen"/>
      <selection pane="bottomLeft" activeCell="B1" sqref="B1"/>
    </sheetView>
  </sheetViews>
  <sheetFormatPr defaultColWidth="6.85546875" defaultRowHeight="12.75" customHeight="1"/>
  <cols>
    <col min="1" max="1" width="1.5703125" style="127" customWidth="1"/>
    <col min="2" max="2" width="2.7109375" style="127" customWidth="1"/>
    <col min="3" max="3" width="7.140625" style="127" customWidth="1"/>
    <col min="4" max="4" width="1.28515625" style="127" customWidth="1"/>
    <col min="5" max="5" width="1" style="127" customWidth="1"/>
    <col min="6" max="6" width="3.7109375" style="127" customWidth="1"/>
    <col min="7" max="7" width="2" style="127" customWidth="1"/>
    <col min="8" max="8" width="2.140625" style="127" customWidth="1"/>
    <col min="9" max="9" width="1.28515625" style="127" customWidth="1"/>
    <col min="10" max="10" width="1.140625" style="127" customWidth="1"/>
    <col min="11" max="11" width="10.28515625" style="127" customWidth="1"/>
    <col min="12" max="12" width="4.5703125" style="127" customWidth="1"/>
    <col min="13" max="13" width="7.42578125" style="127" customWidth="1"/>
    <col min="14" max="14" width="33.7109375" style="127" customWidth="1"/>
    <col min="15" max="15" width="2.28515625" style="127" customWidth="1"/>
    <col min="16" max="16" width="3.42578125" style="127" customWidth="1"/>
    <col min="17" max="17" width="5.7109375" style="127" customWidth="1"/>
    <col min="18" max="18" width="2.28515625" style="127" customWidth="1"/>
    <col min="19" max="21" width="1.140625" style="127" customWidth="1"/>
    <col min="22" max="22" width="2.28515625" style="127" customWidth="1"/>
    <col min="23" max="23" width="3" style="127" customWidth="1"/>
    <col min="24" max="24" width="1.5703125" style="127" customWidth="1"/>
    <col min="25" max="25" width="1.140625" style="127" customWidth="1"/>
    <col min="26" max="26" width="1.5703125" style="127" customWidth="1"/>
    <col min="27" max="27" width="6.85546875" style="127" customWidth="1"/>
    <col min="28" max="28" width="8.140625" style="127" bestFit="1" customWidth="1"/>
    <col min="29" max="256" width="6.85546875" style="127"/>
    <col min="257" max="257" width="1.5703125" style="127" customWidth="1"/>
    <col min="258" max="258" width="2.7109375" style="127" customWidth="1"/>
    <col min="259" max="259" width="7.140625" style="127" customWidth="1"/>
    <col min="260" max="260" width="1.28515625" style="127" customWidth="1"/>
    <col min="261" max="261" width="1" style="127" customWidth="1"/>
    <col min="262" max="262" width="3.7109375" style="127" customWidth="1"/>
    <col min="263" max="263" width="2" style="127" customWidth="1"/>
    <col min="264" max="264" width="2.140625" style="127" customWidth="1"/>
    <col min="265" max="265" width="1.28515625" style="127" customWidth="1"/>
    <col min="266" max="266" width="1.140625" style="127" customWidth="1"/>
    <col min="267" max="267" width="10.28515625" style="127" customWidth="1"/>
    <col min="268" max="268" width="4.5703125" style="127" customWidth="1"/>
    <col min="269" max="269" width="7.42578125" style="127" customWidth="1"/>
    <col min="270" max="270" width="33.7109375" style="127" customWidth="1"/>
    <col min="271" max="271" width="2.28515625" style="127" customWidth="1"/>
    <col min="272" max="272" width="3.42578125" style="127" customWidth="1"/>
    <col min="273" max="273" width="5.7109375" style="127" customWidth="1"/>
    <col min="274" max="274" width="2.28515625" style="127" customWidth="1"/>
    <col min="275" max="277" width="1.140625" style="127" customWidth="1"/>
    <col min="278" max="278" width="2.28515625" style="127" customWidth="1"/>
    <col min="279" max="279" width="3" style="127" customWidth="1"/>
    <col min="280" max="280" width="1.5703125" style="127" customWidth="1"/>
    <col min="281" max="281" width="1.140625" style="127" customWidth="1"/>
    <col min="282" max="282" width="1.5703125" style="127" customWidth="1"/>
    <col min="283" max="283" width="6.85546875" style="127"/>
    <col min="284" max="284" width="8.140625" style="127" bestFit="1" customWidth="1"/>
    <col min="285" max="512" width="6.85546875" style="127"/>
    <col min="513" max="513" width="1.5703125" style="127" customWidth="1"/>
    <col min="514" max="514" width="2.7109375" style="127" customWidth="1"/>
    <col min="515" max="515" width="7.140625" style="127" customWidth="1"/>
    <col min="516" max="516" width="1.28515625" style="127" customWidth="1"/>
    <col min="517" max="517" width="1" style="127" customWidth="1"/>
    <col min="518" max="518" width="3.7109375" style="127" customWidth="1"/>
    <col min="519" max="519" width="2" style="127" customWidth="1"/>
    <col min="520" max="520" width="2.140625" style="127" customWidth="1"/>
    <col min="521" max="521" width="1.28515625" style="127" customWidth="1"/>
    <col min="522" max="522" width="1.140625" style="127" customWidth="1"/>
    <col min="523" max="523" width="10.28515625" style="127" customWidth="1"/>
    <col min="524" max="524" width="4.5703125" style="127" customWidth="1"/>
    <col min="525" max="525" width="7.42578125" style="127" customWidth="1"/>
    <col min="526" max="526" width="33.7109375" style="127" customWidth="1"/>
    <col min="527" max="527" width="2.28515625" style="127" customWidth="1"/>
    <col min="528" max="528" width="3.42578125" style="127" customWidth="1"/>
    <col min="529" max="529" width="5.7109375" style="127" customWidth="1"/>
    <col min="530" max="530" width="2.28515625" style="127" customWidth="1"/>
    <col min="531" max="533" width="1.140625" style="127" customWidth="1"/>
    <col min="534" max="534" width="2.28515625" style="127" customWidth="1"/>
    <col min="535" max="535" width="3" style="127" customWidth="1"/>
    <col min="536" max="536" width="1.5703125" style="127" customWidth="1"/>
    <col min="537" max="537" width="1.140625" style="127" customWidth="1"/>
    <col min="538" max="538" width="1.5703125" style="127" customWidth="1"/>
    <col min="539" max="539" width="6.85546875" style="127"/>
    <col min="540" max="540" width="8.140625" style="127" bestFit="1" customWidth="1"/>
    <col min="541" max="768" width="6.85546875" style="127"/>
    <col min="769" max="769" width="1.5703125" style="127" customWidth="1"/>
    <col min="770" max="770" width="2.7109375" style="127" customWidth="1"/>
    <col min="771" max="771" width="7.140625" style="127" customWidth="1"/>
    <col min="772" max="772" width="1.28515625" style="127" customWidth="1"/>
    <col min="773" max="773" width="1" style="127" customWidth="1"/>
    <col min="774" max="774" width="3.7109375" style="127" customWidth="1"/>
    <col min="775" max="775" width="2" style="127" customWidth="1"/>
    <col min="776" max="776" width="2.140625" style="127" customWidth="1"/>
    <col min="777" max="777" width="1.28515625" style="127" customWidth="1"/>
    <col min="778" max="778" width="1.140625" style="127" customWidth="1"/>
    <col min="779" max="779" width="10.28515625" style="127" customWidth="1"/>
    <col min="780" max="780" width="4.5703125" style="127" customWidth="1"/>
    <col min="781" max="781" width="7.42578125" style="127" customWidth="1"/>
    <col min="782" max="782" width="33.7109375" style="127" customWidth="1"/>
    <col min="783" max="783" width="2.28515625" style="127" customWidth="1"/>
    <col min="784" max="784" width="3.42578125" style="127" customWidth="1"/>
    <col min="785" max="785" width="5.7109375" style="127" customWidth="1"/>
    <col min="786" max="786" width="2.28515625" style="127" customWidth="1"/>
    <col min="787" max="789" width="1.140625" style="127" customWidth="1"/>
    <col min="790" max="790" width="2.28515625" style="127" customWidth="1"/>
    <col min="791" max="791" width="3" style="127" customWidth="1"/>
    <col min="792" max="792" width="1.5703125" style="127" customWidth="1"/>
    <col min="793" max="793" width="1.140625" style="127" customWidth="1"/>
    <col min="794" max="794" width="1.5703125" style="127" customWidth="1"/>
    <col min="795" max="795" width="6.85546875" style="127"/>
    <col min="796" max="796" width="8.140625" style="127" bestFit="1" customWidth="1"/>
    <col min="797" max="1024" width="6.85546875" style="127"/>
    <col min="1025" max="1025" width="1.5703125" style="127" customWidth="1"/>
    <col min="1026" max="1026" width="2.7109375" style="127" customWidth="1"/>
    <col min="1027" max="1027" width="7.140625" style="127" customWidth="1"/>
    <col min="1028" max="1028" width="1.28515625" style="127" customWidth="1"/>
    <col min="1029" max="1029" width="1" style="127" customWidth="1"/>
    <col min="1030" max="1030" width="3.7109375" style="127" customWidth="1"/>
    <col min="1031" max="1031" width="2" style="127" customWidth="1"/>
    <col min="1032" max="1032" width="2.140625" style="127" customWidth="1"/>
    <col min="1033" max="1033" width="1.28515625" style="127" customWidth="1"/>
    <col min="1034" max="1034" width="1.140625" style="127" customWidth="1"/>
    <col min="1035" max="1035" width="10.28515625" style="127" customWidth="1"/>
    <col min="1036" max="1036" width="4.5703125" style="127" customWidth="1"/>
    <col min="1037" max="1037" width="7.42578125" style="127" customWidth="1"/>
    <col min="1038" max="1038" width="33.7109375" style="127" customWidth="1"/>
    <col min="1039" max="1039" width="2.28515625" style="127" customWidth="1"/>
    <col min="1040" max="1040" width="3.42578125" style="127" customWidth="1"/>
    <col min="1041" max="1041" width="5.7109375" style="127" customWidth="1"/>
    <col min="1042" max="1042" width="2.28515625" style="127" customWidth="1"/>
    <col min="1043" max="1045" width="1.140625" style="127" customWidth="1"/>
    <col min="1046" max="1046" width="2.28515625" style="127" customWidth="1"/>
    <col min="1047" max="1047" width="3" style="127" customWidth="1"/>
    <col min="1048" max="1048" width="1.5703125" style="127" customWidth="1"/>
    <col min="1049" max="1049" width="1.140625" style="127" customWidth="1"/>
    <col min="1050" max="1050" width="1.5703125" style="127" customWidth="1"/>
    <col min="1051" max="1051" width="6.85546875" style="127"/>
    <col min="1052" max="1052" width="8.140625" style="127" bestFit="1" customWidth="1"/>
    <col min="1053" max="1280" width="6.85546875" style="127"/>
    <col min="1281" max="1281" width="1.5703125" style="127" customWidth="1"/>
    <col min="1282" max="1282" width="2.7109375" style="127" customWidth="1"/>
    <col min="1283" max="1283" width="7.140625" style="127" customWidth="1"/>
    <col min="1284" max="1284" width="1.28515625" style="127" customWidth="1"/>
    <col min="1285" max="1285" width="1" style="127" customWidth="1"/>
    <col min="1286" max="1286" width="3.7109375" style="127" customWidth="1"/>
    <col min="1287" max="1287" width="2" style="127" customWidth="1"/>
    <col min="1288" max="1288" width="2.140625" style="127" customWidth="1"/>
    <col min="1289" max="1289" width="1.28515625" style="127" customWidth="1"/>
    <col min="1290" max="1290" width="1.140625" style="127" customWidth="1"/>
    <col min="1291" max="1291" width="10.28515625" style="127" customWidth="1"/>
    <col min="1292" max="1292" width="4.5703125" style="127" customWidth="1"/>
    <col min="1293" max="1293" width="7.42578125" style="127" customWidth="1"/>
    <col min="1294" max="1294" width="33.7109375" style="127" customWidth="1"/>
    <col min="1295" max="1295" width="2.28515625" style="127" customWidth="1"/>
    <col min="1296" max="1296" width="3.42578125" style="127" customWidth="1"/>
    <col min="1297" max="1297" width="5.7109375" style="127" customWidth="1"/>
    <col min="1298" max="1298" width="2.28515625" style="127" customWidth="1"/>
    <col min="1299" max="1301" width="1.140625" style="127" customWidth="1"/>
    <col min="1302" max="1302" width="2.28515625" style="127" customWidth="1"/>
    <col min="1303" max="1303" width="3" style="127" customWidth="1"/>
    <col min="1304" max="1304" width="1.5703125" style="127" customWidth="1"/>
    <col min="1305" max="1305" width="1.140625" style="127" customWidth="1"/>
    <col min="1306" max="1306" width="1.5703125" style="127" customWidth="1"/>
    <col min="1307" max="1307" width="6.85546875" style="127"/>
    <col min="1308" max="1308" width="8.140625" style="127" bestFit="1" customWidth="1"/>
    <col min="1309" max="1536" width="6.85546875" style="127"/>
    <col min="1537" max="1537" width="1.5703125" style="127" customWidth="1"/>
    <col min="1538" max="1538" width="2.7109375" style="127" customWidth="1"/>
    <col min="1539" max="1539" width="7.140625" style="127" customWidth="1"/>
    <col min="1540" max="1540" width="1.28515625" style="127" customWidth="1"/>
    <col min="1541" max="1541" width="1" style="127" customWidth="1"/>
    <col min="1542" max="1542" width="3.7109375" style="127" customWidth="1"/>
    <col min="1543" max="1543" width="2" style="127" customWidth="1"/>
    <col min="1544" max="1544" width="2.140625" style="127" customWidth="1"/>
    <col min="1545" max="1545" width="1.28515625" style="127" customWidth="1"/>
    <col min="1546" max="1546" width="1.140625" style="127" customWidth="1"/>
    <col min="1547" max="1547" width="10.28515625" style="127" customWidth="1"/>
    <col min="1548" max="1548" width="4.5703125" style="127" customWidth="1"/>
    <col min="1549" max="1549" width="7.42578125" style="127" customWidth="1"/>
    <col min="1550" max="1550" width="33.7109375" style="127" customWidth="1"/>
    <col min="1551" max="1551" width="2.28515625" style="127" customWidth="1"/>
    <col min="1552" max="1552" width="3.42578125" style="127" customWidth="1"/>
    <col min="1553" max="1553" width="5.7109375" style="127" customWidth="1"/>
    <col min="1554" max="1554" width="2.28515625" style="127" customWidth="1"/>
    <col min="1555" max="1557" width="1.140625" style="127" customWidth="1"/>
    <col min="1558" max="1558" width="2.28515625" style="127" customWidth="1"/>
    <col min="1559" max="1559" width="3" style="127" customWidth="1"/>
    <col min="1560" max="1560" width="1.5703125" style="127" customWidth="1"/>
    <col min="1561" max="1561" width="1.140625" style="127" customWidth="1"/>
    <col min="1562" max="1562" width="1.5703125" style="127" customWidth="1"/>
    <col min="1563" max="1563" width="6.85546875" style="127"/>
    <col min="1564" max="1564" width="8.140625" style="127" bestFit="1" customWidth="1"/>
    <col min="1565" max="1792" width="6.85546875" style="127"/>
    <col min="1793" max="1793" width="1.5703125" style="127" customWidth="1"/>
    <col min="1794" max="1794" width="2.7109375" style="127" customWidth="1"/>
    <col min="1795" max="1795" width="7.140625" style="127" customWidth="1"/>
    <col min="1796" max="1796" width="1.28515625" style="127" customWidth="1"/>
    <col min="1797" max="1797" width="1" style="127" customWidth="1"/>
    <col min="1798" max="1798" width="3.7109375" style="127" customWidth="1"/>
    <col min="1799" max="1799" width="2" style="127" customWidth="1"/>
    <col min="1800" max="1800" width="2.140625" style="127" customWidth="1"/>
    <col min="1801" max="1801" width="1.28515625" style="127" customWidth="1"/>
    <col min="1802" max="1802" width="1.140625" style="127" customWidth="1"/>
    <col min="1803" max="1803" width="10.28515625" style="127" customWidth="1"/>
    <col min="1804" max="1804" width="4.5703125" style="127" customWidth="1"/>
    <col min="1805" max="1805" width="7.42578125" style="127" customWidth="1"/>
    <col min="1806" max="1806" width="33.7109375" style="127" customWidth="1"/>
    <col min="1807" max="1807" width="2.28515625" style="127" customWidth="1"/>
    <col min="1808" max="1808" width="3.42578125" style="127" customWidth="1"/>
    <col min="1809" max="1809" width="5.7109375" style="127" customWidth="1"/>
    <col min="1810" max="1810" width="2.28515625" style="127" customWidth="1"/>
    <col min="1811" max="1813" width="1.140625" style="127" customWidth="1"/>
    <col min="1814" max="1814" width="2.28515625" style="127" customWidth="1"/>
    <col min="1815" max="1815" width="3" style="127" customWidth="1"/>
    <col min="1816" max="1816" width="1.5703125" style="127" customWidth="1"/>
    <col min="1817" max="1817" width="1.140625" style="127" customWidth="1"/>
    <col min="1818" max="1818" width="1.5703125" style="127" customWidth="1"/>
    <col min="1819" max="1819" width="6.85546875" style="127"/>
    <col min="1820" max="1820" width="8.140625" style="127" bestFit="1" customWidth="1"/>
    <col min="1821" max="2048" width="6.85546875" style="127"/>
    <col min="2049" max="2049" width="1.5703125" style="127" customWidth="1"/>
    <col min="2050" max="2050" width="2.7109375" style="127" customWidth="1"/>
    <col min="2051" max="2051" width="7.140625" style="127" customWidth="1"/>
    <col min="2052" max="2052" width="1.28515625" style="127" customWidth="1"/>
    <col min="2053" max="2053" width="1" style="127" customWidth="1"/>
    <col min="2054" max="2054" width="3.7109375" style="127" customWidth="1"/>
    <col min="2055" max="2055" width="2" style="127" customWidth="1"/>
    <col min="2056" max="2056" width="2.140625" style="127" customWidth="1"/>
    <col min="2057" max="2057" width="1.28515625" style="127" customWidth="1"/>
    <col min="2058" max="2058" width="1.140625" style="127" customWidth="1"/>
    <col min="2059" max="2059" width="10.28515625" style="127" customWidth="1"/>
    <col min="2060" max="2060" width="4.5703125" style="127" customWidth="1"/>
    <col min="2061" max="2061" width="7.42578125" style="127" customWidth="1"/>
    <col min="2062" max="2062" width="33.7109375" style="127" customWidth="1"/>
    <col min="2063" max="2063" width="2.28515625" style="127" customWidth="1"/>
    <col min="2064" max="2064" width="3.42578125" style="127" customWidth="1"/>
    <col min="2065" max="2065" width="5.7109375" style="127" customWidth="1"/>
    <col min="2066" max="2066" width="2.28515625" style="127" customWidth="1"/>
    <col min="2067" max="2069" width="1.140625" style="127" customWidth="1"/>
    <col min="2070" max="2070" width="2.28515625" style="127" customWidth="1"/>
    <col min="2071" max="2071" width="3" style="127" customWidth="1"/>
    <col min="2072" max="2072" width="1.5703125" style="127" customWidth="1"/>
    <col min="2073" max="2073" width="1.140625" style="127" customWidth="1"/>
    <col min="2074" max="2074" width="1.5703125" style="127" customWidth="1"/>
    <col min="2075" max="2075" width="6.85546875" style="127"/>
    <col min="2076" max="2076" width="8.140625" style="127" bestFit="1" customWidth="1"/>
    <col min="2077" max="2304" width="6.85546875" style="127"/>
    <col min="2305" max="2305" width="1.5703125" style="127" customWidth="1"/>
    <col min="2306" max="2306" width="2.7109375" style="127" customWidth="1"/>
    <col min="2307" max="2307" width="7.140625" style="127" customWidth="1"/>
    <col min="2308" max="2308" width="1.28515625" style="127" customWidth="1"/>
    <col min="2309" max="2309" width="1" style="127" customWidth="1"/>
    <col min="2310" max="2310" width="3.7109375" style="127" customWidth="1"/>
    <col min="2311" max="2311" width="2" style="127" customWidth="1"/>
    <col min="2312" max="2312" width="2.140625" style="127" customWidth="1"/>
    <col min="2313" max="2313" width="1.28515625" style="127" customWidth="1"/>
    <col min="2314" max="2314" width="1.140625" style="127" customWidth="1"/>
    <col min="2315" max="2315" width="10.28515625" style="127" customWidth="1"/>
    <col min="2316" max="2316" width="4.5703125" style="127" customWidth="1"/>
    <col min="2317" max="2317" width="7.42578125" style="127" customWidth="1"/>
    <col min="2318" max="2318" width="33.7109375" style="127" customWidth="1"/>
    <col min="2319" max="2319" width="2.28515625" style="127" customWidth="1"/>
    <col min="2320" max="2320" width="3.42578125" style="127" customWidth="1"/>
    <col min="2321" max="2321" width="5.7109375" style="127" customWidth="1"/>
    <col min="2322" max="2322" width="2.28515625" style="127" customWidth="1"/>
    <col min="2323" max="2325" width="1.140625" style="127" customWidth="1"/>
    <col min="2326" max="2326" width="2.28515625" style="127" customWidth="1"/>
    <col min="2327" max="2327" width="3" style="127" customWidth="1"/>
    <col min="2328" max="2328" width="1.5703125" style="127" customWidth="1"/>
    <col min="2329" max="2329" width="1.140625" style="127" customWidth="1"/>
    <col min="2330" max="2330" width="1.5703125" style="127" customWidth="1"/>
    <col min="2331" max="2331" width="6.85546875" style="127"/>
    <col min="2332" max="2332" width="8.140625" style="127" bestFit="1" customWidth="1"/>
    <col min="2333" max="2560" width="6.85546875" style="127"/>
    <col min="2561" max="2561" width="1.5703125" style="127" customWidth="1"/>
    <col min="2562" max="2562" width="2.7109375" style="127" customWidth="1"/>
    <col min="2563" max="2563" width="7.140625" style="127" customWidth="1"/>
    <col min="2564" max="2564" width="1.28515625" style="127" customWidth="1"/>
    <col min="2565" max="2565" width="1" style="127" customWidth="1"/>
    <col min="2566" max="2566" width="3.7109375" style="127" customWidth="1"/>
    <col min="2567" max="2567" width="2" style="127" customWidth="1"/>
    <col min="2568" max="2568" width="2.140625" style="127" customWidth="1"/>
    <col min="2569" max="2569" width="1.28515625" style="127" customWidth="1"/>
    <col min="2570" max="2570" width="1.140625" style="127" customWidth="1"/>
    <col min="2571" max="2571" width="10.28515625" style="127" customWidth="1"/>
    <col min="2572" max="2572" width="4.5703125" style="127" customWidth="1"/>
    <col min="2573" max="2573" width="7.42578125" style="127" customWidth="1"/>
    <col min="2574" max="2574" width="33.7109375" style="127" customWidth="1"/>
    <col min="2575" max="2575" width="2.28515625" style="127" customWidth="1"/>
    <col min="2576" max="2576" width="3.42578125" style="127" customWidth="1"/>
    <col min="2577" max="2577" width="5.7109375" style="127" customWidth="1"/>
    <col min="2578" max="2578" width="2.28515625" style="127" customWidth="1"/>
    <col min="2579" max="2581" width="1.140625" style="127" customWidth="1"/>
    <col min="2582" max="2582" width="2.28515625" style="127" customWidth="1"/>
    <col min="2583" max="2583" width="3" style="127" customWidth="1"/>
    <col min="2584" max="2584" width="1.5703125" style="127" customWidth="1"/>
    <col min="2585" max="2585" width="1.140625" style="127" customWidth="1"/>
    <col min="2586" max="2586" width="1.5703125" style="127" customWidth="1"/>
    <col min="2587" max="2587" width="6.85546875" style="127"/>
    <col min="2588" max="2588" width="8.140625" style="127" bestFit="1" customWidth="1"/>
    <col min="2589" max="2816" width="6.85546875" style="127"/>
    <col min="2817" max="2817" width="1.5703125" style="127" customWidth="1"/>
    <col min="2818" max="2818" width="2.7109375" style="127" customWidth="1"/>
    <col min="2819" max="2819" width="7.140625" style="127" customWidth="1"/>
    <col min="2820" max="2820" width="1.28515625" style="127" customWidth="1"/>
    <col min="2821" max="2821" width="1" style="127" customWidth="1"/>
    <col min="2822" max="2822" width="3.7109375" style="127" customWidth="1"/>
    <col min="2823" max="2823" width="2" style="127" customWidth="1"/>
    <col min="2824" max="2824" width="2.140625" style="127" customWidth="1"/>
    <col min="2825" max="2825" width="1.28515625" style="127" customWidth="1"/>
    <col min="2826" max="2826" width="1.140625" style="127" customWidth="1"/>
    <col min="2827" max="2827" width="10.28515625" style="127" customWidth="1"/>
    <col min="2828" max="2828" width="4.5703125" style="127" customWidth="1"/>
    <col min="2829" max="2829" width="7.42578125" style="127" customWidth="1"/>
    <col min="2830" max="2830" width="33.7109375" style="127" customWidth="1"/>
    <col min="2831" max="2831" width="2.28515625" style="127" customWidth="1"/>
    <col min="2832" max="2832" width="3.42578125" style="127" customWidth="1"/>
    <col min="2833" max="2833" width="5.7109375" style="127" customWidth="1"/>
    <col min="2834" max="2834" width="2.28515625" style="127" customWidth="1"/>
    <col min="2835" max="2837" width="1.140625" style="127" customWidth="1"/>
    <col min="2838" max="2838" width="2.28515625" style="127" customWidth="1"/>
    <col min="2839" max="2839" width="3" style="127" customWidth="1"/>
    <col min="2840" max="2840" width="1.5703125" style="127" customWidth="1"/>
    <col min="2841" max="2841" width="1.140625" style="127" customWidth="1"/>
    <col min="2842" max="2842" width="1.5703125" style="127" customWidth="1"/>
    <col min="2843" max="2843" width="6.85546875" style="127"/>
    <col min="2844" max="2844" width="8.140625" style="127" bestFit="1" customWidth="1"/>
    <col min="2845" max="3072" width="6.85546875" style="127"/>
    <col min="3073" max="3073" width="1.5703125" style="127" customWidth="1"/>
    <col min="3074" max="3074" width="2.7109375" style="127" customWidth="1"/>
    <col min="3075" max="3075" width="7.140625" style="127" customWidth="1"/>
    <col min="3076" max="3076" width="1.28515625" style="127" customWidth="1"/>
    <col min="3077" max="3077" width="1" style="127" customWidth="1"/>
    <col min="3078" max="3078" width="3.7109375" style="127" customWidth="1"/>
    <col min="3079" max="3079" width="2" style="127" customWidth="1"/>
    <col min="3080" max="3080" width="2.140625" style="127" customWidth="1"/>
    <col min="3081" max="3081" width="1.28515625" style="127" customWidth="1"/>
    <col min="3082" max="3082" width="1.140625" style="127" customWidth="1"/>
    <col min="3083" max="3083" width="10.28515625" style="127" customWidth="1"/>
    <col min="3084" max="3084" width="4.5703125" style="127" customWidth="1"/>
    <col min="3085" max="3085" width="7.42578125" style="127" customWidth="1"/>
    <col min="3086" max="3086" width="33.7109375" style="127" customWidth="1"/>
    <col min="3087" max="3087" width="2.28515625" style="127" customWidth="1"/>
    <col min="3088" max="3088" width="3.42578125" style="127" customWidth="1"/>
    <col min="3089" max="3089" width="5.7109375" style="127" customWidth="1"/>
    <col min="3090" max="3090" width="2.28515625" style="127" customWidth="1"/>
    <col min="3091" max="3093" width="1.140625" style="127" customWidth="1"/>
    <col min="3094" max="3094" width="2.28515625" style="127" customWidth="1"/>
    <col min="3095" max="3095" width="3" style="127" customWidth="1"/>
    <col min="3096" max="3096" width="1.5703125" style="127" customWidth="1"/>
    <col min="3097" max="3097" width="1.140625" style="127" customWidth="1"/>
    <col min="3098" max="3098" width="1.5703125" style="127" customWidth="1"/>
    <col min="3099" max="3099" width="6.85546875" style="127"/>
    <col min="3100" max="3100" width="8.140625" style="127" bestFit="1" customWidth="1"/>
    <col min="3101" max="3328" width="6.85546875" style="127"/>
    <col min="3329" max="3329" width="1.5703125" style="127" customWidth="1"/>
    <col min="3330" max="3330" width="2.7109375" style="127" customWidth="1"/>
    <col min="3331" max="3331" width="7.140625" style="127" customWidth="1"/>
    <col min="3332" max="3332" width="1.28515625" style="127" customWidth="1"/>
    <col min="3333" max="3333" width="1" style="127" customWidth="1"/>
    <col min="3334" max="3334" width="3.7109375" style="127" customWidth="1"/>
    <col min="3335" max="3335" width="2" style="127" customWidth="1"/>
    <col min="3336" max="3336" width="2.140625" style="127" customWidth="1"/>
    <col min="3337" max="3337" width="1.28515625" style="127" customWidth="1"/>
    <col min="3338" max="3338" width="1.140625" style="127" customWidth="1"/>
    <col min="3339" max="3339" width="10.28515625" style="127" customWidth="1"/>
    <col min="3340" max="3340" width="4.5703125" style="127" customWidth="1"/>
    <col min="3341" max="3341" width="7.42578125" style="127" customWidth="1"/>
    <col min="3342" max="3342" width="33.7109375" style="127" customWidth="1"/>
    <col min="3343" max="3343" width="2.28515625" style="127" customWidth="1"/>
    <col min="3344" max="3344" width="3.42578125" style="127" customWidth="1"/>
    <col min="3345" max="3345" width="5.7109375" style="127" customWidth="1"/>
    <col min="3346" max="3346" width="2.28515625" style="127" customWidth="1"/>
    <col min="3347" max="3349" width="1.140625" style="127" customWidth="1"/>
    <col min="3350" max="3350" width="2.28515625" style="127" customWidth="1"/>
    <col min="3351" max="3351" width="3" style="127" customWidth="1"/>
    <col min="3352" max="3352" width="1.5703125" style="127" customWidth="1"/>
    <col min="3353" max="3353" width="1.140625" style="127" customWidth="1"/>
    <col min="3354" max="3354" width="1.5703125" style="127" customWidth="1"/>
    <col min="3355" max="3355" width="6.85546875" style="127"/>
    <col min="3356" max="3356" width="8.140625" style="127" bestFit="1" customWidth="1"/>
    <col min="3357" max="3584" width="6.85546875" style="127"/>
    <col min="3585" max="3585" width="1.5703125" style="127" customWidth="1"/>
    <col min="3586" max="3586" width="2.7109375" style="127" customWidth="1"/>
    <col min="3587" max="3587" width="7.140625" style="127" customWidth="1"/>
    <col min="3588" max="3588" width="1.28515625" style="127" customWidth="1"/>
    <col min="3589" max="3589" width="1" style="127" customWidth="1"/>
    <col min="3590" max="3590" width="3.7109375" style="127" customWidth="1"/>
    <col min="3591" max="3591" width="2" style="127" customWidth="1"/>
    <col min="3592" max="3592" width="2.140625" style="127" customWidth="1"/>
    <col min="3593" max="3593" width="1.28515625" style="127" customWidth="1"/>
    <col min="3594" max="3594" width="1.140625" style="127" customWidth="1"/>
    <col min="3595" max="3595" width="10.28515625" style="127" customWidth="1"/>
    <col min="3596" max="3596" width="4.5703125" style="127" customWidth="1"/>
    <col min="3597" max="3597" width="7.42578125" style="127" customWidth="1"/>
    <col min="3598" max="3598" width="33.7109375" style="127" customWidth="1"/>
    <col min="3599" max="3599" width="2.28515625" style="127" customWidth="1"/>
    <col min="3600" max="3600" width="3.42578125" style="127" customWidth="1"/>
    <col min="3601" max="3601" width="5.7109375" style="127" customWidth="1"/>
    <col min="3602" max="3602" width="2.28515625" style="127" customWidth="1"/>
    <col min="3603" max="3605" width="1.140625" style="127" customWidth="1"/>
    <col min="3606" max="3606" width="2.28515625" style="127" customWidth="1"/>
    <col min="3607" max="3607" width="3" style="127" customWidth="1"/>
    <col min="3608" max="3608" width="1.5703125" style="127" customWidth="1"/>
    <col min="3609" max="3609" width="1.140625" style="127" customWidth="1"/>
    <col min="3610" max="3610" width="1.5703125" style="127" customWidth="1"/>
    <col min="3611" max="3611" width="6.85546875" style="127"/>
    <col min="3612" max="3612" width="8.140625" style="127" bestFit="1" customWidth="1"/>
    <col min="3613" max="3840" width="6.85546875" style="127"/>
    <col min="3841" max="3841" width="1.5703125" style="127" customWidth="1"/>
    <col min="3842" max="3842" width="2.7109375" style="127" customWidth="1"/>
    <col min="3843" max="3843" width="7.140625" style="127" customWidth="1"/>
    <col min="3844" max="3844" width="1.28515625" style="127" customWidth="1"/>
    <col min="3845" max="3845" width="1" style="127" customWidth="1"/>
    <col min="3846" max="3846" width="3.7109375" style="127" customWidth="1"/>
    <col min="3847" max="3847" width="2" style="127" customWidth="1"/>
    <col min="3848" max="3848" width="2.140625" style="127" customWidth="1"/>
    <col min="3849" max="3849" width="1.28515625" style="127" customWidth="1"/>
    <col min="3850" max="3850" width="1.140625" style="127" customWidth="1"/>
    <col min="3851" max="3851" width="10.28515625" style="127" customWidth="1"/>
    <col min="3852" max="3852" width="4.5703125" style="127" customWidth="1"/>
    <col min="3853" max="3853" width="7.42578125" style="127" customWidth="1"/>
    <col min="3854" max="3854" width="33.7109375" style="127" customWidth="1"/>
    <col min="3855" max="3855" width="2.28515625" style="127" customWidth="1"/>
    <col min="3856" max="3856" width="3.42578125" style="127" customWidth="1"/>
    <col min="3857" max="3857" width="5.7109375" style="127" customWidth="1"/>
    <col min="3858" max="3858" width="2.28515625" style="127" customWidth="1"/>
    <col min="3859" max="3861" width="1.140625" style="127" customWidth="1"/>
    <col min="3862" max="3862" width="2.28515625" style="127" customWidth="1"/>
    <col min="3863" max="3863" width="3" style="127" customWidth="1"/>
    <col min="3864" max="3864" width="1.5703125" style="127" customWidth="1"/>
    <col min="3865" max="3865" width="1.140625" style="127" customWidth="1"/>
    <col min="3866" max="3866" width="1.5703125" style="127" customWidth="1"/>
    <col min="3867" max="3867" width="6.85546875" style="127"/>
    <col min="3868" max="3868" width="8.140625" style="127" bestFit="1" customWidth="1"/>
    <col min="3869" max="4096" width="6.85546875" style="127"/>
    <col min="4097" max="4097" width="1.5703125" style="127" customWidth="1"/>
    <col min="4098" max="4098" width="2.7109375" style="127" customWidth="1"/>
    <col min="4099" max="4099" width="7.140625" style="127" customWidth="1"/>
    <col min="4100" max="4100" width="1.28515625" style="127" customWidth="1"/>
    <col min="4101" max="4101" width="1" style="127" customWidth="1"/>
    <col min="4102" max="4102" width="3.7109375" style="127" customWidth="1"/>
    <col min="4103" max="4103" width="2" style="127" customWidth="1"/>
    <col min="4104" max="4104" width="2.140625" style="127" customWidth="1"/>
    <col min="4105" max="4105" width="1.28515625" style="127" customWidth="1"/>
    <col min="4106" max="4106" width="1.140625" style="127" customWidth="1"/>
    <col min="4107" max="4107" width="10.28515625" style="127" customWidth="1"/>
    <col min="4108" max="4108" width="4.5703125" style="127" customWidth="1"/>
    <col min="4109" max="4109" width="7.42578125" style="127" customWidth="1"/>
    <col min="4110" max="4110" width="33.7109375" style="127" customWidth="1"/>
    <col min="4111" max="4111" width="2.28515625" style="127" customWidth="1"/>
    <col min="4112" max="4112" width="3.42578125" style="127" customWidth="1"/>
    <col min="4113" max="4113" width="5.7109375" style="127" customWidth="1"/>
    <col min="4114" max="4114" width="2.28515625" style="127" customWidth="1"/>
    <col min="4115" max="4117" width="1.140625" style="127" customWidth="1"/>
    <col min="4118" max="4118" width="2.28515625" style="127" customWidth="1"/>
    <col min="4119" max="4119" width="3" style="127" customWidth="1"/>
    <col min="4120" max="4120" width="1.5703125" style="127" customWidth="1"/>
    <col min="4121" max="4121" width="1.140625" style="127" customWidth="1"/>
    <col min="4122" max="4122" width="1.5703125" style="127" customWidth="1"/>
    <col min="4123" max="4123" width="6.85546875" style="127"/>
    <col min="4124" max="4124" width="8.140625" style="127" bestFit="1" customWidth="1"/>
    <col min="4125" max="4352" width="6.85546875" style="127"/>
    <col min="4353" max="4353" width="1.5703125" style="127" customWidth="1"/>
    <col min="4354" max="4354" width="2.7109375" style="127" customWidth="1"/>
    <col min="4355" max="4355" width="7.140625" style="127" customWidth="1"/>
    <col min="4356" max="4356" width="1.28515625" style="127" customWidth="1"/>
    <col min="4357" max="4357" width="1" style="127" customWidth="1"/>
    <col min="4358" max="4358" width="3.7109375" style="127" customWidth="1"/>
    <col min="4359" max="4359" width="2" style="127" customWidth="1"/>
    <col min="4360" max="4360" width="2.140625" style="127" customWidth="1"/>
    <col min="4361" max="4361" width="1.28515625" style="127" customWidth="1"/>
    <col min="4362" max="4362" width="1.140625" style="127" customWidth="1"/>
    <col min="4363" max="4363" width="10.28515625" style="127" customWidth="1"/>
    <col min="4364" max="4364" width="4.5703125" style="127" customWidth="1"/>
    <col min="4365" max="4365" width="7.42578125" style="127" customWidth="1"/>
    <col min="4366" max="4366" width="33.7109375" style="127" customWidth="1"/>
    <col min="4367" max="4367" width="2.28515625" style="127" customWidth="1"/>
    <col min="4368" max="4368" width="3.42578125" style="127" customWidth="1"/>
    <col min="4369" max="4369" width="5.7109375" style="127" customWidth="1"/>
    <col min="4370" max="4370" width="2.28515625" style="127" customWidth="1"/>
    <col min="4371" max="4373" width="1.140625" style="127" customWidth="1"/>
    <col min="4374" max="4374" width="2.28515625" style="127" customWidth="1"/>
    <col min="4375" max="4375" width="3" style="127" customWidth="1"/>
    <col min="4376" max="4376" width="1.5703125" style="127" customWidth="1"/>
    <col min="4377" max="4377" width="1.140625" style="127" customWidth="1"/>
    <col min="4378" max="4378" width="1.5703125" style="127" customWidth="1"/>
    <col min="4379" max="4379" width="6.85546875" style="127"/>
    <col min="4380" max="4380" width="8.140625" style="127" bestFit="1" customWidth="1"/>
    <col min="4381" max="4608" width="6.85546875" style="127"/>
    <col min="4609" max="4609" width="1.5703125" style="127" customWidth="1"/>
    <col min="4610" max="4610" width="2.7109375" style="127" customWidth="1"/>
    <col min="4611" max="4611" width="7.140625" style="127" customWidth="1"/>
    <col min="4612" max="4612" width="1.28515625" style="127" customWidth="1"/>
    <col min="4613" max="4613" width="1" style="127" customWidth="1"/>
    <col min="4614" max="4614" width="3.7109375" style="127" customWidth="1"/>
    <col min="4615" max="4615" width="2" style="127" customWidth="1"/>
    <col min="4616" max="4616" width="2.140625" style="127" customWidth="1"/>
    <col min="4617" max="4617" width="1.28515625" style="127" customWidth="1"/>
    <col min="4618" max="4618" width="1.140625" style="127" customWidth="1"/>
    <col min="4619" max="4619" width="10.28515625" style="127" customWidth="1"/>
    <col min="4620" max="4620" width="4.5703125" style="127" customWidth="1"/>
    <col min="4621" max="4621" width="7.42578125" style="127" customWidth="1"/>
    <col min="4622" max="4622" width="33.7109375" style="127" customWidth="1"/>
    <col min="4623" max="4623" width="2.28515625" style="127" customWidth="1"/>
    <col min="4624" max="4624" width="3.42578125" style="127" customWidth="1"/>
    <col min="4625" max="4625" width="5.7109375" style="127" customWidth="1"/>
    <col min="4626" max="4626" width="2.28515625" style="127" customWidth="1"/>
    <col min="4627" max="4629" width="1.140625" style="127" customWidth="1"/>
    <col min="4630" max="4630" width="2.28515625" style="127" customWidth="1"/>
    <col min="4631" max="4631" width="3" style="127" customWidth="1"/>
    <col min="4632" max="4632" width="1.5703125" style="127" customWidth="1"/>
    <col min="4633" max="4633" width="1.140625" style="127" customWidth="1"/>
    <col min="4634" max="4634" width="1.5703125" style="127" customWidth="1"/>
    <col min="4635" max="4635" width="6.85546875" style="127"/>
    <col min="4636" max="4636" width="8.140625" style="127" bestFit="1" customWidth="1"/>
    <col min="4637" max="4864" width="6.85546875" style="127"/>
    <col min="4865" max="4865" width="1.5703125" style="127" customWidth="1"/>
    <col min="4866" max="4866" width="2.7109375" style="127" customWidth="1"/>
    <col min="4867" max="4867" width="7.140625" style="127" customWidth="1"/>
    <col min="4868" max="4868" width="1.28515625" style="127" customWidth="1"/>
    <col min="4869" max="4869" width="1" style="127" customWidth="1"/>
    <col min="4870" max="4870" width="3.7109375" style="127" customWidth="1"/>
    <col min="4871" max="4871" width="2" style="127" customWidth="1"/>
    <col min="4872" max="4872" width="2.140625" style="127" customWidth="1"/>
    <col min="4873" max="4873" width="1.28515625" style="127" customWidth="1"/>
    <col min="4874" max="4874" width="1.140625" style="127" customWidth="1"/>
    <col min="4875" max="4875" width="10.28515625" style="127" customWidth="1"/>
    <col min="4876" max="4876" width="4.5703125" style="127" customWidth="1"/>
    <col min="4877" max="4877" width="7.42578125" style="127" customWidth="1"/>
    <col min="4878" max="4878" width="33.7109375" style="127" customWidth="1"/>
    <col min="4879" max="4879" width="2.28515625" style="127" customWidth="1"/>
    <col min="4880" max="4880" width="3.42578125" style="127" customWidth="1"/>
    <col min="4881" max="4881" width="5.7109375" style="127" customWidth="1"/>
    <col min="4882" max="4882" width="2.28515625" style="127" customWidth="1"/>
    <col min="4883" max="4885" width="1.140625" style="127" customWidth="1"/>
    <col min="4886" max="4886" width="2.28515625" style="127" customWidth="1"/>
    <col min="4887" max="4887" width="3" style="127" customWidth="1"/>
    <col min="4888" max="4888" width="1.5703125" style="127" customWidth="1"/>
    <col min="4889" max="4889" width="1.140625" style="127" customWidth="1"/>
    <col min="4890" max="4890" width="1.5703125" style="127" customWidth="1"/>
    <col min="4891" max="4891" width="6.85546875" style="127"/>
    <col min="4892" max="4892" width="8.140625" style="127" bestFit="1" customWidth="1"/>
    <col min="4893" max="5120" width="6.85546875" style="127"/>
    <col min="5121" max="5121" width="1.5703125" style="127" customWidth="1"/>
    <col min="5122" max="5122" width="2.7109375" style="127" customWidth="1"/>
    <col min="5123" max="5123" width="7.140625" style="127" customWidth="1"/>
    <col min="5124" max="5124" width="1.28515625" style="127" customWidth="1"/>
    <col min="5125" max="5125" width="1" style="127" customWidth="1"/>
    <col min="5126" max="5126" width="3.7109375" style="127" customWidth="1"/>
    <col min="5127" max="5127" width="2" style="127" customWidth="1"/>
    <col min="5128" max="5128" width="2.140625" style="127" customWidth="1"/>
    <col min="5129" max="5129" width="1.28515625" style="127" customWidth="1"/>
    <col min="5130" max="5130" width="1.140625" style="127" customWidth="1"/>
    <col min="5131" max="5131" width="10.28515625" style="127" customWidth="1"/>
    <col min="5132" max="5132" width="4.5703125" style="127" customWidth="1"/>
    <col min="5133" max="5133" width="7.42578125" style="127" customWidth="1"/>
    <col min="5134" max="5134" width="33.7109375" style="127" customWidth="1"/>
    <col min="5135" max="5135" width="2.28515625" style="127" customWidth="1"/>
    <col min="5136" max="5136" width="3.42578125" style="127" customWidth="1"/>
    <col min="5137" max="5137" width="5.7109375" style="127" customWidth="1"/>
    <col min="5138" max="5138" width="2.28515625" style="127" customWidth="1"/>
    <col min="5139" max="5141" width="1.140625" style="127" customWidth="1"/>
    <col min="5142" max="5142" width="2.28515625" style="127" customWidth="1"/>
    <col min="5143" max="5143" width="3" style="127" customWidth="1"/>
    <col min="5144" max="5144" width="1.5703125" style="127" customWidth="1"/>
    <col min="5145" max="5145" width="1.140625" style="127" customWidth="1"/>
    <col min="5146" max="5146" width="1.5703125" style="127" customWidth="1"/>
    <col min="5147" max="5147" width="6.85546875" style="127"/>
    <col min="5148" max="5148" width="8.140625" style="127" bestFit="1" customWidth="1"/>
    <col min="5149" max="5376" width="6.85546875" style="127"/>
    <col min="5377" max="5377" width="1.5703125" style="127" customWidth="1"/>
    <col min="5378" max="5378" width="2.7109375" style="127" customWidth="1"/>
    <col min="5379" max="5379" width="7.140625" style="127" customWidth="1"/>
    <col min="5380" max="5380" width="1.28515625" style="127" customWidth="1"/>
    <col min="5381" max="5381" width="1" style="127" customWidth="1"/>
    <col min="5382" max="5382" width="3.7109375" style="127" customWidth="1"/>
    <col min="5383" max="5383" width="2" style="127" customWidth="1"/>
    <col min="5384" max="5384" width="2.140625" style="127" customWidth="1"/>
    <col min="5385" max="5385" width="1.28515625" style="127" customWidth="1"/>
    <col min="5386" max="5386" width="1.140625" style="127" customWidth="1"/>
    <col min="5387" max="5387" width="10.28515625" style="127" customWidth="1"/>
    <col min="5388" max="5388" width="4.5703125" style="127" customWidth="1"/>
    <col min="5389" max="5389" width="7.42578125" style="127" customWidth="1"/>
    <col min="5390" max="5390" width="33.7109375" style="127" customWidth="1"/>
    <col min="5391" max="5391" width="2.28515625" style="127" customWidth="1"/>
    <col min="5392" max="5392" width="3.42578125" style="127" customWidth="1"/>
    <col min="5393" max="5393" width="5.7109375" style="127" customWidth="1"/>
    <col min="5394" max="5394" width="2.28515625" style="127" customWidth="1"/>
    <col min="5395" max="5397" width="1.140625" style="127" customWidth="1"/>
    <col min="5398" max="5398" width="2.28515625" style="127" customWidth="1"/>
    <col min="5399" max="5399" width="3" style="127" customWidth="1"/>
    <col min="5400" max="5400" width="1.5703125" style="127" customWidth="1"/>
    <col min="5401" max="5401" width="1.140625" style="127" customWidth="1"/>
    <col min="5402" max="5402" width="1.5703125" style="127" customWidth="1"/>
    <col min="5403" max="5403" width="6.85546875" style="127"/>
    <col min="5404" max="5404" width="8.140625" style="127" bestFit="1" customWidth="1"/>
    <col min="5405" max="5632" width="6.85546875" style="127"/>
    <col min="5633" max="5633" width="1.5703125" style="127" customWidth="1"/>
    <col min="5634" max="5634" width="2.7109375" style="127" customWidth="1"/>
    <col min="5635" max="5635" width="7.140625" style="127" customWidth="1"/>
    <col min="5636" max="5636" width="1.28515625" style="127" customWidth="1"/>
    <col min="5637" max="5637" width="1" style="127" customWidth="1"/>
    <col min="5638" max="5638" width="3.7109375" style="127" customWidth="1"/>
    <col min="5639" max="5639" width="2" style="127" customWidth="1"/>
    <col min="5640" max="5640" width="2.140625" style="127" customWidth="1"/>
    <col min="5641" max="5641" width="1.28515625" style="127" customWidth="1"/>
    <col min="5642" max="5642" width="1.140625" style="127" customWidth="1"/>
    <col min="5643" max="5643" width="10.28515625" style="127" customWidth="1"/>
    <col min="5644" max="5644" width="4.5703125" style="127" customWidth="1"/>
    <col min="5645" max="5645" width="7.42578125" style="127" customWidth="1"/>
    <col min="5646" max="5646" width="33.7109375" style="127" customWidth="1"/>
    <col min="5647" max="5647" width="2.28515625" style="127" customWidth="1"/>
    <col min="5648" max="5648" width="3.42578125" style="127" customWidth="1"/>
    <col min="5649" max="5649" width="5.7109375" style="127" customWidth="1"/>
    <col min="5650" max="5650" width="2.28515625" style="127" customWidth="1"/>
    <col min="5651" max="5653" width="1.140625" style="127" customWidth="1"/>
    <col min="5654" max="5654" width="2.28515625" style="127" customWidth="1"/>
    <col min="5655" max="5655" width="3" style="127" customWidth="1"/>
    <col min="5656" max="5656" width="1.5703125" style="127" customWidth="1"/>
    <col min="5657" max="5657" width="1.140625" style="127" customWidth="1"/>
    <col min="5658" max="5658" width="1.5703125" style="127" customWidth="1"/>
    <col min="5659" max="5659" width="6.85546875" style="127"/>
    <col min="5660" max="5660" width="8.140625" style="127" bestFit="1" customWidth="1"/>
    <col min="5661" max="5888" width="6.85546875" style="127"/>
    <col min="5889" max="5889" width="1.5703125" style="127" customWidth="1"/>
    <col min="5890" max="5890" width="2.7109375" style="127" customWidth="1"/>
    <col min="5891" max="5891" width="7.140625" style="127" customWidth="1"/>
    <col min="5892" max="5892" width="1.28515625" style="127" customWidth="1"/>
    <col min="5893" max="5893" width="1" style="127" customWidth="1"/>
    <col min="5894" max="5894" width="3.7109375" style="127" customWidth="1"/>
    <col min="5895" max="5895" width="2" style="127" customWidth="1"/>
    <col min="5896" max="5896" width="2.140625" style="127" customWidth="1"/>
    <col min="5897" max="5897" width="1.28515625" style="127" customWidth="1"/>
    <col min="5898" max="5898" width="1.140625" style="127" customWidth="1"/>
    <col min="5899" max="5899" width="10.28515625" style="127" customWidth="1"/>
    <col min="5900" max="5900" width="4.5703125" style="127" customWidth="1"/>
    <col min="5901" max="5901" width="7.42578125" style="127" customWidth="1"/>
    <col min="5902" max="5902" width="33.7109375" style="127" customWidth="1"/>
    <col min="5903" max="5903" width="2.28515625" style="127" customWidth="1"/>
    <col min="5904" max="5904" width="3.42578125" style="127" customWidth="1"/>
    <col min="5905" max="5905" width="5.7109375" style="127" customWidth="1"/>
    <col min="5906" max="5906" width="2.28515625" style="127" customWidth="1"/>
    <col min="5907" max="5909" width="1.140625" style="127" customWidth="1"/>
    <col min="5910" max="5910" width="2.28515625" style="127" customWidth="1"/>
    <col min="5911" max="5911" width="3" style="127" customWidth="1"/>
    <col min="5912" max="5912" width="1.5703125" style="127" customWidth="1"/>
    <col min="5913" max="5913" width="1.140625" style="127" customWidth="1"/>
    <col min="5914" max="5914" width="1.5703125" style="127" customWidth="1"/>
    <col min="5915" max="5915" width="6.85546875" style="127"/>
    <col min="5916" max="5916" width="8.140625" style="127" bestFit="1" customWidth="1"/>
    <col min="5917" max="6144" width="6.85546875" style="127"/>
    <col min="6145" max="6145" width="1.5703125" style="127" customWidth="1"/>
    <col min="6146" max="6146" width="2.7109375" style="127" customWidth="1"/>
    <col min="6147" max="6147" width="7.140625" style="127" customWidth="1"/>
    <col min="6148" max="6148" width="1.28515625" style="127" customWidth="1"/>
    <col min="6149" max="6149" width="1" style="127" customWidth="1"/>
    <col min="6150" max="6150" width="3.7109375" style="127" customWidth="1"/>
    <col min="6151" max="6151" width="2" style="127" customWidth="1"/>
    <col min="6152" max="6152" width="2.140625" style="127" customWidth="1"/>
    <col min="6153" max="6153" width="1.28515625" style="127" customWidth="1"/>
    <col min="6154" max="6154" width="1.140625" style="127" customWidth="1"/>
    <col min="6155" max="6155" width="10.28515625" style="127" customWidth="1"/>
    <col min="6156" max="6156" width="4.5703125" style="127" customWidth="1"/>
    <col min="6157" max="6157" width="7.42578125" style="127" customWidth="1"/>
    <col min="6158" max="6158" width="33.7109375" style="127" customWidth="1"/>
    <col min="6159" max="6159" width="2.28515625" style="127" customWidth="1"/>
    <col min="6160" max="6160" width="3.42578125" style="127" customWidth="1"/>
    <col min="6161" max="6161" width="5.7109375" style="127" customWidth="1"/>
    <col min="6162" max="6162" width="2.28515625" style="127" customWidth="1"/>
    <col min="6163" max="6165" width="1.140625" style="127" customWidth="1"/>
    <col min="6166" max="6166" width="2.28515625" style="127" customWidth="1"/>
    <col min="6167" max="6167" width="3" style="127" customWidth="1"/>
    <col min="6168" max="6168" width="1.5703125" style="127" customWidth="1"/>
    <col min="6169" max="6169" width="1.140625" style="127" customWidth="1"/>
    <col min="6170" max="6170" width="1.5703125" style="127" customWidth="1"/>
    <col min="6171" max="6171" width="6.85546875" style="127"/>
    <col min="6172" max="6172" width="8.140625" style="127" bestFit="1" customWidth="1"/>
    <col min="6173" max="6400" width="6.85546875" style="127"/>
    <col min="6401" max="6401" width="1.5703125" style="127" customWidth="1"/>
    <col min="6402" max="6402" width="2.7109375" style="127" customWidth="1"/>
    <col min="6403" max="6403" width="7.140625" style="127" customWidth="1"/>
    <col min="6404" max="6404" width="1.28515625" style="127" customWidth="1"/>
    <col min="6405" max="6405" width="1" style="127" customWidth="1"/>
    <col min="6406" max="6406" width="3.7109375" style="127" customWidth="1"/>
    <col min="6407" max="6407" width="2" style="127" customWidth="1"/>
    <col min="6408" max="6408" width="2.140625" style="127" customWidth="1"/>
    <col min="6409" max="6409" width="1.28515625" style="127" customWidth="1"/>
    <col min="6410" max="6410" width="1.140625" style="127" customWidth="1"/>
    <col min="6411" max="6411" width="10.28515625" style="127" customWidth="1"/>
    <col min="6412" max="6412" width="4.5703125" style="127" customWidth="1"/>
    <col min="6413" max="6413" width="7.42578125" style="127" customWidth="1"/>
    <col min="6414" max="6414" width="33.7109375" style="127" customWidth="1"/>
    <col min="6415" max="6415" width="2.28515625" style="127" customWidth="1"/>
    <col min="6416" max="6416" width="3.42578125" style="127" customWidth="1"/>
    <col min="6417" max="6417" width="5.7109375" style="127" customWidth="1"/>
    <col min="6418" max="6418" width="2.28515625" style="127" customWidth="1"/>
    <col min="6419" max="6421" width="1.140625" style="127" customWidth="1"/>
    <col min="6422" max="6422" width="2.28515625" style="127" customWidth="1"/>
    <col min="6423" max="6423" width="3" style="127" customWidth="1"/>
    <col min="6424" max="6424" width="1.5703125" style="127" customWidth="1"/>
    <col min="6425" max="6425" width="1.140625" style="127" customWidth="1"/>
    <col min="6426" max="6426" width="1.5703125" style="127" customWidth="1"/>
    <col min="6427" max="6427" width="6.85546875" style="127"/>
    <col min="6428" max="6428" width="8.140625" style="127" bestFit="1" customWidth="1"/>
    <col min="6429" max="6656" width="6.85546875" style="127"/>
    <col min="6657" max="6657" width="1.5703125" style="127" customWidth="1"/>
    <col min="6658" max="6658" width="2.7109375" style="127" customWidth="1"/>
    <col min="6659" max="6659" width="7.140625" style="127" customWidth="1"/>
    <col min="6660" max="6660" width="1.28515625" style="127" customWidth="1"/>
    <col min="6661" max="6661" width="1" style="127" customWidth="1"/>
    <col min="6662" max="6662" width="3.7109375" style="127" customWidth="1"/>
    <col min="6663" max="6663" width="2" style="127" customWidth="1"/>
    <col min="6664" max="6664" width="2.140625" style="127" customWidth="1"/>
    <col min="6665" max="6665" width="1.28515625" style="127" customWidth="1"/>
    <col min="6666" max="6666" width="1.140625" style="127" customWidth="1"/>
    <col min="6667" max="6667" width="10.28515625" style="127" customWidth="1"/>
    <col min="6668" max="6668" width="4.5703125" style="127" customWidth="1"/>
    <col min="6669" max="6669" width="7.42578125" style="127" customWidth="1"/>
    <col min="6670" max="6670" width="33.7109375" style="127" customWidth="1"/>
    <col min="6671" max="6671" width="2.28515625" style="127" customWidth="1"/>
    <col min="6672" max="6672" width="3.42578125" style="127" customWidth="1"/>
    <col min="6673" max="6673" width="5.7109375" style="127" customWidth="1"/>
    <col min="6674" max="6674" width="2.28515625" style="127" customWidth="1"/>
    <col min="6675" max="6677" width="1.140625" style="127" customWidth="1"/>
    <col min="6678" max="6678" width="2.28515625" style="127" customWidth="1"/>
    <col min="6679" max="6679" width="3" style="127" customWidth="1"/>
    <col min="6680" max="6680" width="1.5703125" style="127" customWidth="1"/>
    <col min="6681" max="6681" width="1.140625" style="127" customWidth="1"/>
    <col min="6682" max="6682" width="1.5703125" style="127" customWidth="1"/>
    <col min="6683" max="6683" width="6.85546875" style="127"/>
    <col min="6684" max="6684" width="8.140625" style="127" bestFit="1" customWidth="1"/>
    <col min="6685" max="6912" width="6.85546875" style="127"/>
    <col min="6913" max="6913" width="1.5703125" style="127" customWidth="1"/>
    <col min="6914" max="6914" width="2.7109375" style="127" customWidth="1"/>
    <col min="6915" max="6915" width="7.140625" style="127" customWidth="1"/>
    <col min="6916" max="6916" width="1.28515625" style="127" customWidth="1"/>
    <col min="6917" max="6917" width="1" style="127" customWidth="1"/>
    <col min="6918" max="6918" width="3.7109375" style="127" customWidth="1"/>
    <col min="6919" max="6919" width="2" style="127" customWidth="1"/>
    <col min="6920" max="6920" width="2.140625" style="127" customWidth="1"/>
    <col min="6921" max="6921" width="1.28515625" style="127" customWidth="1"/>
    <col min="6922" max="6922" width="1.140625" style="127" customWidth="1"/>
    <col min="6923" max="6923" width="10.28515625" style="127" customWidth="1"/>
    <col min="6924" max="6924" width="4.5703125" style="127" customWidth="1"/>
    <col min="6925" max="6925" width="7.42578125" style="127" customWidth="1"/>
    <col min="6926" max="6926" width="33.7109375" style="127" customWidth="1"/>
    <col min="6927" max="6927" width="2.28515625" style="127" customWidth="1"/>
    <col min="6928" max="6928" width="3.42578125" style="127" customWidth="1"/>
    <col min="6929" max="6929" width="5.7109375" style="127" customWidth="1"/>
    <col min="6930" max="6930" width="2.28515625" style="127" customWidth="1"/>
    <col min="6931" max="6933" width="1.140625" style="127" customWidth="1"/>
    <col min="6934" max="6934" width="2.28515625" style="127" customWidth="1"/>
    <col min="6935" max="6935" width="3" style="127" customWidth="1"/>
    <col min="6936" max="6936" width="1.5703125" style="127" customWidth="1"/>
    <col min="6937" max="6937" width="1.140625" style="127" customWidth="1"/>
    <col min="6938" max="6938" width="1.5703125" style="127" customWidth="1"/>
    <col min="6939" max="6939" width="6.85546875" style="127"/>
    <col min="6940" max="6940" width="8.140625" style="127" bestFit="1" customWidth="1"/>
    <col min="6941" max="7168" width="6.85546875" style="127"/>
    <col min="7169" max="7169" width="1.5703125" style="127" customWidth="1"/>
    <col min="7170" max="7170" width="2.7109375" style="127" customWidth="1"/>
    <col min="7171" max="7171" width="7.140625" style="127" customWidth="1"/>
    <col min="7172" max="7172" width="1.28515625" style="127" customWidth="1"/>
    <col min="7173" max="7173" width="1" style="127" customWidth="1"/>
    <col min="7174" max="7174" width="3.7109375" style="127" customWidth="1"/>
    <col min="7175" max="7175" width="2" style="127" customWidth="1"/>
    <col min="7176" max="7176" width="2.140625" style="127" customWidth="1"/>
    <col min="7177" max="7177" width="1.28515625" style="127" customWidth="1"/>
    <col min="7178" max="7178" width="1.140625" style="127" customWidth="1"/>
    <col min="7179" max="7179" width="10.28515625" style="127" customWidth="1"/>
    <col min="7180" max="7180" width="4.5703125" style="127" customWidth="1"/>
    <col min="7181" max="7181" width="7.42578125" style="127" customWidth="1"/>
    <col min="7182" max="7182" width="33.7109375" style="127" customWidth="1"/>
    <col min="7183" max="7183" width="2.28515625" style="127" customWidth="1"/>
    <col min="7184" max="7184" width="3.42578125" style="127" customWidth="1"/>
    <col min="7185" max="7185" width="5.7109375" style="127" customWidth="1"/>
    <col min="7186" max="7186" width="2.28515625" style="127" customWidth="1"/>
    <col min="7187" max="7189" width="1.140625" style="127" customWidth="1"/>
    <col min="7190" max="7190" width="2.28515625" style="127" customWidth="1"/>
    <col min="7191" max="7191" width="3" style="127" customWidth="1"/>
    <col min="7192" max="7192" width="1.5703125" style="127" customWidth="1"/>
    <col min="7193" max="7193" width="1.140625" style="127" customWidth="1"/>
    <col min="7194" max="7194" width="1.5703125" style="127" customWidth="1"/>
    <col min="7195" max="7195" width="6.85546875" style="127"/>
    <col min="7196" max="7196" width="8.140625" style="127" bestFit="1" customWidth="1"/>
    <col min="7197" max="7424" width="6.85546875" style="127"/>
    <col min="7425" max="7425" width="1.5703125" style="127" customWidth="1"/>
    <col min="7426" max="7426" width="2.7109375" style="127" customWidth="1"/>
    <col min="7427" max="7427" width="7.140625" style="127" customWidth="1"/>
    <col min="7428" max="7428" width="1.28515625" style="127" customWidth="1"/>
    <col min="7429" max="7429" width="1" style="127" customWidth="1"/>
    <col min="7430" max="7430" width="3.7109375" style="127" customWidth="1"/>
    <col min="7431" max="7431" width="2" style="127" customWidth="1"/>
    <col min="7432" max="7432" width="2.140625" style="127" customWidth="1"/>
    <col min="7433" max="7433" width="1.28515625" style="127" customWidth="1"/>
    <col min="7434" max="7434" width="1.140625" style="127" customWidth="1"/>
    <col min="7435" max="7435" width="10.28515625" style="127" customWidth="1"/>
    <col min="7436" max="7436" width="4.5703125" style="127" customWidth="1"/>
    <col min="7437" max="7437" width="7.42578125" style="127" customWidth="1"/>
    <col min="7438" max="7438" width="33.7109375" style="127" customWidth="1"/>
    <col min="7439" max="7439" width="2.28515625" style="127" customWidth="1"/>
    <col min="7440" max="7440" width="3.42578125" style="127" customWidth="1"/>
    <col min="7441" max="7441" width="5.7109375" style="127" customWidth="1"/>
    <col min="7442" max="7442" width="2.28515625" style="127" customWidth="1"/>
    <col min="7443" max="7445" width="1.140625" style="127" customWidth="1"/>
    <col min="7446" max="7446" width="2.28515625" style="127" customWidth="1"/>
    <col min="7447" max="7447" width="3" style="127" customWidth="1"/>
    <col min="7448" max="7448" width="1.5703125" style="127" customWidth="1"/>
    <col min="7449" max="7449" width="1.140625" style="127" customWidth="1"/>
    <col min="7450" max="7450" width="1.5703125" style="127" customWidth="1"/>
    <col min="7451" max="7451" width="6.85546875" style="127"/>
    <col min="7452" max="7452" width="8.140625" style="127" bestFit="1" customWidth="1"/>
    <col min="7453" max="7680" width="6.85546875" style="127"/>
    <col min="7681" max="7681" width="1.5703125" style="127" customWidth="1"/>
    <col min="7682" max="7682" width="2.7109375" style="127" customWidth="1"/>
    <col min="7683" max="7683" width="7.140625" style="127" customWidth="1"/>
    <col min="7684" max="7684" width="1.28515625" style="127" customWidth="1"/>
    <col min="7685" max="7685" width="1" style="127" customWidth="1"/>
    <col min="7686" max="7686" width="3.7109375" style="127" customWidth="1"/>
    <col min="7687" max="7687" width="2" style="127" customWidth="1"/>
    <col min="7688" max="7688" width="2.140625" style="127" customWidth="1"/>
    <col min="7689" max="7689" width="1.28515625" style="127" customWidth="1"/>
    <col min="7690" max="7690" width="1.140625" style="127" customWidth="1"/>
    <col min="7691" max="7691" width="10.28515625" style="127" customWidth="1"/>
    <col min="7692" max="7692" width="4.5703125" style="127" customWidth="1"/>
    <col min="7693" max="7693" width="7.42578125" style="127" customWidth="1"/>
    <col min="7694" max="7694" width="33.7109375" style="127" customWidth="1"/>
    <col min="7695" max="7695" width="2.28515625" style="127" customWidth="1"/>
    <col min="7696" max="7696" width="3.42578125" style="127" customWidth="1"/>
    <col min="7697" max="7697" width="5.7109375" style="127" customWidth="1"/>
    <col min="7698" max="7698" width="2.28515625" style="127" customWidth="1"/>
    <col min="7699" max="7701" width="1.140625" style="127" customWidth="1"/>
    <col min="7702" max="7702" width="2.28515625" style="127" customWidth="1"/>
    <col min="7703" max="7703" width="3" style="127" customWidth="1"/>
    <col min="7704" max="7704" width="1.5703125" style="127" customWidth="1"/>
    <col min="7705" max="7705" width="1.140625" style="127" customWidth="1"/>
    <col min="7706" max="7706" width="1.5703125" style="127" customWidth="1"/>
    <col min="7707" max="7707" width="6.85546875" style="127"/>
    <col min="7708" max="7708" width="8.140625" style="127" bestFit="1" customWidth="1"/>
    <col min="7709" max="7936" width="6.85546875" style="127"/>
    <col min="7937" max="7937" width="1.5703125" style="127" customWidth="1"/>
    <col min="7938" max="7938" width="2.7109375" style="127" customWidth="1"/>
    <col min="7939" max="7939" width="7.140625" style="127" customWidth="1"/>
    <col min="7940" max="7940" width="1.28515625" style="127" customWidth="1"/>
    <col min="7941" max="7941" width="1" style="127" customWidth="1"/>
    <col min="7942" max="7942" width="3.7109375" style="127" customWidth="1"/>
    <col min="7943" max="7943" width="2" style="127" customWidth="1"/>
    <col min="7944" max="7944" width="2.140625" style="127" customWidth="1"/>
    <col min="7945" max="7945" width="1.28515625" style="127" customWidth="1"/>
    <col min="7946" max="7946" width="1.140625" style="127" customWidth="1"/>
    <col min="7947" max="7947" width="10.28515625" style="127" customWidth="1"/>
    <col min="7948" max="7948" width="4.5703125" style="127" customWidth="1"/>
    <col min="7949" max="7949" width="7.42578125" style="127" customWidth="1"/>
    <col min="7950" max="7950" width="33.7109375" style="127" customWidth="1"/>
    <col min="7951" max="7951" width="2.28515625" style="127" customWidth="1"/>
    <col min="7952" max="7952" width="3.42578125" style="127" customWidth="1"/>
    <col min="7953" max="7953" width="5.7109375" style="127" customWidth="1"/>
    <col min="7954" max="7954" width="2.28515625" style="127" customWidth="1"/>
    <col min="7955" max="7957" width="1.140625" style="127" customWidth="1"/>
    <col min="7958" max="7958" width="2.28515625" style="127" customWidth="1"/>
    <col min="7959" max="7959" width="3" style="127" customWidth="1"/>
    <col min="7960" max="7960" width="1.5703125" style="127" customWidth="1"/>
    <col min="7961" max="7961" width="1.140625" style="127" customWidth="1"/>
    <col min="7962" max="7962" width="1.5703125" style="127" customWidth="1"/>
    <col min="7963" max="7963" width="6.85546875" style="127"/>
    <col min="7964" max="7964" width="8.140625" style="127" bestFit="1" customWidth="1"/>
    <col min="7965" max="8192" width="6.85546875" style="127"/>
    <col min="8193" max="8193" width="1.5703125" style="127" customWidth="1"/>
    <col min="8194" max="8194" width="2.7109375" style="127" customWidth="1"/>
    <col min="8195" max="8195" width="7.140625" style="127" customWidth="1"/>
    <col min="8196" max="8196" width="1.28515625" style="127" customWidth="1"/>
    <col min="8197" max="8197" width="1" style="127" customWidth="1"/>
    <col min="8198" max="8198" width="3.7109375" style="127" customWidth="1"/>
    <col min="8199" max="8199" width="2" style="127" customWidth="1"/>
    <col min="8200" max="8200" width="2.140625" style="127" customWidth="1"/>
    <col min="8201" max="8201" width="1.28515625" style="127" customWidth="1"/>
    <col min="8202" max="8202" width="1.140625" style="127" customWidth="1"/>
    <col min="8203" max="8203" width="10.28515625" style="127" customWidth="1"/>
    <col min="8204" max="8204" width="4.5703125" style="127" customWidth="1"/>
    <col min="8205" max="8205" width="7.42578125" style="127" customWidth="1"/>
    <col min="8206" max="8206" width="33.7109375" style="127" customWidth="1"/>
    <col min="8207" max="8207" width="2.28515625" style="127" customWidth="1"/>
    <col min="8208" max="8208" width="3.42578125" style="127" customWidth="1"/>
    <col min="8209" max="8209" width="5.7109375" style="127" customWidth="1"/>
    <col min="8210" max="8210" width="2.28515625" style="127" customWidth="1"/>
    <col min="8211" max="8213" width="1.140625" style="127" customWidth="1"/>
    <col min="8214" max="8214" width="2.28515625" style="127" customWidth="1"/>
    <col min="8215" max="8215" width="3" style="127" customWidth="1"/>
    <col min="8216" max="8216" width="1.5703125" style="127" customWidth="1"/>
    <col min="8217" max="8217" width="1.140625" style="127" customWidth="1"/>
    <col min="8218" max="8218" width="1.5703125" style="127" customWidth="1"/>
    <col min="8219" max="8219" width="6.85546875" style="127"/>
    <col min="8220" max="8220" width="8.140625" style="127" bestFit="1" customWidth="1"/>
    <col min="8221" max="8448" width="6.85546875" style="127"/>
    <col min="8449" max="8449" width="1.5703125" style="127" customWidth="1"/>
    <col min="8450" max="8450" width="2.7109375" style="127" customWidth="1"/>
    <col min="8451" max="8451" width="7.140625" style="127" customWidth="1"/>
    <col min="8452" max="8452" width="1.28515625" style="127" customWidth="1"/>
    <col min="8453" max="8453" width="1" style="127" customWidth="1"/>
    <col min="8454" max="8454" width="3.7109375" style="127" customWidth="1"/>
    <col min="8455" max="8455" width="2" style="127" customWidth="1"/>
    <col min="8456" max="8456" width="2.140625" style="127" customWidth="1"/>
    <col min="8457" max="8457" width="1.28515625" style="127" customWidth="1"/>
    <col min="8458" max="8458" width="1.140625" style="127" customWidth="1"/>
    <col min="8459" max="8459" width="10.28515625" style="127" customWidth="1"/>
    <col min="8460" max="8460" width="4.5703125" style="127" customWidth="1"/>
    <col min="8461" max="8461" width="7.42578125" style="127" customWidth="1"/>
    <col min="8462" max="8462" width="33.7109375" style="127" customWidth="1"/>
    <col min="8463" max="8463" width="2.28515625" style="127" customWidth="1"/>
    <col min="8464" max="8464" width="3.42578125" style="127" customWidth="1"/>
    <col min="8465" max="8465" width="5.7109375" style="127" customWidth="1"/>
    <col min="8466" max="8466" width="2.28515625" style="127" customWidth="1"/>
    <col min="8467" max="8469" width="1.140625" style="127" customWidth="1"/>
    <col min="8470" max="8470" width="2.28515625" style="127" customWidth="1"/>
    <col min="8471" max="8471" width="3" style="127" customWidth="1"/>
    <col min="8472" max="8472" width="1.5703125" style="127" customWidth="1"/>
    <col min="8473" max="8473" width="1.140625" style="127" customWidth="1"/>
    <col min="8474" max="8474" width="1.5703125" style="127" customWidth="1"/>
    <col min="8475" max="8475" width="6.85546875" style="127"/>
    <col min="8476" max="8476" width="8.140625" style="127" bestFit="1" customWidth="1"/>
    <col min="8477" max="8704" width="6.85546875" style="127"/>
    <col min="8705" max="8705" width="1.5703125" style="127" customWidth="1"/>
    <col min="8706" max="8706" width="2.7109375" style="127" customWidth="1"/>
    <col min="8707" max="8707" width="7.140625" style="127" customWidth="1"/>
    <col min="8708" max="8708" width="1.28515625" style="127" customWidth="1"/>
    <col min="8709" max="8709" width="1" style="127" customWidth="1"/>
    <col min="8710" max="8710" width="3.7109375" style="127" customWidth="1"/>
    <col min="8711" max="8711" width="2" style="127" customWidth="1"/>
    <col min="8712" max="8712" width="2.140625" style="127" customWidth="1"/>
    <col min="8713" max="8713" width="1.28515625" style="127" customWidth="1"/>
    <col min="8714" max="8714" width="1.140625" style="127" customWidth="1"/>
    <col min="8715" max="8715" width="10.28515625" style="127" customWidth="1"/>
    <col min="8716" max="8716" width="4.5703125" style="127" customWidth="1"/>
    <col min="8717" max="8717" width="7.42578125" style="127" customWidth="1"/>
    <col min="8718" max="8718" width="33.7109375" style="127" customWidth="1"/>
    <col min="8719" max="8719" width="2.28515625" style="127" customWidth="1"/>
    <col min="8720" max="8720" width="3.42578125" style="127" customWidth="1"/>
    <col min="8721" max="8721" width="5.7109375" style="127" customWidth="1"/>
    <col min="8722" max="8722" width="2.28515625" style="127" customWidth="1"/>
    <col min="8723" max="8725" width="1.140625" style="127" customWidth="1"/>
    <col min="8726" max="8726" width="2.28515625" style="127" customWidth="1"/>
    <col min="8727" max="8727" width="3" style="127" customWidth="1"/>
    <col min="8728" max="8728" width="1.5703125" style="127" customWidth="1"/>
    <col min="8729" max="8729" width="1.140625" style="127" customWidth="1"/>
    <col min="8730" max="8730" width="1.5703125" style="127" customWidth="1"/>
    <col min="8731" max="8731" width="6.85546875" style="127"/>
    <col min="8732" max="8732" width="8.140625" style="127" bestFit="1" customWidth="1"/>
    <col min="8733" max="8960" width="6.85546875" style="127"/>
    <col min="8961" max="8961" width="1.5703125" style="127" customWidth="1"/>
    <col min="8962" max="8962" width="2.7109375" style="127" customWidth="1"/>
    <col min="8963" max="8963" width="7.140625" style="127" customWidth="1"/>
    <col min="8964" max="8964" width="1.28515625" style="127" customWidth="1"/>
    <col min="8965" max="8965" width="1" style="127" customWidth="1"/>
    <col min="8966" max="8966" width="3.7109375" style="127" customWidth="1"/>
    <col min="8967" max="8967" width="2" style="127" customWidth="1"/>
    <col min="8968" max="8968" width="2.140625" style="127" customWidth="1"/>
    <col min="8969" max="8969" width="1.28515625" style="127" customWidth="1"/>
    <col min="8970" max="8970" width="1.140625" style="127" customWidth="1"/>
    <col min="8971" max="8971" width="10.28515625" style="127" customWidth="1"/>
    <col min="8972" max="8972" width="4.5703125" style="127" customWidth="1"/>
    <col min="8973" max="8973" width="7.42578125" style="127" customWidth="1"/>
    <col min="8974" max="8974" width="33.7109375" style="127" customWidth="1"/>
    <col min="8975" max="8975" width="2.28515625" style="127" customWidth="1"/>
    <col min="8976" max="8976" width="3.42578125" style="127" customWidth="1"/>
    <col min="8977" max="8977" width="5.7109375" style="127" customWidth="1"/>
    <col min="8978" max="8978" width="2.28515625" style="127" customWidth="1"/>
    <col min="8979" max="8981" width="1.140625" style="127" customWidth="1"/>
    <col min="8982" max="8982" width="2.28515625" style="127" customWidth="1"/>
    <col min="8983" max="8983" width="3" style="127" customWidth="1"/>
    <col min="8984" max="8984" width="1.5703125" style="127" customWidth="1"/>
    <col min="8985" max="8985" width="1.140625" style="127" customWidth="1"/>
    <col min="8986" max="8986" width="1.5703125" style="127" customWidth="1"/>
    <col min="8987" max="8987" width="6.85546875" style="127"/>
    <col min="8988" max="8988" width="8.140625" style="127" bestFit="1" customWidth="1"/>
    <col min="8989" max="9216" width="6.85546875" style="127"/>
    <col min="9217" max="9217" width="1.5703125" style="127" customWidth="1"/>
    <col min="9218" max="9218" width="2.7109375" style="127" customWidth="1"/>
    <col min="9219" max="9219" width="7.140625" style="127" customWidth="1"/>
    <col min="9220" max="9220" width="1.28515625" style="127" customWidth="1"/>
    <col min="9221" max="9221" width="1" style="127" customWidth="1"/>
    <col min="9222" max="9222" width="3.7109375" style="127" customWidth="1"/>
    <col min="9223" max="9223" width="2" style="127" customWidth="1"/>
    <col min="9224" max="9224" width="2.140625" style="127" customWidth="1"/>
    <col min="9225" max="9225" width="1.28515625" style="127" customWidth="1"/>
    <col min="9226" max="9226" width="1.140625" style="127" customWidth="1"/>
    <col min="9227" max="9227" width="10.28515625" style="127" customWidth="1"/>
    <col min="9228" max="9228" width="4.5703125" style="127" customWidth="1"/>
    <col min="9229" max="9229" width="7.42578125" style="127" customWidth="1"/>
    <col min="9230" max="9230" width="33.7109375" style="127" customWidth="1"/>
    <col min="9231" max="9231" width="2.28515625" style="127" customWidth="1"/>
    <col min="9232" max="9232" width="3.42578125" style="127" customWidth="1"/>
    <col min="9233" max="9233" width="5.7109375" style="127" customWidth="1"/>
    <col min="9234" max="9234" width="2.28515625" style="127" customWidth="1"/>
    <col min="9235" max="9237" width="1.140625" style="127" customWidth="1"/>
    <col min="9238" max="9238" width="2.28515625" style="127" customWidth="1"/>
    <col min="9239" max="9239" width="3" style="127" customWidth="1"/>
    <col min="9240" max="9240" width="1.5703125" style="127" customWidth="1"/>
    <col min="9241" max="9241" width="1.140625" style="127" customWidth="1"/>
    <col min="9242" max="9242" width="1.5703125" style="127" customWidth="1"/>
    <col min="9243" max="9243" width="6.85546875" style="127"/>
    <col min="9244" max="9244" width="8.140625" style="127" bestFit="1" customWidth="1"/>
    <col min="9245" max="9472" width="6.85546875" style="127"/>
    <col min="9473" max="9473" width="1.5703125" style="127" customWidth="1"/>
    <col min="9474" max="9474" width="2.7109375" style="127" customWidth="1"/>
    <col min="9475" max="9475" width="7.140625" style="127" customWidth="1"/>
    <col min="9476" max="9476" width="1.28515625" style="127" customWidth="1"/>
    <col min="9477" max="9477" width="1" style="127" customWidth="1"/>
    <col min="9478" max="9478" width="3.7109375" style="127" customWidth="1"/>
    <col min="9479" max="9479" width="2" style="127" customWidth="1"/>
    <col min="9480" max="9480" width="2.140625" style="127" customWidth="1"/>
    <col min="9481" max="9481" width="1.28515625" style="127" customWidth="1"/>
    <col min="9482" max="9482" width="1.140625" style="127" customWidth="1"/>
    <col min="9483" max="9483" width="10.28515625" style="127" customWidth="1"/>
    <col min="9484" max="9484" width="4.5703125" style="127" customWidth="1"/>
    <col min="9485" max="9485" width="7.42578125" style="127" customWidth="1"/>
    <col min="9486" max="9486" width="33.7109375" style="127" customWidth="1"/>
    <col min="9487" max="9487" width="2.28515625" style="127" customWidth="1"/>
    <col min="9488" max="9488" width="3.42578125" style="127" customWidth="1"/>
    <col min="9489" max="9489" width="5.7109375" style="127" customWidth="1"/>
    <col min="9490" max="9490" width="2.28515625" style="127" customWidth="1"/>
    <col min="9491" max="9493" width="1.140625" style="127" customWidth="1"/>
    <col min="9494" max="9494" width="2.28515625" style="127" customWidth="1"/>
    <col min="9495" max="9495" width="3" style="127" customWidth="1"/>
    <col min="9496" max="9496" width="1.5703125" style="127" customWidth="1"/>
    <col min="9497" max="9497" width="1.140625" style="127" customWidth="1"/>
    <col min="9498" max="9498" width="1.5703125" style="127" customWidth="1"/>
    <col min="9499" max="9499" width="6.85546875" style="127"/>
    <col min="9500" max="9500" width="8.140625" style="127" bestFit="1" customWidth="1"/>
    <col min="9501" max="9728" width="6.85546875" style="127"/>
    <col min="9729" max="9729" width="1.5703125" style="127" customWidth="1"/>
    <col min="9730" max="9730" width="2.7109375" style="127" customWidth="1"/>
    <col min="9731" max="9731" width="7.140625" style="127" customWidth="1"/>
    <col min="9732" max="9732" width="1.28515625" style="127" customWidth="1"/>
    <col min="9733" max="9733" width="1" style="127" customWidth="1"/>
    <col min="9734" max="9734" width="3.7109375" style="127" customWidth="1"/>
    <col min="9735" max="9735" width="2" style="127" customWidth="1"/>
    <col min="9736" max="9736" width="2.140625" style="127" customWidth="1"/>
    <col min="9737" max="9737" width="1.28515625" style="127" customWidth="1"/>
    <col min="9738" max="9738" width="1.140625" style="127" customWidth="1"/>
    <col min="9739" max="9739" width="10.28515625" style="127" customWidth="1"/>
    <col min="9740" max="9740" width="4.5703125" style="127" customWidth="1"/>
    <col min="9741" max="9741" width="7.42578125" style="127" customWidth="1"/>
    <col min="9742" max="9742" width="33.7109375" style="127" customWidth="1"/>
    <col min="9743" max="9743" width="2.28515625" style="127" customWidth="1"/>
    <col min="9744" max="9744" width="3.42578125" style="127" customWidth="1"/>
    <col min="9745" max="9745" width="5.7109375" style="127" customWidth="1"/>
    <col min="9746" max="9746" width="2.28515625" style="127" customWidth="1"/>
    <col min="9747" max="9749" width="1.140625" style="127" customWidth="1"/>
    <col min="9750" max="9750" width="2.28515625" style="127" customWidth="1"/>
    <col min="9751" max="9751" width="3" style="127" customWidth="1"/>
    <col min="9752" max="9752" width="1.5703125" style="127" customWidth="1"/>
    <col min="9753" max="9753" width="1.140625" style="127" customWidth="1"/>
    <col min="9754" max="9754" width="1.5703125" style="127" customWidth="1"/>
    <col min="9755" max="9755" width="6.85546875" style="127"/>
    <col min="9756" max="9756" width="8.140625" style="127" bestFit="1" customWidth="1"/>
    <col min="9757" max="9984" width="6.85546875" style="127"/>
    <col min="9985" max="9985" width="1.5703125" style="127" customWidth="1"/>
    <col min="9986" max="9986" width="2.7109375" style="127" customWidth="1"/>
    <col min="9987" max="9987" width="7.140625" style="127" customWidth="1"/>
    <col min="9988" max="9988" width="1.28515625" style="127" customWidth="1"/>
    <col min="9989" max="9989" width="1" style="127" customWidth="1"/>
    <col min="9990" max="9990" width="3.7109375" style="127" customWidth="1"/>
    <col min="9991" max="9991" width="2" style="127" customWidth="1"/>
    <col min="9992" max="9992" width="2.140625" style="127" customWidth="1"/>
    <col min="9993" max="9993" width="1.28515625" style="127" customWidth="1"/>
    <col min="9994" max="9994" width="1.140625" style="127" customWidth="1"/>
    <col min="9995" max="9995" width="10.28515625" style="127" customWidth="1"/>
    <col min="9996" max="9996" width="4.5703125" style="127" customWidth="1"/>
    <col min="9997" max="9997" width="7.42578125" style="127" customWidth="1"/>
    <col min="9998" max="9998" width="33.7109375" style="127" customWidth="1"/>
    <col min="9999" max="9999" width="2.28515625" style="127" customWidth="1"/>
    <col min="10000" max="10000" width="3.42578125" style="127" customWidth="1"/>
    <col min="10001" max="10001" width="5.7109375" style="127" customWidth="1"/>
    <col min="10002" max="10002" width="2.28515625" style="127" customWidth="1"/>
    <col min="10003" max="10005" width="1.140625" style="127" customWidth="1"/>
    <col min="10006" max="10006" width="2.28515625" style="127" customWidth="1"/>
    <col min="10007" max="10007" width="3" style="127" customWidth="1"/>
    <col min="10008" max="10008" width="1.5703125" style="127" customWidth="1"/>
    <col min="10009" max="10009" width="1.140625" style="127" customWidth="1"/>
    <col min="10010" max="10010" width="1.5703125" style="127" customWidth="1"/>
    <col min="10011" max="10011" width="6.85546875" style="127"/>
    <col min="10012" max="10012" width="8.140625" style="127" bestFit="1" customWidth="1"/>
    <col min="10013" max="10240" width="6.85546875" style="127"/>
    <col min="10241" max="10241" width="1.5703125" style="127" customWidth="1"/>
    <col min="10242" max="10242" width="2.7109375" style="127" customWidth="1"/>
    <col min="10243" max="10243" width="7.140625" style="127" customWidth="1"/>
    <col min="10244" max="10244" width="1.28515625" style="127" customWidth="1"/>
    <col min="10245" max="10245" width="1" style="127" customWidth="1"/>
    <col min="10246" max="10246" width="3.7109375" style="127" customWidth="1"/>
    <col min="10247" max="10247" width="2" style="127" customWidth="1"/>
    <col min="10248" max="10248" width="2.140625" style="127" customWidth="1"/>
    <col min="10249" max="10249" width="1.28515625" style="127" customWidth="1"/>
    <col min="10250" max="10250" width="1.140625" style="127" customWidth="1"/>
    <col min="10251" max="10251" width="10.28515625" style="127" customWidth="1"/>
    <col min="10252" max="10252" width="4.5703125" style="127" customWidth="1"/>
    <col min="10253" max="10253" width="7.42578125" style="127" customWidth="1"/>
    <col min="10254" max="10254" width="33.7109375" style="127" customWidth="1"/>
    <col min="10255" max="10255" width="2.28515625" style="127" customWidth="1"/>
    <col min="10256" max="10256" width="3.42578125" style="127" customWidth="1"/>
    <col min="10257" max="10257" width="5.7109375" style="127" customWidth="1"/>
    <col min="10258" max="10258" width="2.28515625" style="127" customWidth="1"/>
    <col min="10259" max="10261" width="1.140625" style="127" customWidth="1"/>
    <col min="10262" max="10262" width="2.28515625" style="127" customWidth="1"/>
    <col min="10263" max="10263" width="3" style="127" customWidth="1"/>
    <col min="10264" max="10264" width="1.5703125" style="127" customWidth="1"/>
    <col min="10265" max="10265" width="1.140625" style="127" customWidth="1"/>
    <col min="10266" max="10266" width="1.5703125" style="127" customWidth="1"/>
    <col min="10267" max="10267" width="6.85546875" style="127"/>
    <col min="10268" max="10268" width="8.140625" style="127" bestFit="1" customWidth="1"/>
    <col min="10269" max="10496" width="6.85546875" style="127"/>
    <col min="10497" max="10497" width="1.5703125" style="127" customWidth="1"/>
    <col min="10498" max="10498" width="2.7109375" style="127" customWidth="1"/>
    <col min="10499" max="10499" width="7.140625" style="127" customWidth="1"/>
    <col min="10500" max="10500" width="1.28515625" style="127" customWidth="1"/>
    <col min="10501" max="10501" width="1" style="127" customWidth="1"/>
    <col min="10502" max="10502" width="3.7109375" style="127" customWidth="1"/>
    <col min="10503" max="10503" width="2" style="127" customWidth="1"/>
    <col min="10504" max="10504" width="2.140625" style="127" customWidth="1"/>
    <col min="10505" max="10505" width="1.28515625" style="127" customWidth="1"/>
    <col min="10506" max="10506" width="1.140625" style="127" customWidth="1"/>
    <col min="10507" max="10507" width="10.28515625" style="127" customWidth="1"/>
    <col min="10508" max="10508" width="4.5703125" style="127" customWidth="1"/>
    <col min="10509" max="10509" width="7.42578125" style="127" customWidth="1"/>
    <col min="10510" max="10510" width="33.7109375" style="127" customWidth="1"/>
    <col min="10511" max="10511" width="2.28515625" style="127" customWidth="1"/>
    <col min="10512" max="10512" width="3.42578125" style="127" customWidth="1"/>
    <col min="10513" max="10513" width="5.7109375" style="127" customWidth="1"/>
    <col min="10514" max="10514" width="2.28515625" style="127" customWidth="1"/>
    <col min="10515" max="10517" width="1.140625" style="127" customWidth="1"/>
    <col min="10518" max="10518" width="2.28515625" style="127" customWidth="1"/>
    <col min="10519" max="10519" width="3" style="127" customWidth="1"/>
    <col min="10520" max="10520" width="1.5703125" style="127" customWidth="1"/>
    <col min="10521" max="10521" width="1.140625" style="127" customWidth="1"/>
    <col min="10522" max="10522" width="1.5703125" style="127" customWidth="1"/>
    <col min="10523" max="10523" width="6.85546875" style="127"/>
    <col min="10524" max="10524" width="8.140625" style="127" bestFit="1" customWidth="1"/>
    <col min="10525" max="10752" width="6.85546875" style="127"/>
    <col min="10753" max="10753" width="1.5703125" style="127" customWidth="1"/>
    <col min="10754" max="10754" width="2.7109375" style="127" customWidth="1"/>
    <col min="10755" max="10755" width="7.140625" style="127" customWidth="1"/>
    <col min="10756" max="10756" width="1.28515625" style="127" customWidth="1"/>
    <col min="10757" max="10757" width="1" style="127" customWidth="1"/>
    <col min="10758" max="10758" width="3.7109375" style="127" customWidth="1"/>
    <col min="10759" max="10759" width="2" style="127" customWidth="1"/>
    <col min="10760" max="10760" width="2.140625" style="127" customWidth="1"/>
    <col min="10761" max="10761" width="1.28515625" style="127" customWidth="1"/>
    <col min="10762" max="10762" width="1.140625" style="127" customWidth="1"/>
    <col min="10763" max="10763" width="10.28515625" style="127" customWidth="1"/>
    <col min="10764" max="10764" width="4.5703125" style="127" customWidth="1"/>
    <col min="10765" max="10765" width="7.42578125" style="127" customWidth="1"/>
    <col min="10766" max="10766" width="33.7109375" style="127" customWidth="1"/>
    <col min="10767" max="10767" width="2.28515625" style="127" customWidth="1"/>
    <col min="10768" max="10768" width="3.42578125" style="127" customWidth="1"/>
    <col min="10769" max="10769" width="5.7109375" style="127" customWidth="1"/>
    <col min="10770" max="10770" width="2.28515625" style="127" customWidth="1"/>
    <col min="10771" max="10773" width="1.140625" style="127" customWidth="1"/>
    <col min="10774" max="10774" width="2.28515625" style="127" customWidth="1"/>
    <col min="10775" max="10775" width="3" style="127" customWidth="1"/>
    <col min="10776" max="10776" width="1.5703125" style="127" customWidth="1"/>
    <col min="10777" max="10777" width="1.140625" style="127" customWidth="1"/>
    <col min="10778" max="10778" width="1.5703125" style="127" customWidth="1"/>
    <col min="10779" max="10779" width="6.85546875" style="127"/>
    <col min="10780" max="10780" width="8.140625" style="127" bestFit="1" customWidth="1"/>
    <col min="10781" max="11008" width="6.85546875" style="127"/>
    <col min="11009" max="11009" width="1.5703125" style="127" customWidth="1"/>
    <col min="11010" max="11010" width="2.7109375" style="127" customWidth="1"/>
    <col min="11011" max="11011" width="7.140625" style="127" customWidth="1"/>
    <col min="11012" max="11012" width="1.28515625" style="127" customWidth="1"/>
    <col min="11013" max="11013" width="1" style="127" customWidth="1"/>
    <col min="11014" max="11014" width="3.7109375" style="127" customWidth="1"/>
    <col min="11015" max="11015" width="2" style="127" customWidth="1"/>
    <col min="11016" max="11016" width="2.140625" style="127" customWidth="1"/>
    <col min="11017" max="11017" width="1.28515625" style="127" customWidth="1"/>
    <col min="11018" max="11018" width="1.140625" style="127" customWidth="1"/>
    <col min="11019" max="11019" width="10.28515625" style="127" customWidth="1"/>
    <col min="11020" max="11020" width="4.5703125" style="127" customWidth="1"/>
    <col min="11021" max="11021" width="7.42578125" style="127" customWidth="1"/>
    <col min="11022" max="11022" width="33.7109375" style="127" customWidth="1"/>
    <col min="11023" max="11023" width="2.28515625" style="127" customWidth="1"/>
    <col min="11024" max="11024" width="3.42578125" style="127" customWidth="1"/>
    <col min="11025" max="11025" width="5.7109375" style="127" customWidth="1"/>
    <col min="11026" max="11026" width="2.28515625" style="127" customWidth="1"/>
    <col min="11027" max="11029" width="1.140625" style="127" customWidth="1"/>
    <col min="11030" max="11030" width="2.28515625" style="127" customWidth="1"/>
    <col min="11031" max="11031" width="3" style="127" customWidth="1"/>
    <col min="11032" max="11032" width="1.5703125" style="127" customWidth="1"/>
    <col min="11033" max="11033" width="1.140625" style="127" customWidth="1"/>
    <col min="11034" max="11034" width="1.5703125" style="127" customWidth="1"/>
    <col min="11035" max="11035" width="6.85546875" style="127"/>
    <col min="11036" max="11036" width="8.140625" style="127" bestFit="1" customWidth="1"/>
    <col min="11037" max="11264" width="6.85546875" style="127"/>
    <col min="11265" max="11265" width="1.5703125" style="127" customWidth="1"/>
    <col min="11266" max="11266" width="2.7109375" style="127" customWidth="1"/>
    <col min="11267" max="11267" width="7.140625" style="127" customWidth="1"/>
    <col min="11268" max="11268" width="1.28515625" style="127" customWidth="1"/>
    <col min="11269" max="11269" width="1" style="127" customWidth="1"/>
    <col min="11270" max="11270" width="3.7109375" style="127" customWidth="1"/>
    <col min="11271" max="11271" width="2" style="127" customWidth="1"/>
    <col min="11272" max="11272" width="2.140625" style="127" customWidth="1"/>
    <col min="11273" max="11273" width="1.28515625" style="127" customWidth="1"/>
    <col min="11274" max="11274" width="1.140625" style="127" customWidth="1"/>
    <col min="11275" max="11275" width="10.28515625" style="127" customWidth="1"/>
    <col min="11276" max="11276" width="4.5703125" style="127" customWidth="1"/>
    <col min="11277" max="11277" width="7.42578125" style="127" customWidth="1"/>
    <col min="11278" max="11278" width="33.7109375" style="127" customWidth="1"/>
    <col min="11279" max="11279" width="2.28515625" style="127" customWidth="1"/>
    <col min="11280" max="11280" width="3.42578125" style="127" customWidth="1"/>
    <col min="11281" max="11281" width="5.7109375" style="127" customWidth="1"/>
    <col min="11282" max="11282" width="2.28515625" style="127" customWidth="1"/>
    <col min="11283" max="11285" width="1.140625" style="127" customWidth="1"/>
    <col min="11286" max="11286" width="2.28515625" style="127" customWidth="1"/>
    <col min="11287" max="11287" width="3" style="127" customWidth="1"/>
    <col min="11288" max="11288" width="1.5703125" style="127" customWidth="1"/>
    <col min="11289" max="11289" width="1.140625" style="127" customWidth="1"/>
    <col min="11290" max="11290" width="1.5703125" style="127" customWidth="1"/>
    <col min="11291" max="11291" width="6.85546875" style="127"/>
    <col min="11292" max="11292" width="8.140625" style="127" bestFit="1" customWidth="1"/>
    <col min="11293" max="11520" width="6.85546875" style="127"/>
    <col min="11521" max="11521" width="1.5703125" style="127" customWidth="1"/>
    <col min="11522" max="11522" width="2.7109375" style="127" customWidth="1"/>
    <col min="11523" max="11523" width="7.140625" style="127" customWidth="1"/>
    <col min="11524" max="11524" width="1.28515625" style="127" customWidth="1"/>
    <col min="11525" max="11525" width="1" style="127" customWidth="1"/>
    <col min="11526" max="11526" width="3.7109375" style="127" customWidth="1"/>
    <col min="11527" max="11527" width="2" style="127" customWidth="1"/>
    <col min="11528" max="11528" width="2.140625" style="127" customWidth="1"/>
    <col min="11529" max="11529" width="1.28515625" style="127" customWidth="1"/>
    <col min="11530" max="11530" width="1.140625" style="127" customWidth="1"/>
    <col min="11531" max="11531" width="10.28515625" style="127" customWidth="1"/>
    <col min="11532" max="11532" width="4.5703125" style="127" customWidth="1"/>
    <col min="11533" max="11533" width="7.42578125" style="127" customWidth="1"/>
    <col min="11534" max="11534" width="33.7109375" style="127" customWidth="1"/>
    <col min="11535" max="11535" width="2.28515625" style="127" customWidth="1"/>
    <col min="11536" max="11536" width="3.42578125" style="127" customWidth="1"/>
    <col min="11537" max="11537" width="5.7109375" style="127" customWidth="1"/>
    <col min="11538" max="11538" width="2.28515625" style="127" customWidth="1"/>
    <col min="11539" max="11541" width="1.140625" style="127" customWidth="1"/>
    <col min="11542" max="11542" width="2.28515625" style="127" customWidth="1"/>
    <col min="11543" max="11543" width="3" style="127" customWidth="1"/>
    <col min="11544" max="11544" width="1.5703125" style="127" customWidth="1"/>
    <col min="11545" max="11545" width="1.140625" style="127" customWidth="1"/>
    <col min="11546" max="11546" width="1.5703125" style="127" customWidth="1"/>
    <col min="11547" max="11547" width="6.85546875" style="127"/>
    <col min="11548" max="11548" width="8.140625" style="127" bestFit="1" customWidth="1"/>
    <col min="11549" max="11776" width="6.85546875" style="127"/>
    <col min="11777" max="11777" width="1.5703125" style="127" customWidth="1"/>
    <col min="11778" max="11778" width="2.7109375" style="127" customWidth="1"/>
    <col min="11779" max="11779" width="7.140625" style="127" customWidth="1"/>
    <col min="11780" max="11780" width="1.28515625" style="127" customWidth="1"/>
    <col min="11781" max="11781" width="1" style="127" customWidth="1"/>
    <col min="11782" max="11782" width="3.7109375" style="127" customWidth="1"/>
    <col min="11783" max="11783" width="2" style="127" customWidth="1"/>
    <col min="11784" max="11784" width="2.140625" style="127" customWidth="1"/>
    <col min="11785" max="11785" width="1.28515625" style="127" customWidth="1"/>
    <col min="11786" max="11786" width="1.140625" style="127" customWidth="1"/>
    <col min="11787" max="11787" width="10.28515625" style="127" customWidth="1"/>
    <col min="11788" max="11788" width="4.5703125" style="127" customWidth="1"/>
    <col min="11789" max="11789" width="7.42578125" style="127" customWidth="1"/>
    <col min="11790" max="11790" width="33.7109375" style="127" customWidth="1"/>
    <col min="11791" max="11791" width="2.28515625" style="127" customWidth="1"/>
    <col min="11792" max="11792" width="3.42578125" style="127" customWidth="1"/>
    <col min="11793" max="11793" width="5.7109375" style="127" customWidth="1"/>
    <col min="11794" max="11794" width="2.28515625" style="127" customWidth="1"/>
    <col min="11795" max="11797" width="1.140625" style="127" customWidth="1"/>
    <col min="11798" max="11798" width="2.28515625" style="127" customWidth="1"/>
    <col min="11799" max="11799" width="3" style="127" customWidth="1"/>
    <col min="11800" max="11800" width="1.5703125" style="127" customWidth="1"/>
    <col min="11801" max="11801" width="1.140625" style="127" customWidth="1"/>
    <col min="11802" max="11802" width="1.5703125" style="127" customWidth="1"/>
    <col min="11803" max="11803" width="6.85546875" style="127"/>
    <col min="11804" max="11804" width="8.140625" style="127" bestFit="1" customWidth="1"/>
    <col min="11805" max="12032" width="6.85546875" style="127"/>
    <col min="12033" max="12033" width="1.5703125" style="127" customWidth="1"/>
    <col min="12034" max="12034" width="2.7109375" style="127" customWidth="1"/>
    <col min="12035" max="12035" width="7.140625" style="127" customWidth="1"/>
    <col min="12036" max="12036" width="1.28515625" style="127" customWidth="1"/>
    <col min="12037" max="12037" width="1" style="127" customWidth="1"/>
    <col min="12038" max="12038" width="3.7109375" style="127" customWidth="1"/>
    <col min="12039" max="12039" width="2" style="127" customWidth="1"/>
    <col min="12040" max="12040" width="2.140625" style="127" customWidth="1"/>
    <col min="12041" max="12041" width="1.28515625" style="127" customWidth="1"/>
    <col min="12042" max="12042" width="1.140625" style="127" customWidth="1"/>
    <col min="12043" max="12043" width="10.28515625" style="127" customWidth="1"/>
    <col min="12044" max="12044" width="4.5703125" style="127" customWidth="1"/>
    <col min="12045" max="12045" width="7.42578125" style="127" customWidth="1"/>
    <col min="12046" max="12046" width="33.7109375" style="127" customWidth="1"/>
    <col min="12047" max="12047" width="2.28515625" style="127" customWidth="1"/>
    <col min="12048" max="12048" width="3.42578125" style="127" customWidth="1"/>
    <col min="12049" max="12049" width="5.7109375" style="127" customWidth="1"/>
    <col min="12050" max="12050" width="2.28515625" style="127" customWidth="1"/>
    <col min="12051" max="12053" width="1.140625" style="127" customWidth="1"/>
    <col min="12054" max="12054" width="2.28515625" style="127" customWidth="1"/>
    <col min="12055" max="12055" width="3" style="127" customWidth="1"/>
    <col min="12056" max="12056" width="1.5703125" style="127" customWidth="1"/>
    <col min="12057" max="12057" width="1.140625" style="127" customWidth="1"/>
    <col min="12058" max="12058" width="1.5703125" style="127" customWidth="1"/>
    <col min="12059" max="12059" width="6.85546875" style="127"/>
    <col min="12060" max="12060" width="8.140625" style="127" bestFit="1" customWidth="1"/>
    <col min="12061" max="12288" width="6.85546875" style="127"/>
    <col min="12289" max="12289" width="1.5703125" style="127" customWidth="1"/>
    <col min="12290" max="12290" width="2.7109375" style="127" customWidth="1"/>
    <col min="12291" max="12291" width="7.140625" style="127" customWidth="1"/>
    <col min="12292" max="12292" width="1.28515625" style="127" customWidth="1"/>
    <col min="12293" max="12293" width="1" style="127" customWidth="1"/>
    <col min="12294" max="12294" width="3.7109375" style="127" customWidth="1"/>
    <col min="12295" max="12295" width="2" style="127" customWidth="1"/>
    <col min="12296" max="12296" width="2.140625" style="127" customWidth="1"/>
    <col min="12297" max="12297" width="1.28515625" style="127" customWidth="1"/>
    <col min="12298" max="12298" width="1.140625" style="127" customWidth="1"/>
    <col min="12299" max="12299" width="10.28515625" style="127" customWidth="1"/>
    <col min="12300" max="12300" width="4.5703125" style="127" customWidth="1"/>
    <col min="12301" max="12301" width="7.42578125" style="127" customWidth="1"/>
    <col min="12302" max="12302" width="33.7109375" style="127" customWidth="1"/>
    <col min="12303" max="12303" width="2.28515625" style="127" customWidth="1"/>
    <col min="12304" max="12304" width="3.42578125" style="127" customWidth="1"/>
    <col min="12305" max="12305" width="5.7109375" style="127" customWidth="1"/>
    <col min="12306" max="12306" width="2.28515625" style="127" customWidth="1"/>
    <col min="12307" max="12309" width="1.140625" style="127" customWidth="1"/>
    <col min="12310" max="12310" width="2.28515625" style="127" customWidth="1"/>
    <col min="12311" max="12311" width="3" style="127" customWidth="1"/>
    <col min="12312" max="12312" width="1.5703125" style="127" customWidth="1"/>
    <col min="12313" max="12313" width="1.140625" style="127" customWidth="1"/>
    <col min="12314" max="12314" width="1.5703125" style="127" customWidth="1"/>
    <col min="12315" max="12315" width="6.85546875" style="127"/>
    <col min="12316" max="12316" width="8.140625" style="127" bestFit="1" customWidth="1"/>
    <col min="12317" max="12544" width="6.85546875" style="127"/>
    <col min="12545" max="12545" width="1.5703125" style="127" customWidth="1"/>
    <col min="12546" max="12546" width="2.7109375" style="127" customWidth="1"/>
    <col min="12547" max="12547" width="7.140625" style="127" customWidth="1"/>
    <col min="12548" max="12548" width="1.28515625" style="127" customWidth="1"/>
    <col min="12549" max="12549" width="1" style="127" customWidth="1"/>
    <col min="12550" max="12550" width="3.7109375" style="127" customWidth="1"/>
    <col min="12551" max="12551" width="2" style="127" customWidth="1"/>
    <col min="12552" max="12552" width="2.140625" style="127" customWidth="1"/>
    <col min="12553" max="12553" width="1.28515625" style="127" customWidth="1"/>
    <col min="12554" max="12554" width="1.140625" style="127" customWidth="1"/>
    <col min="12555" max="12555" width="10.28515625" style="127" customWidth="1"/>
    <col min="12556" max="12556" width="4.5703125" style="127" customWidth="1"/>
    <col min="12557" max="12557" width="7.42578125" style="127" customWidth="1"/>
    <col min="12558" max="12558" width="33.7109375" style="127" customWidth="1"/>
    <col min="12559" max="12559" width="2.28515625" style="127" customWidth="1"/>
    <col min="12560" max="12560" width="3.42578125" style="127" customWidth="1"/>
    <col min="12561" max="12561" width="5.7109375" style="127" customWidth="1"/>
    <col min="12562" max="12562" width="2.28515625" style="127" customWidth="1"/>
    <col min="12563" max="12565" width="1.140625" style="127" customWidth="1"/>
    <col min="12566" max="12566" width="2.28515625" style="127" customWidth="1"/>
    <col min="12567" max="12567" width="3" style="127" customWidth="1"/>
    <col min="12568" max="12568" width="1.5703125" style="127" customWidth="1"/>
    <col min="12569" max="12569" width="1.140625" style="127" customWidth="1"/>
    <col min="12570" max="12570" width="1.5703125" style="127" customWidth="1"/>
    <col min="12571" max="12571" width="6.85546875" style="127"/>
    <col min="12572" max="12572" width="8.140625" style="127" bestFit="1" customWidth="1"/>
    <col min="12573" max="12800" width="6.85546875" style="127"/>
    <col min="12801" max="12801" width="1.5703125" style="127" customWidth="1"/>
    <col min="12802" max="12802" width="2.7109375" style="127" customWidth="1"/>
    <col min="12803" max="12803" width="7.140625" style="127" customWidth="1"/>
    <col min="12804" max="12804" width="1.28515625" style="127" customWidth="1"/>
    <col min="12805" max="12805" width="1" style="127" customWidth="1"/>
    <col min="12806" max="12806" width="3.7109375" style="127" customWidth="1"/>
    <col min="12807" max="12807" width="2" style="127" customWidth="1"/>
    <col min="12808" max="12808" width="2.140625" style="127" customWidth="1"/>
    <col min="12809" max="12809" width="1.28515625" style="127" customWidth="1"/>
    <col min="12810" max="12810" width="1.140625" style="127" customWidth="1"/>
    <col min="12811" max="12811" width="10.28515625" style="127" customWidth="1"/>
    <col min="12812" max="12812" width="4.5703125" style="127" customWidth="1"/>
    <col min="12813" max="12813" width="7.42578125" style="127" customWidth="1"/>
    <col min="12814" max="12814" width="33.7109375" style="127" customWidth="1"/>
    <col min="12815" max="12815" width="2.28515625" style="127" customWidth="1"/>
    <col min="12816" max="12816" width="3.42578125" style="127" customWidth="1"/>
    <col min="12817" max="12817" width="5.7109375" style="127" customWidth="1"/>
    <col min="12818" max="12818" width="2.28515625" style="127" customWidth="1"/>
    <col min="12819" max="12821" width="1.140625" style="127" customWidth="1"/>
    <col min="12822" max="12822" width="2.28515625" style="127" customWidth="1"/>
    <col min="12823" max="12823" width="3" style="127" customWidth="1"/>
    <col min="12824" max="12824" width="1.5703125" style="127" customWidth="1"/>
    <col min="12825" max="12825" width="1.140625" style="127" customWidth="1"/>
    <col min="12826" max="12826" width="1.5703125" style="127" customWidth="1"/>
    <col min="12827" max="12827" width="6.85546875" style="127"/>
    <col min="12828" max="12828" width="8.140625" style="127" bestFit="1" customWidth="1"/>
    <col min="12829" max="13056" width="6.85546875" style="127"/>
    <col min="13057" max="13057" width="1.5703125" style="127" customWidth="1"/>
    <col min="13058" max="13058" width="2.7109375" style="127" customWidth="1"/>
    <col min="13059" max="13059" width="7.140625" style="127" customWidth="1"/>
    <col min="13060" max="13060" width="1.28515625" style="127" customWidth="1"/>
    <col min="13061" max="13061" width="1" style="127" customWidth="1"/>
    <col min="13062" max="13062" width="3.7109375" style="127" customWidth="1"/>
    <col min="13063" max="13063" width="2" style="127" customWidth="1"/>
    <col min="13064" max="13064" width="2.140625" style="127" customWidth="1"/>
    <col min="13065" max="13065" width="1.28515625" style="127" customWidth="1"/>
    <col min="13066" max="13066" width="1.140625" style="127" customWidth="1"/>
    <col min="13067" max="13067" width="10.28515625" style="127" customWidth="1"/>
    <col min="13068" max="13068" width="4.5703125" style="127" customWidth="1"/>
    <col min="13069" max="13069" width="7.42578125" style="127" customWidth="1"/>
    <col min="13070" max="13070" width="33.7109375" style="127" customWidth="1"/>
    <col min="13071" max="13071" width="2.28515625" style="127" customWidth="1"/>
    <col min="13072" max="13072" width="3.42578125" style="127" customWidth="1"/>
    <col min="13073" max="13073" width="5.7109375" style="127" customWidth="1"/>
    <col min="13074" max="13074" width="2.28515625" style="127" customWidth="1"/>
    <col min="13075" max="13077" width="1.140625" style="127" customWidth="1"/>
    <col min="13078" max="13078" width="2.28515625" style="127" customWidth="1"/>
    <col min="13079" max="13079" width="3" style="127" customWidth="1"/>
    <col min="13080" max="13080" width="1.5703125" style="127" customWidth="1"/>
    <col min="13081" max="13081" width="1.140625" style="127" customWidth="1"/>
    <col min="13082" max="13082" width="1.5703125" style="127" customWidth="1"/>
    <col min="13083" max="13083" width="6.85546875" style="127"/>
    <col min="13084" max="13084" width="8.140625" style="127" bestFit="1" customWidth="1"/>
    <col min="13085" max="13312" width="6.85546875" style="127"/>
    <col min="13313" max="13313" width="1.5703125" style="127" customWidth="1"/>
    <col min="13314" max="13314" width="2.7109375" style="127" customWidth="1"/>
    <col min="13315" max="13315" width="7.140625" style="127" customWidth="1"/>
    <col min="13316" max="13316" width="1.28515625" style="127" customWidth="1"/>
    <col min="13317" max="13317" width="1" style="127" customWidth="1"/>
    <col min="13318" max="13318" width="3.7109375" style="127" customWidth="1"/>
    <col min="13319" max="13319" width="2" style="127" customWidth="1"/>
    <col min="13320" max="13320" width="2.140625" style="127" customWidth="1"/>
    <col min="13321" max="13321" width="1.28515625" style="127" customWidth="1"/>
    <col min="13322" max="13322" width="1.140625" style="127" customWidth="1"/>
    <col min="13323" max="13323" width="10.28515625" style="127" customWidth="1"/>
    <col min="13324" max="13324" width="4.5703125" style="127" customWidth="1"/>
    <col min="13325" max="13325" width="7.42578125" style="127" customWidth="1"/>
    <col min="13326" max="13326" width="33.7109375" style="127" customWidth="1"/>
    <col min="13327" max="13327" width="2.28515625" style="127" customWidth="1"/>
    <col min="13328" max="13328" width="3.42578125" style="127" customWidth="1"/>
    <col min="13329" max="13329" width="5.7109375" style="127" customWidth="1"/>
    <col min="13330" max="13330" width="2.28515625" style="127" customWidth="1"/>
    <col min="13331" max="13333" width="1.140625" style="127" customWidth="1"/>
    <col min="13334" max="13334" width="2.28515625" style="127" customWidth="1"/>
    <col min="13335" max="13335" width="3" style="127" customWidth="1"/>
    <col min="13336" max="13336" width="1.5703125" style="127" customWidth="1"/>
    <col min="13337" max="13337" width="1.140625" style="127" customWidth="1"/>
    <col min="13338" max="13338" width="1.5703125" style="127" customWidth="1"/>
    <col min="13339" max="13339" width="6.85546875" style="127"/>
    <col min="13340" max="13340" width="8.140625" style="127" bestFit="1" customWidth="1"/>
    <col min="13341" max="13568" width="6.85546875" style="127"/>
    <col min="13569" max="13569" width="1.5703125" style="127" customWidth="1"/>
    <col min="13570" max="13570" width="2.7109375" style="127" customWidth="1"/>
    <col min="13571" max="13571" width="7.140625" style="127" customWidth="1"/>
    <col min="13572" max="13572" width="1.28515625" style="127" customWidth="1"/>
    <col min="13573" max="13573" width="1" style="127" customWidth="1"/>
    <col min="13574" max="13574" width="3.7109375" style="127" customWidth="1"/>
    <col min="13575" max="13575" width="2" style="127" customWidth="1"/>
    <col min="13576" max="13576" width="2.140625" style="127" customWidth="1"/>
    <col min="13577" max="13577" width="1.28515625" style="127" customWidth="1"/>
    <col min="13578" max="13578" width="1.140625" style="127" customWidth="1"/>
    <col min="13579" max="13579" width="10.28515625" style="127" customWidth="1"/>
    <col min="13580" max="13580" width="4.5703125" style="127" customWidth="1"/>
    <col min="13581" max="13581" width="7.42578125" style="127" customWidth="1"/>
    <col min="13582" max="13582" width="33.7109375" style="127" customWidth="1"/>
    <col min="13583" max="13583" width="2.28515625" style="127" customWidth="1"/>
    <col min="13584" max="13584" width="3.42578125" style="127" customWidth="1"/>
    <col min="13585" max="13585" width="5.7109375" style="127" customWidth="1"/>
    <col min="13586" max="13586" width="2.28515625" style="127" customWidth="1"/>
    <col min="13587" max="13589" width="1.140625" style="127" customWidth="1"/>
    <col min="13590" max="13590" width="2.28515625" style="127" customWidth="1"/>
    <col min="13591" max="13591" width="3" style="127" customWidth="1"/>
    <col min="13592" max="13592" width="1.5703125" style="127" customWidth="1"/>
    <col min="13593" max="13593" width="1.140625" style="127" customWidth="1"/>
    <col min="13594" max="13594" width="1.5703125" style="127" customWidth="1"/>
    <col min="13595" max="13595" width="6.85546875" style="127"/>
    <col min="13596" max="13596" width="8.140625" style="127" bestFit="1" customWidth="1"/>
    <col min="13597" max="13824" width="6.85546875" style="127"/>
    <col min="13825" max="13825" width="1.5703125" style="127" customWidth="1"/>
    <col min="13826" max="13826" width="2.7109375" style="127" customWidth="1"/>
    <col min="13827" max="13827" width="7.140625" style="127" customWidth="1"/>
    <col min="13828" max="13828" width="1.28515625" style="127" customWidth="1"/>
    <col min="13829" max="13829" width="1" style="127" customWidth="1"/>
    <col min="13830" max="13830" width="3.7109375" style="127" customWidth="1"/>
    <col min="13831" max="13831" width="2" style="127" customWidth="1"/>
    <col min="13832" max="13832" width="2.140625" style="127" customWidth="1"/>
    <col min="13833" max="13833" width="1.28515625" style="127" customWidth="1"/>
    <col min="13834" max="13834" width="1.140625" style="127" customWidth="1"/>
    <col min="13835" max="13835" width="10.28515625" style="127" customWidth="1"/>
    <col min="13836" max="13836" width="4.5703125" style="127" customWidth="1"/>
    <col min="13837" max="13837" width="7.42578125" style="127" customWidth="1"/>
    <col min="13838" max="13838" width="33.7109375" style="127" customWidth="1"/>
    <col min="13839" max="13839" width="2.28515625" style="127" customWidth="1"/>
    <col min="13840" max="13840" width="3.42578125" style="127" customWidth="1"/>
    <col min="13841" max="13841" width="5.7109375" style="127" customWidth="1"/>
    <col min="13842" max="13842" width="2.28515625" style="127" customWidth="1"/>
    <col min="13843" max="13845" width="1.140625" style="127" customWidth="1"/>
    <col min="13846" max="13846" width="2.28515625" style="127" customWidth="1"/>
    <col min="13847" max="13847" width="3" style="127" customWidth="1"/>
    <col min="13848" max="13848" width="1.5703125" style="127" customWidth="1"/>
    <col min="13849" max="13849" width="1.140625" style="127" customWidth="1"/>
    <col min="13850" max="13850" width="1.5703125" style="127" customWidth="1"/>
    <col min="13851" max="13851" width="6.85546875" style="127"/>
    <col min="13852" max="13852" width="8.140625" style="127" bestFit="1" customWidth="1"/>
    <col min="13853" max="14080" width="6.85546875" style="127"/>
    <col min="14081" max="14081" width="1.5703125" style="127" customWidth="1"/>
    <col min="14082" max="14082" width="2.7109375" style="127" customWidth="1"/>
    <col min="14083" max="14083" width="7.140625" style="127" customWidth="1"/>
    <col min="14084" max="14084" width="1.28515625" style="127" customWidth="1"/>
    <col min="14085" max="14085" width="1" style="127" customWidth="1"/>
    <col min="14086" max="14086" width="3.7109375" style="127" customWidth="1"/>
    <col min="14087" max="14087" width="2" style="127" customWidth="1"/>
    <col min="14088" max="14088" width="2.140625" style="127" customWidth="1"/>
    <col min="14089" max="14089" width="1.28515625" style="127" customWidth="1"/>
    <col min="14090" max="14090" width="1.140625" style="127" customWidth="1"/>
    <col min="14091" max="14091" width="10.28515625" style="127" customWidth="1"/>
    <col min="14092" max="14092" width="4.5703125" style="127" customWidth="1"/>
    <col min="14093" max="14093" width="7.42578125" style="127" customWidth="1"/>
    <col min="14094" max="14094" width="33.7109375" style="127" customWidth="1"/>
    <col min="14095" max="14095" width="2.28515625" style="127" customWidth="1"/>
    <col min="14096" max="14096" width="3.42578125" style="127" customWidth="1"/>
    <col min="14097" max="14097" width="5.7109375" style="127" customWidth="1"/>
    <col min="14098" max="14098" width="2.28515625" style="127" customWidth="1"/>
    <col min="14099" max="14101" width="1.140625" style="127" customWidth="1"/>
    <col min="14102" max="14102" width="2.28515625" style="127" customWidth="1"/>
    <col min="14103" max="14103" width="3" style="127" customWidth="1"/>
    <col min="14104" max="14104" width="1.5703125" style="127" customWidth="1"/>
    <col min="14105" max="14105" width="1.140625" style="127" customWidth="1"/>
    <col min="14106" max="14106" width="1.5703125" style="127" customWidth="1"/>
    <col min="14107" max="14107" width="6.85546875" style="127"/>
    <col min="14108" max="14108" width="8.140625" style="127" bestFit="1" customWidth="1"/>
    <col min="14109" max="14336" width="6.85546875" style="127"/>
    <col min="14337" max="14337" width="1.5703125" style="127" customWidth="1"/>
    <col min="14338" max="14338" width="2.7109375" style="127" customWidth="1"/>
    <col min="14339" max="14339" width="7.140625" style="127" customWidth="1"/>
    <col min="14340" max="14340" width="1.28515625" style="127" customWidth="1"/>
    <col min="14341" max="14341" width="1" style="127" customWidth="1"/>
    <col min="14342" max="14342" width="3.7109375" style="127" customWidth="1"/>
    <col min="14343" max="14343" width="2" style="127" customWidth="1"/>
    <col min="14344" max="14344" width="2.140625" style="127" customWidth="1"/>
    <col min="14345" max="14345" width="1.28515625" style="127" customWidth="1"/>
    <col min="14346" max="14346" width="1.140625" style="127" customWidth="1"/>
    <col min="14347" max="14347" width="10.28515625" style="127" customWidth="1"/>
    <col min="14348" max="14348" width="4.5703125" style="127" customWidth="1"/>
    <col min="14349" max="14349" width="7.42578125" style="127" customWidth="1"/>
    <col min="14350" max="14350" width="33.7109375" style="127" customWidth="1"/>
    <col min="14351" max="14351" width="2.28515625" style="127" customWidth="1"/>
    <col min="14352" max="14352" width="3.42578125" style="127" customWidth="1"/>
    <col min="14353" max="14353" width="5.7109375" style="127" customWidth="1"/>
    <col min="14354" max="14354" width="2.28515625" style="127" customWidth="1"/>
    <col min="14355" max="14357" width="1.140625" style="127" customWidth="1"/>
    <col min="14358" max="14358" width="2.28515625" style="127" customWidth="1"/>
    <col min="14359" max="14359" width="3" style="127" customWidth="1"/>
    <col min="14360" max="14360" width="1.5703125" style="127" customWidth="1"/>
    <col min="14361" max="14361" width="1.140625" style="127" customWidth="1"/>
    <col min="14362" max="14362" width="1.5703125" style="127" customWidth="1"/>
    <col min="14363" max="14363" width="6.85546875" style="127"/>
    <col min="14364" max="14364" width="8.140625" style="127" bestFit="1" customWidth="1"/>
    <col min="14365" max="14592" width="6.85546875" style="127"/>
    <col min="14593" max="14593" width="1.5703125" style="127" customWidth="1"/>
    <col min="14594" max="14594" width="2.7109375" style="127" customWidth="1"/>
    <col min="14595" max="14595" width="7.140625" style="127" customWidth="1"/>
    <col min="14596" max="14596" width="1.28515625" style="127" customWidth="1"/>
    <col min="14597" max="14597" width="1" style="127" customWidth="1"/>
    <col min="14598" max="14598" width="3.7109375" style="127" customWidth="1"/>
    <col min="14599" max="14599" width="2" style="127" customWidth="1"/>
    <col min="14600" max="14600" width="2.140625" style="127" customWidth="1"/>
    <col min="14601" max="14601" width="1.28515625" style="127" customWidth="1"/>
    <col min="14602" max="14602" width="1.140625" style="127" customWidth="1"/>
    <col min="14603" max="14603" width="10.28515625" style="127" customWidth="1"/>
    <col min="14604" max="14604" width="4.5703125" style="127" customWidth="1"/>
    <col min="14605" max="14605" width="7.42578125" style="127" customWidth="1"/>
    <col min="14606" max="14606" width="33.7109375" style="127" customWidth="1"/>
    <col min="14607" max="14607" width="2.28515625" style="127" customWidth="1"/>
    <col min="14608" max="14608" width="3.42578125" style="127" customWidth="1"/>
    <col min="14609" max="14609" width="5.7109375" style="127" customWidth="1"/>
    <col min="14610" max="14610" width="2.28515625" style="127" customWidth="1"/>
    <col min="14611" max="14613" width="1.140625" style="127" customWidth="1"/>
    <col min="14614" max="14614" width="2.28515625" style="127" customWidth="1"/>
    <col min="14615" max="14615" width="3" style="127" customWidth="1"/>
    <col min="14616" max="14616" width="1.5703125" style="127" customWidth="1"/>
    <col min="14617" max="14617" width="1.140625" style="127" customWidth="1"/>
    <col min="14618" max="14618" width="1.5703125" style="127" customWidth="1"/>
    <col min="14619" max="14619" width="6.85546875" style="127"/>
    <col min="14620" max="14620" width="8.140625" style="127" bestFit="1" customWidth="1"/>
    <col min="14621" max="14848" width="6.85546875" style="127"/>
    <col min="14849" max="14849" width="1.5703125" style="127" customWidth="1"/>
    <col min="14850" max="14850" width="2.7109375" style="127" customWidth="1"/>
    <col min="14851" max="14851" width="7.140625" style="127" customWidth="1"/>
    <col min="14852" max="14852" width="1.28515625" style="127" customWidth="1"/>
    <col min="14853" max="14853" width="1" style="127" customWidth="1"/>
    <col min="14854" max="14854" width="3.7109375" style="127" customWidth="1"/>
    <col min="14855" max="14855" width="2" style="127" customWidth="1"/>
    <col min="14856" max="14856" width="2.140625" style="127" customWidth="1"/>
    <col min="14857" max="14857" width="1.28515625" style="127" customWidth="1"/>
    <col min="14858" max="14858" width="1.140625" style="127" customWidth="1"/>
    <col min="14859" max="14859" width="10.28515625" style="127" customWidth="1"/>
    <col min="14860" max="14860" width="4.5703125" style="127" customWidth="1"/>
    <col min="14861" max="14861" width="7.42578125" style="127" customWidth="1"/>
    <col min="14862" max="14862" width="33.7109375" style="127" customWidth="1"/>
    <col min="14863" max="14863" width="2.28515625" style="127" customWidth="1"/>
    <col min="14864" max="14864" width="3.42578125" style="127" customWidth="1"/>
    <col min="14865" max="14865" width="5.7109375" style="127" customWidth="1"/>
    <col min="14866" max="14866" width="2.28515625" style="127" customWidth="1"/>
    <col min="14867" max="14869" width="1.140625" style="127" customWidth="1"/>
    <col min="14870" max="14870" width="2.28515625" style="127" customWidth="1"/>
    <col min="14871" max="14871" width="3" style="127" customWidth="1"/>
    <col min="14872" max="14872" width="1.5703125" style="127" customWidth="1"/>
    <col min="14873" max="14873" width="1.140625" style="127" customWidth="1"/>
    <col min="14874" max="14874" width="1.5703125" style="127" customWidth="1"/>
    <col min="14875" max="14875" width="6.85546875" style="127"/>
    <col min="14876" max="14876" width="8.140625" style="127" bestFit="1" customWidth="1"/>
    <col min="14877" max="15104" width="6.85546875" style="127"/>
    <col min="15105" max="15105" width="1.5703125" style="127" customWidth="1"/>
    <col min="15106" max="15106" width="2.7109375" style="127" customWidth="1"/>
    <col min="15107" max="15107" width="7.140625" style="127" customWidth="1"/>
    <col min="15108" max="15108" width="1.28515625" style="127" customWidth="1"/>
    <col min="15109" max="15109" width="1" style="127" customWidth="1"/>
    <col min="15110" max="15110" width="3.7109375" style="127" customWidth="1"/>
    <col min="15111" max="15111" width="2" style="127" customWidth="1"/>
    <col min="15112" max="15112" width="2.140625" style="127" customWidth="1"/>
    <col min="15113" max="15113" width="1.28515625" style="127" customWidth="1"/>
    <col min="15114" max="15114" width="1.140625" style="127" customWidth="1"/>
    <col min="15115" max="15115" width="10.28515625" style="127" customWidth="1"/>
    <col min="15116" max="15116" width="4.5703125" style="127" customWidth="1"/>
    <col min="15117" max="15117" width="7.42578125" style="127" customWidth="1"/>
    <col min="15118" max="15118" width="33.7109375" style="127" customWidth="1"/>
    <col min="15119" max="15119" width="2.28515625" style="127" customWidth="1"/>
    <col min="15120" max="15120" width="3.42578125" style="127" customWidth="1"/>
    <col min="15121" max="15121" width="5.7109375" style="127" customWidth="1"/>
    <col min="15122" max="15122" width="2.28515625" style="127" customWidth="1"/>
    <col min="15123" max="15125" width="1.140625" style="127" customWidth="1"/>
    <col min="15126" max="15126" width="2.28515625" style="127" customWidth="1"/>
    <col min="15127" max="15127" width="3" style="127" customWidth="1"/>
    <col min="15128" max="15128" width="1.5703125" style="127" customWidth="1"/>
    <col min="15129" max="15129" width="1.140625" style="127" customWidth="1"/>
    <col min="15130" max="15130" width="1.5703125" style="127" customWidth="1"/>
    <col min="15131" max="15131" width="6.85546875" style="127"/>
    <col min="15132" max="15132" width="8.140625" style="127" bestFit="1" customWidth="1"/>
    <col min="15133" max="15360" width="6.85546875" style="127"/>
    <col min="15361" max="15361" width="1.5703125" style="127" customWidth="1"/>
    <col min="15362" max="15362" width="2.7109375" style="127" customWidth="1"/>
    <col min="15363" max="15363" width="7.140625" style="127" customWidth="1"/>
    <col min="15364" max="15364" width="1.28515625" style="127" customWidth="1"/>
    <col min="15365" max="15365" width="1" style="127" customWidth="1"/>
    <col min="15366" max="15366" width="3.7109375" style="127" customWidth="1"/>
    <col min="15367" max="15367" width="2" style="127" customWidth="1"/>
    <col min="15368" max="15368" width="2.140625" style="127" customWidth="1"/>
    <col min="15369" max="15369" width="1.28515625" style="127" customWidth="1"/>
    <col min="15370" max="15370" width="1.140625" style="127" customWidth="1"/>
    <col min="15371" max="15371" width="10.28515625" style="127" customWidth="1"/>
    <col min="15372" max="15372" width="4.5703125" style="127" customWidth="1"/>
    <col min="15373" max="15373" width="7.42578125" style="127" customWidth="1"/>
    <col min="15374" max="15374" width="33.7109375" style="127" customWidth="1"/>
    <col min="15375" max="15375" width="2.28515625" style="127" customWidth="1"/>
    <col min="15376" max="15376" width="3.42578125" style="127" customWidth="1"/>
    <col min="15377" max="15377" width="5.7109375" style="127" customWidth="1"/>
    <col min="15378" max="15378" width="2.28515625" style="127" customWidth="1"/>
    <col min="15379" max="15381" width="1.140625" style="127" customWidth="1"/>
    <col min="15382" max="15382" width="2.28515625" style="127" customWidth="1"/>
    <col min="15383" max="15383" width="3" style="127" customWidth="1"/>
    <col min="15384" max="15384" width="1.5703125" style="127" customWidth="1"/>
    <col min="15385" max="15385" width="1.140625" style="127" customWidth="1"/>
    <col min="15386" max="15386" width="1.5703125" style="127" customWidth="1"/>
    <col min="15387" max="15387" width="6.85546875" style="127"/>
    <col min="15388" max="15388" width="8.140625" style="127" bestFit="1" customWidth="1"/>
    <col min="15389" max="15616" width="6.85546875" style="127"/>
    <col min="15617" max="15617" width="1.5703125" style="127" customWidth="1"/>
    <col min="15618" max="15618" width="2.7109375" style="127" customWidth="1"/>
    <col min="15619" max="15619" width="7.140625" style="127" customWidth="1"/>
    <col min="15620" max="15620" width="1.28515625" style="127" customWidth="1"/>
    <col min="15621" max="15621" width="1" style="127" customWidth="1"/>
    <col min="15622" max="15622" width="3.7109375" style="127" customWidth="1"/>
    <col min="15623" max="15623" width="2" style="127" customWidth="1"/>
    <col min="15624" max="15624" width="2.140625" style="127" customWidth="1"/>
    <col min="15625" max="15625" width="1.28515625" style="127" customWidth="1"/>
    <col min="15626" max="15626" width="1.140625" style="127" customWidth="1"/>
    <col min="15627" max="15627" width="10.28515625" style="127" customWidth="1"/>
    <col min="15628" max="15628" width="4.5703125" style="127" customWidth="1"/>
    <col min="15629" max="15629" width="7.42578125" style="127" customWidth="1"/>
    <col min="15630" max="15630" width="33.7109375" style="127" customWidth="1"/>
    <col min="15631" max="15631" width="2.28515625" style="127" customWidth="1"/>
    <col min="15632" max="15632" width="3.42578125" style="127" customWidth="1"/>
    <col min="15633" max="15633" width="5.7109375" style="127" customWidth="1"/>
    <col min="15634" max="15634" width="2.28515625" style="127" customWidth="1"/>
    <col min="15635" max="15637" width="1.140625" style="127" customWidth="1"/>
    <col min="15638" max="15638" width="2.28515625" style="127" customWidth="1"/>
    <col min="15639" max="15639" width="3" style="127" customWidth="1"/>
    <col min="15640" max="15640" width="1.5703125" style="127" customWidth="1"/>
    <col min="15641" max="15641" width="1.140625" style="127" customWidth="1"/>
    <col min="15642" max="15642" width="1.5703125" style="127" customWidth="1"/>
    <col min="15643" max="15643" width="6.85546875" style="127"/>
    <col min="15644" max="15644" width="8.140625" style="127" bestFit="1" customWidth="1"/>
    <col min="15645" max="15872" width="6.85546875" style="127"/>
    <col min="15873" max="15873" width="1.5703125" style="127" customWidth="1"/>
    <col min="15874" max="15874" width="2.7109375" style="127" customWidth="1"/>
    <col min="15875" max="15875" width="7.140625" style="127" customWidth="1"/>
    <col min="15876" max="15876" width="1.28515625" style="127" customWidth="1"/>
    <col min="15877" max="15877" width="1" style="127" customWidth="1"/>
    <col min="15878" max="15878" width="3.7109375" style="127" customWidth="1"/>
    <col min="15879" max="15879" width="2" style="127" customWidth="1"/>
    <col min="15880" max="15880" width="2.140625" style="127" customWidth="1"/>
    <col min="15881" max="15881" width="1.28515625" style="127" customWidth="1"/>
    <col min="15882" max="15882" width="1.140625" style="127" customWidth="1"/>
    <col min="15883" max="15883" width="10.28515625" style="127" customWidth="1"/>
    <col min="15884" max="15884" width="4.5703125" style="127" customWidth="1"/>
    <col min="15885" max="15885" width="7.42578125" style="127" customWidth="1"/>
    <col min="15886" max="15886" width="33.7109375" style="127" customWidth="1"/>
    <col min="15887" max="15887" width="2.28515625" style="127" customWidth="1"/>
    <col min="15888" max="15888" width="3.42578125" style="127" customWidth="1"/>
    <col min="15889" max="15889" width="5.7109375" style="127" customWidth="1"/>
    <col min="15890" max="15890" width="2.28515625" style="127" customWidth="1"/>
    <col min="15891" max="15893" width="1.140625" style="127" customWidth="1"/>
    <col min="15894" max="15894" width="2.28515625" style="127" customWidth="1"/>
    <col min="15895" max="15895" width="3" style="127" customWidth="1"/>
    <col min="15896" max="15896" width="1.5703125" style="127" customWidth="1"/>
    <col min="15897" max="15897" width="1.140625" style="127" customWidth="1"/>
    <col min="15898" max="15898" width="1.5703125" style="127" customWidth="1"/>
    <col min="15899" max="15899" width="6.85546875" style="127"/>
    <col min="15900" max="15900" width="8.140625" style="127" bestFit="1" customWidth="1"/>
    <col min="15901" max="16128" width="6.85546875" style="127"/>
    <col min="16129" max="16129" width="1.5703125" style="127" customWidth="1"/>
    <col min="16130" max="16130" width="2.7109375" style="127" customWidth="1"/>
    <col min="16131" max="16131" width="7.140625" style="127" customWidth="1"/>
    <col min="16132" max="16132" width="1.28515625" style="127" customWidth="1"/>
    <col min="16133" max="16133" width="1" style="127" customWidth="1"/>
    <col min="16134" max="16134" width="3.7109375" style="127" customWidth="1"/>
    <col min="16135" max="16135" width="2" style="127" customWidth="1"/>
    <col min="16136" max="16136" width="2.140625" style="127" customWidth="1"/>
    <col min="16137" max="16137" width="1.28515625" style="127" customWidth="1"/>
    <col min="16138" max="16138" width="1.140625" style="127" customWidth="1"/>
    <col min="16139" max="16139" width="10.28515625" style="127" customWidth="1"/>
    <col min="16140" max="16140" width="4.5703125" style="127" customWidth="1"/>
    <col min="16141" max="16141" width="7.42578125" style="127" customWidth="1"/>
    <col min="16142" max="16142" width="33.7109375" style="127" customWidth="1"/>
    <col min="16143" max="16143" width="2.28515625" style="127" customWidth="1"/>
    <col min="16144" max="16144" width="3.42578125" style="127" customWidth="1"/>
    <col min="16145" max="16145" width="5.7109375" style="127" customWidth="1"/>
    <col min="16146" max="16146" width="2.28515625" style="127" customWidth="1"/>
    <col min="16147" max="16149" width="1.140625" style="127" customWidth="1"/>
    <col min="16150" max="16150" width="2.28515625" style="127" customWidth="1"/>
    <col min="16151" max="16151" width="3" style="127" customWidth="1"/>
    <col min="16152" max="16152" width="1.5703125" style="127" customWidth="1"/>
    <col min="16153" max="16153" width="1.140625" style="127" customWidth="1"/>
    <col min="16154" max="16154" width="1.5703125" style="127" customWidth="1"/>
    <col min="16155" max="16155" width="6.85546875" style="127"/>
    <col min="16156" max="16156" width="8.140625" style="127" bestFit="1" customWidth="1"/>
    <col min="16157" max="16384" width="6.85546875" style="127"/>
  </cols>
  <sheetData>
    <row r="1" spans="2:25" ht="12" customHeight="1"/>
    <row r="2" spans="2:25" ht="7.5" customHeight="1">
      <c r="B2" s="285" t="s">
        <v>614</v>
      </c>
      <c r="C2" s="285"/>
      <c r="D2" s="285"/>
      <c r="E2" s="285"/>
      <c r="F2" s="285"/>
      <c r="G2" s="285"/>
      <c r="J2" s="285" t="s">
        <v>615</v>
      </c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</row>
    <row r="3" spans="2:25" ht="6" customHeight="1">
      <c r="B3" s="285"/>
      <c r="C3" s="285"/>
      <c r="D3" s="285"/>
      <c r="E3" s="285"/>
      <c r="F3" s="285"/>
      <c r="G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</row>
    <row r="4" spans="2:25" ht="11.25" customHeight="1">
      <c r="B4" s="285"/>
      <c r="C4" s="285"/>
      <c r="D4" s="285"/>
      <c r="E4" s="285"/>
      <c r="F4" s="285"/>
      <c r="G4" s="285"/>
    </row>
    <row r="5" spans="2:25" ht="2.25" customHeight="1">
      <c r="B5" s="285"/>
      <c r="C5" s="285"/>
      <c r="D5" s="285"/>
      <c r="E5" s="285"/>
      <c r="F5" s="285"/>
      <c r="G5" s="285"/>
      <c r="I5" s="283" t="s">
        <v>616</v>
      </c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</row>
    <row r="6" spans="2:25" ht="10.5" customHeight="1"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</row>
    <row r="7" spans="2:25" ht="5.25" customHeight="1"/>
    <row r="8" spans="2:25">
      <c r="B8" s="279" t="s">
        <v>617</v>
      </c>
      <c r="C8" s="279"/>
      <c r="D8" s="279"/>
      <c r="E8" s="279"/>
      <c r="F8" s="279"/>
      <c r="G8" s="279"/>
      <c r="I8" s="280" t="s">
        <v>83</v>
      </c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</row>
    <row r="9" spans="2:25">
      <c r="I9" s="281" t="s">
        <v>618</v>
      </c>
      <c r="J9" s="281"/>
      <c r="K9" s="281"/>
      <c r="L9" s="281" t="s">
        <v>445</v>
      </c>
      <c r="M9" s="281"/>
      <c r="P9" s="282" t="s">
        <v>619</v>
      </c>
      <c r="Q9" s="282"/>
      <c r="R9" s="289">
        <v>3066.97</v>
      </c>
      <c r="S9" s="289"/>
      <c r="T9" s="289"/>
      <c r="U9" s="289"/>
      <c r="V9" s="289"/>
      <c r="W9" s="289"/>
      <c r="X9" s="289"/>
      <c r="Y9" s="289"/>
    </row>
    <row r="10" spans="2:25" ht="3.75" customHeight="1"/>
    <row r="11" spans="2:25" ht="1.5" customHeight="1"/>
    <row r="12" spans="2:25" ht="2.25" customHeight="1"/>
    <row r="13" spans="2:25">
      <c r="B13" s="279" t="s">
        <v>620</v>
      </c>
      <c r="C13" s="279"/>
      <c r="D13" s="279"/>
      <c r="E13" s="279"/>
      <c r="F13" s="279"/>
      <c r="G13" s="279"/>
      <c r="I13" s="280" t="s">
        <v>84</v>
      </c>
      <c r="J13" s="280"/>
      <c r="K13" s="280"/>
      <c r="L13" s="280"/>
      <c r="M13" s="280"/>
      <c r="N13" s="280"/>
      <c r="O13" s="280"/>
      <c r="P13" s="280"/>
      <c r="Q13" s="280"/>
      <c r="R13" s="280"/>
      <c r="S13" s="280"/>
      <c r="T13" s="280"/>
      <c r="U13" s="280"/>
      <c r="V13" s="280"/>
      <c r="W13" s="280"/>
      <c r="X13" s="280"/>
      <c r="Y13" s="280"/>
    </row>
    <row r="14" spans="2:25">
      <c r="I14" s="281" t="s">
        <v>618</v>
      </c>
      <c r="J14" s="281"/>
      <c r="K14" s="281"/>
      <c r="L14" s="281" t="s">
        <v>446</v>
      </c>
      <c r="M14" s="281"/>
      <c r="P14" s="282" t="s">
        <v>619</v>
      </c>
      <c r="Q14" s="282"/>
      <c r="R14" s="289">
        <v>32</v>
      </c>
      <c r="S14" s="289"/>
      <c r="T14" s="289"/>
      <c r="U14" s="289"/>
      <c r="V14" s="289"/>
      <c r="W14" s="289"/>
      <c r="X14" s="289"/>
      <c r="Y14" s="289"/>
    </row>
    <row r="15" spans="2:25" ht="3.75" customHeight="1"/>
    <row r="16" spans="2:25" ht="1.5" customHeight="1"/>
    <row r="17" spans="2:25" ht="2.25" customHeight="1"/>
    <row r="18" spans="2:25">
      <c r="B18" s="279" t="s">
        <v>621</v>
      </c>
      <c r="C18" s="279"/>
      <c r="D18" s="279"/>
      <c r="E18" s="279"/>
      <c r="F18" s="279"/>
      <c r="G18" s="279"/>
      <c r="I18" s="280" t="s">
        <v>85</v>
      </c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</row>
    <row r="19" spans="2:25">
      <c r="I19" s="281" t="s">
        <v>618</v>
      </c>
      <c r="J19" s="281"/>
      <c r="K19" s="281"/>
      <c r="L19" s="281" t="s">
        <v>446</v>
      </c>
      <c r="M19" s="281"/>
      <c r="P19" s="282" t="s">
        <v>619</v>
      </c>
      <c r="Q19" s="282"/>
      <c r="R19" s="289">
        <v>2311.21</v>
      </c>
      <c r="S19" s="289"/>
      <c r="T19" s="289"/>
      <c r="U19" s="289"/>
      <c r="V19" s="289"/>
      <c r="W19" s="289"/>
      <c r="X19" s="289"/>
      <c r="Y19" s="289"/>
    </row>
    <row r="20" spans="2:25" ht="3.75" customHeight="1"/>
    <row r="21" spans="2:25" ht="1.5" customHeight="1"/>
    <row r="22" spans="2:25" ht="2.25" customHeight="1"/>
    <row r="23" spans="2:25" ht="2.25" customHeight="1"/>
    <row r="24" spans="2:25">
      <c r="I24" s="283" t="s">
        <v>622</v>
      </c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3"/>
      <c r="W24" s="283"/>
      <c r="X24" s="283"/>
      <c r="Y24" s="283"/>
    </row>
    <row r="25" spans="2:25" ht="5.25" customHeight="1"/>
    <row r="26" spans="2:25">
      <c r="B26" s="279" t="s">
        <v>623</v>
      </c>
      <c r="C26" s="279"/>
      <c r="D26" s="279"/>
      <c r="E26" s="279"/>
      <c r="F26" s="279"/>
      <c r="G26" s="279"/>
      <c r="I26" s="280" t="s">
        <v>128</v>
      </c>
      <c r="J26" s="280"/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0"/>
    </row>
    <row r="27" spans="2:25">
      <c r="I27" s="281" t="s">
        <v>618</v>
      </c>
      <c r="J27" s="281"/>
      <c r="K27" s="281"/>
      <c r="L27" s="281" t="s">
        <v>446</v>
      </c>
      <c r="M27" s="281"/>
      <c r="P27" s="282" t="s">
        <v>619</v>
      </c>
      <c r="Q27" s="282"/>
      <c r="R27" s="289">
        <v>32</v>
      </c>
      <c r="S27" s="289"/>
      <c r="T27" s="289"/>
      <c r="U27" s="289"/>
      <c r="V27" s="289"/>
      <c r="W27" s="289"/>
      <c r="X27" s="289"/>
      <c r="Y27" s="289"/>
    </row>
    <row r="28" spans="2:25" ht="3.75" customHeight="1"/>
    <row r="29" spans="2:25" ht="1.5" customHeight="1"/>
    <row r="30" spans="2:25" ht="2.25" customHeight="1"/>
    <row r="31" spans="2:25">
      <c r="B31" s="279" t="s">
        <v>624</v>
      </c>
      <c r="C31" s="279"/>
      <c r="D31" s="279"/>
      <c r="E31" s="279"/>
      <c r="F31" s="279"/>
      <c r="G31" s="279"/>
      <c r="I31" s="280" t="s">
        <v>130</v>
      </c>
      <c r="J31" s="280"/>
      <c r="K31" s="280"/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Y31" s="280"/>
    </row>
    <row r="32" spans="2:25">
      <c r="I32" s="281" t="s">
        <v>618</v>
      </c>
      <c r="J32" s="281"/>
      <c r="K32" s="281"/>
      <c r="L32" s="281" t="s">
        <v>455</v>
      </c>
      <c r="M32" s="281"/>
      <c r="P32" s="282" t="s">
        <v>619</v>
      </c>
      <c r="Q32" s="282"/>
      <c r="R32" s="289">
        <v>16</v>
      </c>
      <c r="S32" s="289"/>
      <c r="T32" s="289"/>
      <c r="U32" s="289"/>
      <c r="V32" s="289"/>
      <c r="W32" s="289"/>
      <c r="X32" s="289"/>
      <c r="Y32" s="289"/>
    </row>
    <row r="33" spans="2:25" ht="3.75" customHeight="1"/>
    <row r="34" spans="2:25" ht="1.5" customHeight="1"/>
    <row r="35" spans="2:25" ht="2.25" customHeight="1"/>
    <row r="36" spans="2:25" s="129" customFormat="1" ht="11.25" customHeight="1">
      <c r="B36" s="275" t="s">
        <v>625</v>
      </c>
      <c r="C36" s="275"/>
      <c r="D36" s="275"/>
      <c r="E36" s="275"/>
      <c r="F36" s="275"/>
      <c r="G36" s="275"/>
      <c r="I36" s="284" t="s">
        <v>626</v>
      </c>
      <c r="J36" s="284"/>
      <c r="K36" s="284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284"/>
      <c r="Y36" s="284"/>
    </row>
    <row r="37" spans="2:25" s="129" customFormat="1" ht="9.75" customHeight="1"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284"/>
    </row>
    <row r="38" spans="2:25" s="129" customFormat="1">
      <c r="I38" s="275" t="s">
        <v>618</v>
      </c>
      <c r="J38" s="275"/>
      <c r="K38" s="275"/>
      <c r="L38" s="275" t="s">
        <v>455</v>
      </c>
      <c r="M38" s="275"/>
      <c r="P38" s="277" t="s">
        <v>619</v>
      </c>
      <c r="Q38" s="277"/>
      <c r="R38" s="278">
        <v>16</v>
      </c>
      <c r="S38" s="278"/>
      <c r="T38" s="278"/>
      <c r="U38" s="278"/>
      <c r="V38" s="278"/>
      <c r="W38" s="278"/>
      <c r="X38" s="278"/>
      <c r="Y38" s="278"/>
    </row>
    <row r="39" spans="2:25" ht="3.75" customHeight="1"/>
    <row r="40" spans="2:25" ht="1.5" customHeight="1"/>
    <row r="41" spans="2:25" ht="2.25" customHeight="1"/>
    <row r="42" spans="2:25">
      <c r="B42" s="279" t="s">
        <v>627</v>
      </c>
      <c r="C42" s="279"/>
      <c r="D42" s="279"/>
      <c r="E42" s="279"/>
      <c r="F42" s="279"/>
      <c r="G42" s="279"/>
      <c r="I42" s="280" t="s">
        <v>133</v>
      </c>
      <c r="J42" s="280"/>
      <c r="K42" s="280"/>
      <c r="L42" s="280"/>
      <c r="M42" s="280"/>
      <c r="N42" s="280"/>
      <c r="O42" s="280"/>
      <c r="P42" s="280"/>
      <c r="Q42" s="280"/>
      <c r="R42" s="280"/>
      <c r="S42" s="280"/>
      <c r="T42" s="280"/>
      <c r="U42" s="280"/>
      <c r="V42" s="280"/>
      <c r="W42" s="280"/>
      <c r="X42" s="280"/>
      <c r="Y42" s="280"/>
    </row>
    <row r="43" spans="2:25">
      <c r="I43" s="281" t="s">
        <v>618</v>
      </c>
      <c r="J43" s="281"/>
      <c r="K43" s="281"/>
      <c r="L43" s="281" t="s">
        <v>455</v>
      </c>
      <c r="M43" s="281"/>
      <c r="P43" s="282" t="s">
        <v>619</v>
      </c>
      <c r="Q43" s="282"/>
      <c r="R43" s="289">
        <v>16</v>
      </c>
      <c r="S43" s="289"/>
      <c r="T43" s="289"/>
      <c r="U43" s="289"/>
      <c r="V43" s="289"/>
      <c r="W43" s="289"/>
      <c r="X43" s="289"/>
      <c r="Y43" s="289"/>
    </row>
    <row r="44" spans="2:25" ht="3.75" customHeight="1"/>
    <row r="45" spans="2:25" ht="1.5" customHeight="1"/>
    <row r="46" spans="2:25" ht="2.25" customHeight="1"/>
    <row r="47" spans="2:25" s="129" customFormat="1">
      <c r="B47" s="275" t="s">
        <v>628</v>
      </c>
      <c r="C47" s="275"/>
      <c r="D47" s="275"/>
      <c r="E47" s="275"/>
      <c r="F47" s="275"/>
      <c r="G47" s="275"/>
      <c r="I47" s="276" t="s">
        <v>629</v>
      </c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</row>
    <row r="48" spans="2:25" s="129" customFormat="1">
      <c r="I48" s="275" t="s">
        <v>618</v>
      </c>
      <c r="J48" s="275"/>
      <c r="K48" s="275"/>
      <c r="L48" s="275" t="s">
        <v>455</v>
      </c>
      <c r="M48" s="275"/>
      <c r="P48" s="277" t="s">
        <v>619</v>
      </c>
      <c r="Q48" s="277"/>
      <c r="R48" s="278">
        <v>16</v>
      </c>
      <c r="S48" s="278"/>
      <c r="T48" s="278"/>
      <c r="U48" s="278"/>
      <c r="V48" s="278"/>
      <c r="W48" s="278"/>
      <c r="X48" s="278"/>
      <c r="Y48" s="278"/>
    </row>
    <row r="49" spans="2:28" ht="3.75" customHeight="1"/>
    <row r="50" spans="2:28" ht="1.5" customHeight="1"/>
    <row r="51" spans="2:28" ht="2.25" customHeight="1"/>
    <row r="52" spans="2:28">
      <c r="B52" s="279" t="s">
        <v>630</v>
      </c>
      <c r="C52" s="279"/>
      <c r="D52" s="279"/>
      <c r="E52" s="279"/>
      <c r="F52" s="279"/>
      <c r="G52" s="279"/>
      <c r="I52" s="280" t="s">
        <v>135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</row>
    <row r="53" spans="2:28">
      <c r="I53" s="281" t="s">
        <v>618</v>
      </c>
      <c r="J53" s="281"/>
      <c r="K53" s="281"/>
      <c r="L53" s="281" t="s">
        <v>448</v>
      </c>
      <c r="M53" s="281"/>
      <c r="P53" s="282" t="s">
        <v>619</v>
      </c>
      <c r="Q53" s="282"/>
      <c r="R53" s="289">
        <v>9.35</v>
      </c>
      <c r="S53" s="289"/>
      <c r="T53" s="289"/>
      <c r="U53" s="289"/>
      <c r="V53" s="289"/>
      <c r="W53" s="289"/>
      <c r="X53" s="289"/>
      <c r="Y53" s="289"/>
    </row>
    <row r="54" spans="2:28" ht="3.75" customHeight="1"/>
    <row r="55" spans="2:28" ht="1.5" customHeight="1"/>
    <row r="56" spans="2:28" ht="2.25" customHeight="1"/>
    <row r="57" spans="2:28" s="129" customFormat="1">
      <c r="B57" s="275" t="s">
        <v>631</v>
      </c>
      <c r="C57" s="275"/>
      <c r="D57" s="275"/>
      <c r="E57" s="275"/>
      <c r="F57" s="275"/>
      <c r="G57" s="275"/>
      <c r="I57" s="276" t="s">
        <v>632</v>
      </c>
      <c r="J57" s="276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</row>
    <row r="58" spans="2:28" s="129" customFormat="1">
      <c r="I58" s="275" t="s">
        <v>618</v>
      </c>
      <c r="J58" s="275"/>
      <c r="K58" s="275"/>
      <c r="L58" s="275" t="s">
        <v>448</v>
      </c>
      <c r="M58" s="275"/>
      <c r="P58" s="277" t="s">
        <v>619</v>
      </c>
      <c r="Q58" s="277"/>
      <c r="R58" s="278">
        <v>9.35</v>
      </c>
      <c r="S58" s="278"/>
      <c r="T58" s="278"/>
      <c r="U58" s="278"/>
      <c r="V58" s="278"/>
      <c r="W58" s="278"/>
      <c r="X58" s="278"/>
      <c r="Y58" s="278"/>
    </row>
    <row r="59" spans="2:28" ht="3.75" customHeight="1"/>
    <row r="60" spans="2:28" ht="1.5" customHeight="1"/>
    <row r="61" spans="2:28" ht="2.25" customHeight="1"/>
    <row r="62" spans="2:28">
      <c r="B62" s="279" t="s">
        <v>633</v>
      </c>
      <c r="C62" s="279"/>
      <c r="D62" s="279"/>
      <c r="E62" s="279"/>
      <c r="F62" s="279"/>
      <c r="G62" s="279"/>
      <c r="I62" s="280" t="s">
        <v>138</v>
      </c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</row>
    <row r="63" spans="2:28">
      <c r="I63" s="281" t="s">
        <v>618</v>
      </c>
      <c r="J63" s="281"/>
      <c r="K63" s="281"/>
      <c r="L63" s="281" t="s">
        <v>448</v>
      </c>
      <c r="M63" s="281"/>
      <c r="P63" s="282" t="s">
        <v>619</v>
      </c>
      <c r="Q63" s="282"/>
      <c r="R63" s="289">
        <v>2046</v>
      </c>
      <c r="S63" s="289"/>
      <c r="T63" s="289"/>
      <c r="U63" s="289"/>
      <c r="V63" s="289"/>
      <c r="W63" s="289"/>
      <c r="X63" s="289"/>
      <c r="Y63" s="289"/>
      <c r="AB63" s="128"/>
    </row>
    <row r="64" spans="2:28" ht="3.75" customHeight="1"/>
    <row r="65" spans="2:28" ht="1.5" customHeight="1"/>
    <row r="66" spans="2:28" ht="2.25" customHeight="1"/>
    <row r="67" spans="2:28" s="129" customFormat="1">
      <c r="B67" s="275" t="s">
        <v>634</v>
      </c>
      <c r="C67" s="275"/>
      <c r="D67" s="275"/>
      <c r="E67" s="275"/>
      <c r="F67" s="275"/>
      <c r="G67" s="275"/>
      <c r="I67" s="276" t="s">
        <v>635</v>
      </c>
      <c r="J67" s="276"/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</row>
    <row r="68" spans="2:28" s="129" customFormat="1">
      <c r="I68" s="275" t="s">
        <v>618</v>
      </c>
      <c r="J68" s="275"/>
      <c r="K68" s="275"/>
      <c r="L68" s="275" t="s">
        <v>448</v>
      </c>
      <c r="M68" s="275"/>
      <c r="P68" s="277" t="s">
        <v>619</v>
      </c>
      <c r="Q68" s="277"/>
      <c r="R68" s="278">
        <v>14</v>
      </c>
      <c r="S68" s="278"/>
      <c r="T68" s="278"/>
      <c r="U68" s="278"/>
      <c r="V68" s="278"/>
      <c r="W68" s="278"/>
      <c r="X68" s="278"/>
      <c r="Y68" s="278"/>
    </row>
    <row r="69" spans="2:28" s="129" customFormat="1" ht="3.75" customHeight="1"/>
    <row r="70" spans="2:28" s="129" customFormat="1" ht="1.5" customHeight="1"/>
    <row r="71" spans="2:28" s="129" customFormat="1" ht="2.25" customHeight="1"/>
    <row r="72" spans="2:28" s="129" customFormat="1">
      <c r="B72" s="275" t="s">
        <v>636</v>
      </c>
      <c r="C72" s="275"/>
      <c r="D72" s="275"/>
      <c r="E72" s="275"/>
      <c r="F72" s="275"/>
      <c r="G72" s="275"/>
      <c r="I72" s="276" t="s">
        <v>637</v>
      </c>
      <c r="J72" s="276"/>
      <c r="K72" s="276"/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</row>
    <row r="73" spans="2:28" s="129" customFormat="1">
      <c r="I73" s="275" t="s">
        <v>618</v>
      </c>
      <c r="J73" s="275"/>
      <c r="K73" s="275"/>
      <c r="L73" s="275" t="s">
        <v>448</v>
      </c>
      <c r="M73" s="275"/>
      <c r="P73" s="277" t="s">
        <v>619</v>
      </c>
      <c r="Q73" s="277"/>
      <c r="R73" s="278">
        <v>2032</v>
      </c>
      <c r="S73" s="278"/>
      <c r="T73" s="278"/>
      <c r="U73" s="278"/>
      <c r="V73" s="278"/>
      <c r="W73" s="278"/>
      <c r="X73" s="278"/>
      <c r="Y73" s="278"/>
    </row>
    <row r="74" spans="2:28" ht="3.75" customHeight="1"/>
    <row r="75" spans="2:28" ht="1.5" customHeight="1"/>
    <row r="76" spans="2:28" ht="2.25" customHeight="1"/>
    <row r="77" spans="2:28">
      <c r="B77" s="279" t="s">
        <v>638</v>
      </c>
      <c r="C77" s="279"/>
      <c r="D77" s="279"/>
      <c r="E77" s="279"/>
      <c r="F77" s="279"/>
      <c r="G77" s="279"/>
      <c r="I77" s="280" t="s">
        <v>140</v>
      </c>
      <c r="J77" s="280"/>
      <c r="K77" s="280"/>
      <c r="L77" s="280"/>
      <c r="M77" s="280"/>
      <c r="N77" s="280"/>
      <c r="O77" s="280"/>
      <c r="P77" s="280"/>
      <c r="Q77" s="280"/>
      <c r="R77" s="280"/>
      <c r="S77" s="280"/>
      <c r="T77" s="280"/>
      <c r="U77" s="280"/>
      <c r="V77" s="280"/>
      <c r="W77" s="280"/>
      <c r="X77" s="280"/>
      <c r="Y77" s="280"/>
    </row>
    <row r="78" spans="2:28">
      <c r="I78" s="281" t="s">
        <v>618</v>
      </c>
      <c r="J78" s="281"/>
      <c r="K78" s="281"/>
      <c r="L78" s="281" t="s">
        <v>448</v>
      </c>
      <c r="M78" s="281"/>
      <c r="P78" s="282" t="s">
        <v>619</v>
      </c>
      <c r="Q78" s="282"/>
      <c r="R78" s="289">
        <v>322</v>
      </c>
      <c r="S78" s="289"/>
      <c r="T78" s="289"/>
      <c r="U78" s="289"/>
      <c r="V78" s="289"/>
      <c r="W78" s="289"/>
      <c r="X78" s="289"/>
      <c r="Y78" s="289"/>
      <c r="AB78" s="128"/>
    </row>
    <row r="79" spans="2:28" ht="3.75" customHeight="1"/>
    <row r="80" spans="2:28" ht="1.5" customHeight="1"/>
    <row r="81" spans="2:25" ht="2.25" customHeight="1"/>
    <row r="82" spans="2:25" s="129" customFormat="1">
      <c r="B82" s="275" t="s">
        <v>639</v>
      </c>
      <c r="C82" s="275"/>
      <c r="D82" s="275"/>
      <c r="E82" s="275"/>
      <c r="F82" s="275"/>
      <c r="G82" s="275"/>
      <c r="I82" s="276" t="s">
        <v>640</v>
      </c>
      <c r="J82" s="276"/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</row>
    <row r="83" spans="2:25" s="129" customFormat="1">
      <c r="I83" s="275" t="s">
        <v>618</v>
      </c>
      <c r="J83" s="275"/>
      <c r="K83" s="275"/>
      <c r="L83" s="275" t="s">
        <v>448</v>
      </c>
      <c r="M83" s="275"/>
      <c r="P83" s="277" t="s">
        <v>619</v>
      </c>
      <c r="Q83" s="277"/>
      <c r="R83" s="278">
        <v>181</v>
      </c>
      <c r="S83" s="278"/>
      <c r="T83" s="278"/>
      <c r="U83" s="278"/>
      <c r="V83" s="278"/>
      <c r="W83" s="278"/>
      <c r="X83" s="278"/>
      <c r="Y83" s="278"/>
    </row>
    <row r="84" spans="2:25" s="129" customFormat="1" ht="3.75" customHeight="1"/>
    <row r="85" spans="2:25" s="129" customFormat="1" ht="1.5" customHeight="1"/>
    <row r="86" spans="2:25" s="129" customFormat="1" ht="2.25" customHeight="1"/>
    <row r="87" spans="2:25" s="129" customFormat="1">
      <c r="B87" s="275" t="s">
        <v>641</v>
      </c>
      <c r="C87" s="275"/>
      <c r="D87" s="275"/>
      <c r="E87" s="275"/>
      <c r="F87" s="275"/>
      <c r="G87" s="275"/>
      <c r="I87" s="276" t="s">
        <v>642</v>
      </c>
      <c r="J87" s="276"/>
      <c r="K87" s="276"/>
      <c r="L87" s="276"/>
      <c r="M87" s="276"/>
      <c r="N87" s="276"/>
      <c r="O87" s="276"/>
      <c r="P87" s="276"/>
      <c r="Q87" s="276"/>
      <c r="R87" s="276"/>
      <c r="S87" s="276"/>
      <c r="T87" s="276"/>
      <c r="U87" s="276"/>
      <c r="V87" s="276"/>
      <c r="W87" s="276"/>
      <c r="X87" s="276"/>
      <c r="Y87" s="276"/>
    </row>
    <row r="88" spans="2:25" s="129" customFormat="1">
      <c r="I88" s="275" t="s">
        <v>618</v>
      </c>
      <c r="J88" s="275"/>
      <c r="K88" s="275"/>
      <c r="L88" s="275" t="s">
        <v>448</v>
      </c>
      <c r="M88" s="275"/>
      <c r="P88" s="277" t="s">
        <v>619</v>
      </c>
      <c r="Q88" s="277"/>
      <c r="R88" s="278">
        <v>141</v>
      </c>
      <c r="S88" s="278"/>
      <c r="T88" s="278"/>
      <c r="U88" s="278"/>
      <c r="V88" s="278"/>
      <c r="W88" s="278"/>
      <c r="X88" s="278"/>
      <c r="Y88" s="278"/>
    </row>
    <row r="89" spans="2:25" ht="3.75" customHeight="1"/>
    <row r="90" spans="2:25" ht="1.5" customHeight="1"/>
    <row r="91" spans="2:25" ht="2.25" customHeight="1"/>
    <row r="92" spans="2:25">
      <c r="B92" s="279" t="s">
        <v>643</v>
      </c>
      <c r="C92" s="279"/>
      <c r="D92" s="279"/>
      <c r="E92" s="279"/>
      <c r="F92" s="279"/>
      <c r="G92" s="279"/>
      <c r="I92" s="280" t="s">
        <v>142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</row>
    <row r="93" spans="2:25">
      <c r="I93" s="281" t="s">
        <v>618</v>
      </c>
      <c r="J93" s="281"/>
      <c r="K93" s="281"/>
      <c r="L93" s="281" t="s">
        <v>448</v>
      </c>
      <c r="M93" s="281"/>
      <c r="P93" s="282" t="s">
        <v>619</v>
      </c>
      <c r="Q93" s="282"/>
      <c r="R93" s="289">
        <v>429</v>
      </c>
      <c r="S93" s="289"/>
      <c r="T93" s="289"/>
      <c r="U93" s="289"/>
      <c r="V93" s="289"/>
      <c r="W93" s="289"/>
      <c r="X93" s="289"/>
      <c r="Y93" s="289"/>
    </row>
    <row r="94" spans="2:25" ht="3.75" customHeight="1"/>
    <row r="95" spans="2:25" ht="1.5" customHeight="1"/>
    <row r="96" spans="2:25" ht="2.25" customHeight="1"/>
    <row r="97" spans="2:25" s="129" customFormat="1">
      <c r="B97" s="275" t="s">
        <v>644</v>
      </c>
      <c r="C97" s="275"/>
      <c r="D97" s="275"/>
      <c r="E97" s="275"/>
      <c r="F97" s="275"/>
      <c r="G97" s="275"/>
      <c r="I97" s="276" t="s">
        <v>645</v>
      </c>
      <c r="J97" s="276"/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</row>
    <row r="98" spans="2:25" s="129" customFormat="1">
      <c r="I98" s="275" t="s">
        <v>618</v>
      </c>
      <c r="J98" s="275"/>
      <c r="K98" s="275"/>
      <c r="L98" s="275" t="s">
        <v>448</v>
      </c>
      <c r="M98" s="275"/>
      <c r="P98" s="277" t="s">
        <v>619</v>
      </c>
      <c r="Q98" s="277"/>
      <c r="R98" s="278">
        <v>429</v>
      </c>
      <c r="S98" s="278"/>
      <c r="T98" s="278"/>
      <c r="U98" s="278"/>
      <c r="V98" s="278"/>
      <c r="W98" s="278"/>
      <c r="X98" s="278"/>
      <c r="Y98" s="278"/>
    </row>
    <row r="99" spans="2:25" ht="3.75" customHeight="1"/>
    <row r="100" spans="2:25" ht="1.5" customHeight="1"/>
    <row r="101" spans="2:25" ht="2.25" customHeight="1"/>
    <row r="102" spans="2:25">
      <c r="B102" s="279" t="s">
        <v>646</v>
      </c>
      <c r="C102" s="279"/>
      <c r="D102" s="279"/>
      <c r="E102" s="279"/>
      <c r="F102" s="279"/>
      <c r="G102" s="279"/>
      <c r="I102" s="280" t="s">
        <v>144</v>
      </c>
      <c r="J102" s="280"/>
      <c r="K102" s="280"/>
      <c r="L102" s="280"/>
      <c r="M102" s="280"/>
      <c r="N102" s="280"/>
      <c r="O102" s="280"/>
      <c r="P102" s="280"/>
      <c r="Q102" s="280"/>
      <c r="R102" s="280"/>
      <c r="S102" s="280"/>
      <c r="T102" s="280"/>
      <c r="U102" s="280"/>
      <c r="V102" s="280"/>
      <c r="W102" s="280"/>
      <c r="X102" s="280"/>
      <c r="Y102" s="280"/>
    </row>
    <row r="103" spans="2:25">
      <c r="I103" s="281" t="s">
        <v>618</v>
      </c>
      <c r="J103" s="281"/>
      <c r="K103" s="281"/>
      <c r="L103" s="281" t="s">
        <v>448</v>
      </c>
      <c r="M103" s="281"/>
      <c r="P103" s="282" t="s">
        <v>619</v>
      </c>
      <c r="Q103" s="282"/>
      <c r="R103" s="289">
        <v>1537</v>
      </c>
      <c r="S103" s="289"/>
      <c r="T103" s="289"/>
      <c r="U103" s="289"/>
      <c r="V103" s="289"/>
      <c r="W103" s="289"/>
      <c r="X103" s="289"/>
      <c r="Y103" s="289"/>
    </row>
    <row r="104" spans="2:25" ht="3.75" customHeight="1"/>
    <row r="105" spans="2:25" ht="1.5" customHeight="1"/>
    <row r="106" spans="2:25" ht="2.25" customHeight="1"/>
    <row r="107" spans="2:25" s="129" customFormat="1">
      <c r="B107" s="275" t="s">
        <v>647</v>
      </c>
      <c r="C107" s="275"/>
      <c r="D107" s="275"/>
      <c r="E107" s="275"/>
      <c r="F107" s="275"/>
      <c r="G107" s="275"/>
      <c r="I107" s="276" t="s">
        <v>648</v>
      </c>
      <c r="J107" s="276"/>
      <c r="K107" s="276"/>
      <c r="L107" s="276"/>
      <c r="M107" s="276"/>
      <c r="N107" s="276"/>
      <c r="O107" s="276"/>
      <c r="P107" s="276"/>
      <c r="Q107" s="276"/>
      <c r="R107" s="276"/>
      <c r="S107" s="276"/>
      <c r="T107" s="276"/>
      <c r="U107" s="276"/>
      <c r="V107" s="276"/>
      <c r="W107" s="276"/>
      <c r="X107" s="276"/>
      <c r="Y107" s="276"/>
    </row>
    <row r="108" spans="2:25" s="129" customFormat="1">
      <c r="I108" s="275" t="s">
        <v>618</v>
      </c>
      <c r="J108" s="275"/>
      <c r="K108" s="275"/>
      <c r="L108" s="275" t="s">
        <v>448</v>
      </c>
      <c r="M108" s="275"/>
      <c r="P108" s="277" t="s">
        <v>619</v>
      </c>
      <c r="Q108" s="277"/>
      <c r="R108" s="278">
        <v>1537</v>
      </c>
      <c r="S108" s="278"/>
      <c r="T108" s="278"/>
      <c r="U108" s="278"/>
      <c r="V108" s="278"/>
      <c r="W108" s="278"/>
      <c r="X108" s="278"/>
      <c r="Y108" s="278"/>
    </row>
    <row r="109" spans="2:25" ht="3.75" customHeight="1"/>
    <row r="110" spans="2:25" ht="1.5" customHeight="1"/>
    <row r="111" spans="2:25" ht="2.25" customHeight="1"/>
    <row r="112" spans="2:25">
      <c r="B112" s="279" t="s">
        <v>649</v>
      </c>
      <c r="C112" s="279"/>
      <c r="D112" s="279"/>
      <c r="E112" s="279"/>
      <c r="F112" s="279"/>
      <c r="G112" s="279"/>
      <c r="I112" s="280" t="s">
        <v>146</v>
      </c>
      <c r="J112" s="280"/>
      <c r="K112" s="280"/>
      <c r="L112" s="280"/>
      <c r="M112" s="280"/>
      <c r="N112" s="280"/>
      <c r="O112" s="280"/>
      <c r="P112" s="280"/>
      <c r="Q112" s="280"/>
      <c r="R112" s="280"/>
      <c r="S112" s="280"/>
      <c r="T112" s="280"/>
      <c r="U112" s="280"/>
      <c r="V112" s="280"/>
      <c r="W112" s="280"/>
      <c r="X112" s="280"/>
      <c r="Y112" s="280"/>
    </row>
    <row r="113" spans="2:28">
      <c r="I113" s="281" t="s">
        <v>618</v>
      </c>
      <c r="J113" s="281"/>
      <c r="K113" s="281"/>
      <c r="L113" s="281" t="s">
        <v>453</v>
      </c>
      <c r="M113" s="281"/>
      <c r="P113" s="282" t="s">
        <v>619</v>
      </c>
      <c r="Q113" s="282"/>
      <c r="R113" s="289">
        <v>698</v>
      </c>
      <c r="S113" s="289"/>
      <c r="T113" s="289"/>
      <c r="U113" s="289"/>
      <c r="V113" s="289"/>
      <c r="W113" s="289"/>
      <c r="X113" s="289"/>
      <c r="Y113" s="289"/>
      <c r="AB113" s="128"/>
    </row>
    <row r="114" spans="2:28" ht="3.75" customHeight="1"/>
    <row r="115" spans="2:28" ht="1.5" customHeight="1"/>
    <row r="116" spans="2:28" ht="2.25" customHeight="1"/>
    <row r="117" spans="2:28" s="129" customFormat="1">
      <c r="B117" s="275" t="s">
        <v>650</v>
      </c>
      <c r="C117" s="275"/>
      <c r="D117" s="275"/>
      <c r="E117" s="275"/>
      <c r="F117" s="275"/>
      <c r="G117" s="275"/>
      <c r="I117" s="276" t="s">
        <v>651</v>
      </c>
      <c r="J117" s="276"/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</row>
    <row r="118" spans="2:28" s="129" customFormat="1">
      <c r="I118" s="275" t="s">
        <v>618</v>
      </c>
      <c r="J118" s="275"/>
      <c r="K118" s="275"/>
      <c r="L118" s="275" t="s">
        <v>453</v>
      </c>
      <c r="M118" s="275"/>
      <c r="P118" s="277" t="s">
        <v>619</v>
      </c>
      <c r="Q118" s="277"/>
      <c r="R118" s="278">
        <v>607</v>
      </c>
      <c r="S118" s="278"/>
      <c r="T118" s="278"/>
      <c r="U118" s="278"/>
      <c r="V118" s="278"/>
      <c r="W118" s="278"/>
      <c r="X118" s="278"/>
      <c r="Y118" s="278"/>
    </row>
    <row r="119" spans="2:28" s="129" customFormat="1" ht="3.75" customHeight="1"/>
    <row r="120" spans="2:28" s="129" customFormat="1" ht="1.5" customHeight="1"/>
    <row r="121" spans="2:28" s="129" customFormat="1" ht="2.25" customHeight="1"/>
    <row r="122" spans="2:28" s="129" customFormat="1">
      <c r="B122" s="275" t="s">
        <v>652</v>
      </c>
      <c r="C122" s="275"/>
      <c r="D122" s="275"/>
      <c r="E122" s="275"/>
      <c r="F122" s="275"/>
      <c r="G122" s="275"/>
      <c r="I122" s="276" t="s">
        <v>653</v>
      </c>
      <c r="J122" s="276"/>
      <c r="K122" s="276"/>
      <c r="L122" s="276"/>
      <c r="M122" s="276"/>
      <c r="N122" s="276"/>
      <c r="O122" s="276"/>
      <c r="P122" s="276"/>
      <c r="Q122" s="276"/>
      <c r="R122" s="276"/>
      <c r="S122" s="276"/>
      <c r="T122" s="276"/>
      <c r="U122" s="276"/>
      <c r="V122" s="276"/>
      <c r="W122" s="276"/>
      <c r="X122" s="276"/>
      <c r="Y122" s="276"/>
    </row>
    <row r="123" spans="2:28" s="129" customFormat="1">
      <c r="I123" s="275" t="s">
        <v>618</v>
      </c>
      <c r="J123" s="275"/>
      <c r="K123" s="275"/>
      <c r="L123" s="275" t="s">
        <v>453</v>
      </c>
      <c r="M123" s="275"/>
      <c r="P123" s="277" t="s">
        <v>619</v>
      </c>
      <c r="Q123" s="277"/>
      <c r="R123" s="278">
        <v>91</v>
      </c>
      <c r="S123" s="278"/>
      <c r="T123" s="278"/>
      <c r="U123" s="278"/>
      <c r="V123" s="278"/>
      <c r="W123" s="278"/>
      <c r="X123" s="278"/>
      <c r="Y123" s="278"/>
    </row>
    <row r="124" spans="2:28" ht="3.75" customHeight="1"/>
    <row r="125" spans="2:28" ht="1.5" customHeight="1"/>
    <row r="126" spans="2:28" ht="2.25" customHeight="1"/>
    <row r="127" spans="2:28">
      <c r="B127" s="279" t="s">
        <v>654</v>
      </c>
      <c r="C127" s="279"/>
      <c r="D127" s="279"/>
      <c r="E127" s="279"/>
      <c r="F127" s="279"/>
      <c r="G127" s="279"/>
      <c r="I127" s="280" t="s">
        <v>149</v>
      </c>
      <c r="J127" s="280"/>
      <c r="K127" s="280"/>
      <c r="L127" s="280"/>
      <c r="M127" s="280"/>
      <c r="N127" s="280"/>
      <c r="O127" s="280"/>
      <c r="P127" s="280"/>
      <c r="Q127" s="280"/>
      <c r="R127" s="280"/>
      <c r="S127" s="280"/>
      <c r="T127" s="280"/>
      <c r="U127" s="280"/>
      <c r="V127" s="280"/>
      <c r="W127" s="280"/>
      <c r="X127" s="280"/>
      <c r="Y127" s="280"/>
    </row>
    <row r="128" spans="2:28">
      <c r="I128" s="281" t="s">
        <v>618</v>
      </c>
      <c r="J128" s="281"/>
      <c r="K128" s="281"/>
      <c r="L128" s="281" t="s">
        <v>455</v>
      </c>
      <c r="M128" s="281"/>
      <c r="P128" s="282" t="s">
        <v>619</v>
      </c>
      <c r="Q128" s="282"/>
      <c r="R128" s="289">
        <v>42</v>
      </c>
      <c r="S128" s="289"/>
      <c r="T128" s="289"/>
      <c r="U128" s="289"/>
      <c r="V128" s="289"/>
      <c r="W128" s="289"/>
      <c r="X128" s="289"/>
      <c r="Y128" s="289"/>
    </row>
    <row r="129" spans="2:28" ht="3.75" customHeight="1"/>
    <row r="130" spans="2:28" ht="1.5" customHeight="1"/>
    <row r="131" spans="2:28" ht="2.25" customHeight="1"/>
    <row r="132" spans="2:28">
      <c r="B132" s="279" t="s">
        <v>655</v>
      </c>
      <c r="C132" s="279"/>
      <c r="D132" s="279"/>
      <c r="E132" s="279"/>
      <c r="F132" s="279"/>
      <c r="G132" s="279"/>
      <c r="I132" s="280" t="s">
        <v>151</v>
      </c>
      <c r="J132" s="280"/>
      <c r="K132" s="280"/>
      <c r="L132" s="280"/>
      <c r="M132" s="280"/>
      <c r="N132" s="280"/>
      <c r="O132" s="280"/>
      <c r="P132" s="280"/>
      <c r="Q132" s="280"/>
      <c r="R132" s="280"/>
      <c r="S132" s="280"/>
      <c r="T132" s="280"/>
      <c r="U132" s="280"/>
      <c r="V132" s="280"/>
      <c r="W132" s="280"/>
      <c r="X132" s="280"/>
      <c r="Y132" s="280"/>
    </row>
    <row r="133" spans="2:28">
      <c r="I133" s="281" t="s">
        <v>618</v>
      </c>
      <c r="J133" s="281"/>
      <c r="K133" s="281"/>
      <c r="L133" s="281" t="s">
        <v>445</v>
      </c>
      <c r="M133" s="281"/>
      <c r="P133" s="282" t="s">
        <v>619</v>
      </c>
      <c r="Q133" s="282"/>
      <c r="R133" s="289">
        <v>3083.14</v>
      </c>
      <c r="S133" s="289"/>
      <c r="T133" s="289"/>
      <c r="U133" s="289"/>
      <c r="V133" s="289"/>
      <c r="W133" s="289"/>
      <c r="X133" s="289"/>
      <c r="Y133" s="289"/>
      <c r="AB133" s="128"/>
    </row>
    <row r="134" spans="2:28" ht="3.75" customHeight="1"/>
    <row r="135" spans="2:28" ht="1.5" customHeight="1"/>
    <row r="136" spans="2:28" ht="2.25" customHeight="1"/>
    <row r="137" spans="2:28" s="129" customFormat="1">
      <c r="B137" s="275" t="s">
        <v>656</v>
      </c>
      <c r="C137" s="275"/>
      <c r="D137" s="275"/>
      <c r="E137" s="275"/>
      <c r="F137" s="275"/>
      <c r="G137" s="275"/>
      <c r="I137" s="276" t="s">
        <v>657</v>
      </c>
      <c r="J137" s="276"/>
      <c r="K137" s="276"/>
      <c r="L137" s="276"/>
      <c r="M137" s="276"/>
      <c r="N137" s="276"/>
      <c r="O137" s="276"/>
      <c r="P137" s="276"/>
      <c r="Q137" s="276"/>
      <c r="R137" s="276"/>
      <c r="S137" s="276"/>
      <c r="T137" s="276"/>
      <c r="U137" s="276"/>
      <c r="V137" s="276"/>
      <c r="W137" s="276"/>
      <c r="X137" s="276"/>
      <c r="Y137" s="276"/>
    </row>
    <row r="138" spans="2:28" s="129" customFormat="1">
      <c r="I138" s="275" t="s">
        <v>618</v>
      </c>
      <c r="J138" s="275"/>
      <c r="K138" s="275"/>
      <c r="L138" s="275" t="s">
        <v>445</v>
      </c>
      <c r="M138" s="275"/>
      <c r="P138" s="277" t="s">
        <v>619</v>
      </c>
      <c r="Q138" s="277"/>
      <c r="R138" s="278">
        <v>83.2</v>
      </c>
      <c r="S138" s="278"/>
      <c r="T138" s="278"/>
      <c r="U138" s="278"/>
      <c r="V138" s="278"/>
      <c r="W138" s="278"/>
      <c r="X138" s="278"/>
      <c r="Y138" s="278"/>
    </row>
    <row r="139" spans="2:28" s="129" customFormat="1" ht="3.75" customHeight="1"/>
    <row r="140" spans="2:28" s="129" customFormat="1" ht="1.5" customHeight="1"/>
    <row r="141" spans="2:28" s="129" customFormat="1" ht="2.25" customHeight="1"/>
    <row r="142" spans="2:28" s="129" customFormat="1">
      <c r="B142" s="275" t="s">
        <v>658</v>
      </c>
      <c r="C142" s="275"/>
      <c r="D142" s="275"/>
      <c r="E142" s="275"/>
      <c r="F142" s="275"/>
      <c r="G142" s="275"/>
      <c r="I142" s="276" t="s">
        <v>659</v>
      </c>
      <c r="J142" s="276"/>
      <c r="K142" s="276"/>
      <c r="L142" s="276"/>
      <c r="M142" s="276"/>
      <c r="N142" s="276"/>
      <c r="O142" s="276"/>
      <c r="P142" s="276"/>
      <c r="Q142" s="276"/>
      <c r="R142" s="276"/>
      <c r="S142" s="276"/>
      <c r="T142" s="276"/>
      <c r="U142" s="276"/>
      <c r="V142" s="276"/>
      <c r="W142" s="276"/>
      <c r="X142" s="276"/>
      <c r="Y142" s="276"/>
    </row>
    <row r="143" spans="2:28" s="129" customFormat="1">
      <c r="I143" s="275" t="s">
        <v>618</v>
      </c>
      <c r="J143" s="275"/>
      <c r="K143" s="275"/>
      <c r="L143" s="275" t="s">
        <v>445</v>
      </c>
      <c r="M143" s="275"/>
      <c r="P143" s="277" t="s">
        <v>619</v>
      </c>
      <c r="Q143" s="277"/>
      <c r="R143" s="278">
        <v>2999.94</v>
      </c>
      <c r="S143" s="278"/>
      <c r="T143" s="278"/>
      <c r="U143" s="278"/>
      <c r="V143" s="278"/>
      <c r="W143" s="278"/>
      <c r="X143" s="278"/>
      <c r="Y143" s="278"/>
    </row>
    <row r="144" spans="2:28" ht="3.75" customHeight="1"/>
    <row r="145" spans="2:28" ht="1.5" customHeight="1"/>
    <row r="146" spans="2:28" ht="2.25" customHeight="1"/>
    <row r="147" spans="2:28">
      <c r="B147" s="279" t="s">
        <v>660</v>
      </c>
      <c r="C147" s="279"/>
      <c r="D147" s="279"/>
      <c r="E147" s="279"/>
      <c r="F147" s="279"/>
      <c r="G147" s="279"/>
      <c r="I147" s="280" t="s">
        <v>153</v>
      </c>
      <c r="J147" s="280"/>
      <c r="K147" s="280"/>
      <c r="L147" s="280"/>
      <c r="M147" s="280"/>
      <c r="N147" s="280"/>
      <c r="O147" s="280"/>
      <c r="P147" s="280"/>
      <c r="Q147" s="280"/>
      <c r="R147" s="280"/>
      <c r="S147" s="280"/>
      <c r="T147" s="280"/>
      <c r="U147" s="280"/>
      <c r="V147" s="280"/>
      <c r="W147" s="280"/>
      <c r="X147" s="280"/>
      <c r="Y147" s="280"/>
    </row>
    <row r="148" spans="2:28">
      <c r="I148" s="281" t="s">
        <v>618</v>
      </c>
      <c r="J148" s="281"/>
      <c r="K148" s="281"/>
      <c r="L148" s="281" t="s">
        <v>448</v>
      </c>
      <c r="M148" s="281"/>
      <c r="P148" s="282" t="s">
        <v>619</v>
      </c>
      <c r="Q148" s="282"/>
      <c r="R148" s="289">
        <v>8580</v>
      </c>
      <c r="S148" s="289"/>
      <c r="T148" s="289"/>
      <c r="U148" s="289"/>
      <c r="V148" s="289"/>
      <c r="W148" s="289"/>
      <c r="X148" s="289"/>
      <c r="Y148" s="289"/>
    </row>
    <row r="149" spans="2:28" ht="3.75" customHeight="1"/>
    <row r="150" spans="2:28" ht="1.5" customHeight="1"/>
    <row r="151" spans="2:28" ht="2.25" customHeight="1"/>
    <row r="152" spans="2:28" s="129" customFormat="1">
      <c r="B152" s="275" t="s">
        <v>661</v>
      </c>
      <c r="C152" s="275"/>
      <c r="D152" s="275"/>
      <c r="E152" s="275"/>
      <c r="F152" s="275"/>
      <c r="G152" s="275"/>
      <c r="I152" s="276" t="s">
        <v>662</v>
      </c>
      <c r="J152" s="276"/>
      <c r="K152" s="276"/>
      <c r="L152" s="276"/>
      <c r="M152" s="276"/>
      <c r="N152" s="276"/>
      <c r="O152" s="276"/>
      <c r="P152" s="276"/>
      <c r="Q152" s="276"/>
      <c r="R152" s="276"/>
      <c r="S152" s="276"/>
      <c r="T152" s="276"/>
      <c r="U152" s="276"/>
      <c r="V152" s="276"/>
      <c r="W152" s="276"/>
      <c r="X152" s="276"/>
      <c r="Y152" s="276"/>
    </row>
    <row r="153" spans="2:28" s="129" customFormat="1">
      <c r="I153" s="275" t="s">
        <v>618</v>
      </c>
      <c r="J153" s="275"/>
      <c r="K153" s="275"/>
      <c r="L153" s="275" t="s">
        <v>448</v>
      </c>
      <c r="M153" s="275"/>
      <c r="P153" s="277" t="s">
        <v>619</v>
      </c>
      <c r="Q153" s="277"/>
      <c r="R153" s="278">
        <v>8580</v>
      </c>
      <c r="S153" s="278"/>
      <c r="T153" s="278"/>
      <c r="U153" s="278"/>
      <c r="V153" s="278"/>
      <c r="W153" s="278"/>
      <c r="X153" s="278"/>
      <c r="Y153" s="278"/>
    </row>
    <row r="154" spans="2:28" ht="3.75" customHeight="1"/>
    <row r="155" spans="2:28" ht="1.5" customHeight="1"/>
    <row r="156" spans="2:28" ht="2.25" customHeight="1"/>
    <row r="157" spans="2:28">
      <c r="B157" s="279" t="s">
        <v>663</v>
      </c>
      <c r="C157" s="279"/>
      <c r="D157" s="279"/>
      <c r="E157" s="279"/>
      <c r="F157" s="279"/>
      <c r="G157" s="279"/>
      <c r="I157" s="280" t="s">
        <v>155</v>
      </c>
      <c r="J157" s="280"/>
      <c r="K157" s="280"/>
      <c r="L157" s="280"/>
      <c r="M157" s="280"/>
      <c r="N157" s="280"/>
      <c r="O157" s="280"/>
      <c r="P157" s="280"/>
      <c r="Q157" s="280"/>
      <c r="R157" s="280"/>
      <c r="S157" s="280"/>
      <c r="T157" s="280"/>
      <c r="U157" s="280"/>
      <c r="V157" s="280"/>
      <c r="W157" s="280"/>
      <c r="X157" s="280"/>
      <c r="Y157" s="280"/>
    </row>
    <row r="158" spans="2:28">
      <c r="I158" s="281" t="s">
        <v>618</v>
      </c>
      <c r="J158" s="281"/>
      <c r="K158" s="281"/>
      <c r="L158" s="281" t="s">
        <v>453</v>
      </c>
      <c r="M158" s="281"/>
      <c r="P158" s="282" t="s">
        <v>619</v>
      </c>
      <c r="Q158" s="282"/>
      <c r="R158" s="289">
        <v>4972</v>
      </c>
      <c r="S158" s="289"/>
      <c r="T158" s="289"/>
      <c r="U158" s="289"/>
      <c r="V158" s="289"/>
      <c r="W158" s="289"/>
      <c r="X158" s="289"/>
      <c r="Y158" s="289"/>
      <c r="AB158" s="128"/>
    </row>
    <row r="159" spans="2:28" ht="3.75" customHeight="1"/>
    <row r="160" spans="2:28" ht="1.5" customHeight="1"/>
    <row r="161" spans="2:25" ht="2.25" customHeight="1"/>
    <row r="162" spans="2:25" s="129" customFormat="1">
      <c r="B162" s="275" t="s">
        <v>664</v>
      </c>
      <c r="C162" s="275"/>
      <c r="D162" s="275"/>
      <c r="E162" s="275"/>
      <c r="F162" s="275"/>
      <c r="G162" s="275"/>
      <c r="I162" s="276" t="s">
        <v>665</v>
      </c>
      <c r="J162" s="276"/>
      <c r="K162" s="276"/>
      <c r="L162" s="276"/>
      <c r="M162" s="276"/>
      <c r="N162" s="276"/>
      <c r="O162" s="276"/>
      <c r="P162" s="276"/>
      <c r="Q162" s="276"/>
      <c r="R162" s="276"/>
      <c r="S162" s="276"/>
      <c r="T162" s="276"/>
      <c r="U162" s="276"/>
      <c r="V162" s="276"/>
      <c r="W162" s="276"/>
      <c r="X162" s="276"/>
      <c r="Y162" s="276"/>
    </row>
    <row r="163" spans="2:25" s="129" customFormat="1">
      <c r="I163" s="275" t="s">
        <v>618</v>
      </c>
      <c r="J163" s="275"/>
      <c r="K163" s="275"/>
      <c r="L163" s="275" t="s">
        <v>453</v>
      </c>
      <c r="M163" s="275"/>
      <c r="P163" s="277" t="s">
        <v>619</v>
      </c>
      <c r="Q163" s="277"/>
      <c r="R163" s="278">
        <v>4400</v>
      </c>
      <c r="S163" s="278"/>
      <c r="T163" s="278"/>
      <c r="U163" s="278"/>
      <c r="V163" s="278"/>
      <c r="W163" s="278"/>
      <c r="X163" s="278"/>
      <c r="Y163" s="278"/>
    </row>
    <row r="164" spans="2:25" s="129" customFormat="1" ht="3.75" customHeight="1"/>
    <row r="165" spans="2:25" s="129" customFormat="1" ht="1.5" customHeight="1"/>
    <row r="166" spans="2:25" s="129" customFormat="1" ht="2.25" customHeight="1"/>
    <row r="167" spans="2:25" s="129" customFormat="1">
      <c r="B167" s="275" t="s">
        <v>666</v>
      </c>
      <c r="C167" s="275"/>
      <c r="D167" s="275"/>
      <c r="E167" s="275"/>
      <c r="F167" s="275"/>
      <c r="G167" s="275"/>
      <c r="I167" s="276" t="s">
        <v>667</v>
      </c>
      <c r="J167" s="276"/>
      <c r="K167" s="276"/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</row>
    <row r="168" spans="2:25" s="129" customFormat="1">
      <c r="I168" s="275" t="s">
        <v>618</v>
      </c>
      <c r="J168" s="275"/>
      <c r="K168" s="275"/>
      <c r="L168" s="275" t="s">
        <v>453</v>
      </c>
      <c r="M168" s="275"/>
      <c r="P168" s="277" t="s">
        <v>619</v>
      </c>
      <c r="Q168" s="277"/>
      <c r="R168" s="278">
        <v>572</v>
      </c>
      <c r="S168" s="278"/>
      <c r="T168" s="278"/>
      <c r="U168" s="278"/>
      <c r="V168" s="278"/>
      <c r="W168" s="278"/>
      <c r="X168" s="278"/>
      <c r="Y168" s="278"/>
    </row>
    <row r="169" spans="2:25" ht="3.75" customHeight="1"/>
    <row r="170" spans="2:25" ht="1.5" customHeight="1"/>
    <row r="171" spans="2:25" ht="2.25" customHeight="1"/>
    <row r="172" spans="2:25" ht="2.25" customHeight="1"/>
    <row r="173" spans="2:25">
      <c r="I173" s="283" t="s">
        <v>668</v>
      </c>
      <c r="J173" s="283"/>
      <c r="K173" s="283"/>
      <c r="L173" s="283"/>
      <c r="M173" s="283"/>
      <c r="N173" s="283"/>
      <c r="O173" s="283"/>
      <c r="P173" s="283"/>
      <c r="Q173" s="283"/>
      <c r="R173" s="283"/>
      <c r="S173" s="283"/>
      <c r="T173" s="283"/>
      <c r="U173" s="283"/>
      <c r="V173" s="283"/>
      <c r="W173" s="283"/>
      <c r="X173" s="283"/>
      <c r="Y173" s="283"/>
    </row>
    <row r="174" spans="2:25" ht="5.25" customHeight="1"/>
    <row r="175" spans="2:25">
      <c r="B175" s="279" t="s">
        <v>669</v>
      </c>
      <c r="C175" s="279"/>
      <c r="D175" s="279"/>
      <c r="E175" s="279"/>
      <c r="F175" s="279"/>
      <c r="G175" s="279"/>
      <c r="I175" s="280" t="s">
        <v>159</v>
      </c>
      <c r="J175" s="280"/>
      <c r="K175" s="280"/>
      <c r="L175" s="280"/>
      <c r="M175" s="280"/>
      <c r="N175" s="280"/>
      <c r="O175" s="280"/>
      <c r="P175" s="280"/>
      <c r="Q175" s="280"/>
      <c r="R175" s="280"/>
      <c r="S175" s="280"/>
      <c r="T175" s="280"/>
      <c r="U175" s="280"/>
      <c r="V175" s="280"/>
      <c r="W175" s="280"/>
      <c r="X175" s="280"/>
      <c r="Y175" s="280"/>
    </row>
    <row r="176" spans="2:25">
      <c r="I176" s="281" t="s">
        <v>618</v>
      </c>
      <c r="J176" s="281"/>
      <c r="K176" s="281"/>
      <c r="L176" s="281" t="s">
        <v>448</v>
      </c>
      <c r="M176" s="281"/>
      <c r="P176" s="282" t="s">
        <v>619</v>
      </c>
      <c r="Q176" s="282"/>
      <c r="R176" s="289">
        <v>2580</v>
      </c>
      <c r="S176" s="289"/>
      <c r="T176" s="289"/>
      <c r="U176" s="289"/>
      <c r="V176" s="289"/>
      <c r="W176" s="289"/>
      <c r="X176" s="289"/>
      <c r="Y176" s="289"/>
    </row>
    <row r="177" spans="2:25" ht="3.75" customHeight="1"/>
    <row r="178" spans="2:25" ht="1.5" customHeight="1"/>
    <row r="179" spans="2:25" ht="2.25" customHeight="1"/>
    <row r="180" spans="2:25" s="129" customFormat="1">
      <c r="B180" s="275" t="s">
        <v>670</v>
      </c>
      <c r="C180" s="275"/>
      <c r="D180" s="275"/>
      <c r="E180" s="275"/>
      <c r="F180" s="275"/>
      <c r="G180" s="275"/>
      <c r="I180" s="276" t="s">
        <v>671</v>
      </c>
      <c r="J180" s="276"/>
      <c r="K180" s="276"/>
      <c r="L180" s="276"/>
      <c r="M180" s="276"/>
      <c r="N180" s="276"/>
      <c r="O180" s="276"/>
      <c r="P180" s="276"/>
      <c r="Q180" s="276"/>
      <c r="R180" s="276"/>
      <c r="S180" s="276"/>
      <c r="T180" s="276"/>
      <c r="U180" s="276"/>
      <c r="V180" s="276"/>
      <c r="W180" s="276"/>
      <c r="X180" s="276"/>
      <c r="Y180" s="276"/>
    </row>
    <row r="181" spans="2:25" s="129" customFormat="1">
      <c r="I181" s="275" t="s">
        <v>618</v>
      </c>
      <c r="J181" s="275"/>
      <c r="K181" s="275"/>
      <c r="L181" s="275" t="s">
        <v>448</v>
      </c>
      <c r="M181" s="275"/>
      <c r="P181" s="277" t="s">
        <v>619</v>
      </c>
      <c r="Q181" s="277"/>
      <c r="R181" s="278">
        <v>2580</v>
      </c>
      <c r="S181" s="278"/>
      <c r="T181" s="278"/>
      <c r="U181" s="278"/>
      <c r="V181" s="278"/>
      <c r="W181" s="278"/>
      <c r="X181" s="278"/>
      <c r="Y181" s="278"/>
    </row>
    <row r="182" spans="2:25" ht="3.75" customHeight="1"/>
    <row r="183" spans="2:25" ht="1.5" customHeight="1"/>
    <row r="184" spans="2:25" ht="2.25" customHeight="1"/>
    <row r="185" spans="2:25">
      <c r="B185" s="279" t="s">
        <v>672</v>
      </c>
      <c r="C185" s="279"/>
      <c r="D185" s="279"/>
      <c r="E185" s="279"/>
      <c r="F185" s="279"/>
      <c r="G185" s="279"/>
      <c r="I185" s="280" t="s">
        <v>161</v>
      </c>
      <c r="J185" s="280"/>
      <c r="K185" s="280"/>
      <c r="L185" s="280"/>
      <c r="M185" s="280"/>
      <c r="N185" s="280"/>
      <c r="O185" s="280"/>
      <c r="P185" s="280"/>
      <c r="Q185" s="280"/>
      <c r="R185" s="280"/>
      <c r="S185" s="280"/>
      <c r="T185" s="280"/>
      <c r="U185" s="280"/>
      <c r="V185" s="280"/>
      <c r="W185" s="280"/>
      <c r="X185" s="280"/>
      <c r="Y185" s="280"/>
    </row>
    <row r="186" spans="2:25">
      <c r="I186" s="281" t="s">
        <v>618</v>
      </c>
      <c r="J186" s="281"/>
      <c r="K186" s="281"/>
      <c r="L186" s="281" t="s">
        <v>446</v>
      </c>
      <c r="M186" s="281"/>
      <c r="P186" s="282" t="s">
        <v>619</v>
      </c>
      <c r="Q186" s="282"/>
      <c r="R186" s="289">
        <v>258</v>
      </c>
      <c r="S186" s="289"/>
      <c r="T186" s="289"/>
      <c r="U186" s="289"/>
      <c r="V186" s="289"/>
      <c r="W186" s="289"/>
      <c r="X186" s="289"/>
      <c r="Y186" s="289"/>
    </row>
    <row r="187" spans="2:25" ht="3.75" customHeight="1"/>
    <row r="188" spans="2:25" ht="1.5" customHeight="1"/>
    <row r="189" spans="2:25" ht="2.25" customHeight="1"/>
    <row r="190" spans="2:25" s="129" customFormat="1">
      <c r="B190" s="275" t="s">
        <v>673</v>
      </c>
      <c r="C190" s="275"/>
      <c r="D190" s="275"/>
      <c r="E190" s="275"/>
      <c r="F190" s="275"/>
      <c r="G190" s="275"/>
      <c r="I190" s="276" t="s">
        <v>674</v>
      </c>
      <c r="J190" s="276"/>
      <c r="K190" s="276"/>
      <c r="L190" s="276"/>
      <c r="M190" s="276"/>
      <c r="N190" s="276"/>
      <c r="O190" s="276"/>
      <c r="P190" s="276"/>
      <c r="Q190" s="276"/>
      <c r="R190" s="276"/>
      <c r="S190" s="276"/>
      <c r="T190" s="276"/>
      <c r="U190" s="276"/>
      <c r="V190" s="276"/>
      <c r="W190" s="276"/>
      <c r="X190" s="276"/>
      <c r="Y190" s="276"/>
    </row>
    <row r="191" spans="2:25" s="129" customFormat="1">
      <c r="I191" s="275" t="s">
        <v>618</v>
      </c>
      <c r="J191" s="275"/>
      <c r="K191" s="275"/>
      <c r="L191" s="275" t="s">
        <v>446</v>
      </c>
      <c r="M191" s="275"/>
      <c r="P191" s="277" t="s">
        <v>619</v>
      </c>
      <c r="Q191" s="277"/>
      <c r="R191" s="278">
        <v>258</v>
      </c>
      <c r="S191" s="278"/>
      <c r="T191" s="278"/>
      <c r="U191" s="278"/>
      <c r="V191" s="278"/>
      <c r="W191" s="278"/>
      <c r="X191" s="278"/>
      <c r="Y191" s="278"/>
    </row>
    <row r="192" spans="2:25" ht="3.75" customHeight="1"/>
    <row r="193" spans="2:25" ht="1.5" customHeight="1"/>
    <row r="194" spans="2:25" ht="2.25" customHeight="1"/>
    <row r="195" spans="2:25">
      <c r="B195" s="279" t="s">
        <v>675</v>
      </c>
      <c r="C195" s="279"/>
      <c r="D195" s="279"/>
      <c r="E195" s="279"/>
      <c r="F195" s="279"/>
      <c r="G195" s="279"/>
      <c r="I195" s="280" t="s">
        <v>163</v>
      </c>
      <c r="J195" s="280"/>
      <c r="K195" s="280"/>
      <c r="L195" s="280"/>
      <c r="M195" s="280"/>
      <c r="N195" s="280"/>
      <c r="O195" s="280"/>
      <c r="P195" s="280"/>
      <c r="Q195" s="280"/>
      <c r="R195" s="280"/>
      <c r="S195" s="280"/>
      <c r="T195" s="280"/>
      <c r="U195" s="280"/>
      <c r="V195" s="280"/>
      <c r="W195" s="280"/>
      <c r="X195" s="280"/>
      <c r="Y195" s="280"/>
    </row>
    <row r="196" spans="2:25">
      <c r="I196" s="281" t="s">
        <v>618</v>
      </c>
      <c r="J196" s="281"/>
      <c r="K196" s="281"/>
      <c r="L196" s="281" t="s">
        <v>446</v>
      </c>
      <c r="M196" s="281"/>
      <c r="P196" s="282" t="s">
        <v>619</v>
      </c>
      <c r="Q196" s="282"/>
      <c r="R196" s="289">
        <v>258</v>
      </c>
      <c r="S196" s="289"/>
      <c r="T196" s="289"/>
      <c r="U196" s="289"/>
      <c r="V196" s="289"/>
      <c r="W196" s="289"/>
      <c r="X196" s="289"/>
      <c r="Y196" s="289"/>
    </row>
    <row r="197" spans="2:25" ht="3.75" customHeight="1"/>
    <row r="198" spans="2:25" ht="1.5" customHeight="1"/>
    <row r="199" spans="2:25" ht="2.25" customHeight="1"/>
    <row r="200" spans="2:25" s="129" customFormat="1">
      <c r="B200" s="275" t="s">
        <v>676</v>
      </c>
      <c r="C200" s="275"/>
      <c r="D200" s="275"/>
      <c r="E200" s="275"/>
      <c r="F200" s="275"/>
      <c r="G200" s="275"/>
      <c r="I200" s="276" t="s">
        <v>677</v>
      </c>
      <c r="J200" s="276"/>
      <c r="K200" s="276"/>
      <c r="L200" s="276"/>
      <c r="M200" s="276"/>
      <c r="N200" s="276"/>
      <c r="O200" s="276"/>
      <c r="P200" s="276"/>
      <c r="Q200" s="276"/>
      <c r="R200" s="276"/>
      <c r="S200" s="276"/>
      <c r="T200" s="276"/>
      <c r="U200" s="276"/>
      <c r="V200" s="276"/>
      <c r="W200" s="276"/>
      <c r="X200" s="276"/>
      <c r="Y200" s="276"/>
    </row>
    <row r="201" spans="2:25" s="129" customFormat="1">
      <c r="I201" s="275" t="s">
        <v>618</v>
      </c>
      <c r="J201" s="275"/>
      <c r="K201" s="275"/>
      <c r="L201" s="275" t="s">
        <v>446</v>
      </c>
      <c r="M201" s="275"/>
      <c r="P201" s="277" t="s">
        <v>619</v>
      </c>
      <c r="Q201" s="277"/>
      <c r="R201" s="278">
        <v>258</v>
      </c>
      <c r="S201" s="278"/>
      <c r="T201" s="278"/>
      <c r="U201" s="278"/>
      <c r="V201" s="278"/>
      <c r="W201" s="278"/>
      <c r="X201" s="278"/>
      <c r="Y201" s="278"/>
    </row>
    <row r="202" spans="2:25" ht="3.75" customHeight="1"/>
    <row r="203" spans="2:25" ht="1.5" customHeight="1"/>
    <row r="204" spans="2:25" ht="2.25" customHeight="1"/>
    <row r="205" spans="2:25">
      <c r="B205" s="279" t="s">
        <v>678</v>
      </c>
      <c r="C205" s="279"/>
      <c r="D205" s="279"/>
      <c r="E205" s="279"/>
      <c r="F205" s="279"/>
      <c r="G205" s="279"/>
      <c r="I205" s="280" t="s">
        <v>165</v>
      </c>
      <c r="J205" s="280"/>
      <c r="K205" s="280"/>
      <c r="L205" s="280"/>
      <c r="M205" s="280"/>
      <c r="N205" s="280"/>
      <c r="O205" s="280"/>
      <c r="P205" s="280"/>
      <c r="Q205" s="280"/>
      <c r="R205" s="280"/>
      <c r="S205" s="280"/>
      <c r="T205" s="280"/>
      <c r="U205" s="280"/>
      <c r="V205" s="280"/>
      <c r="W205" s="280"/>
      <c r="X205" s="280"/>
      <c r="Y205" s="280"/>
    </row>
    <row r="206" spans="2:25">
      <c r="I206" s="281" t="s">
        <v>618</v>
      </c>
      <c r="J206" s="281"/>
      <c r="K206" s="281"/>
      <c r="L206" s="281" t="s">
        <v>446</v>
      </c>
      <c r="M206" s="281"/>
      <c r="P206" s="282" t="s">
        <v>619</v>
      </c>
      <c r="Q206" s="282"/>
      <c r="R206" s="289">
        <v>516</v>
      </c>
      <c r="S206" s="289"/>
      <c r="T206" s="289"/>
      <c r="U206" s="289"/>
      <c r="V206" s="289"/>
      <c r="W206" s="289"/>
      <c r="X206" s="289"/>
      <c r="Y206" s="289"/>
    </row>
    <row r="207" spans="2:25" ht="3.75" customHeight="1"/>
    <row r="208" spans="2:25" ht="1.5" customHeight="1"/>
    <row r="209" spans="2:25" ht="2.25" customHeight="1"/>
    <row r="210" spans="2:25" s="129" customFormat="1">
      <c r="B210" s="275" t="s">
        <v>679</v>
      </c>
      <c r="C210" s="275"/>
      <c r="D210" s="275"/>
      <c r="E210" s="275"/>
      <c r="F210" s="275"/>
      <c r="G210" s="275"/>
      <c r="I210" s="276" t="s">
        <v>680</v>
      </c>
      <c r="J210" s="276"/>
      <c r="K210" s="276"/>
      <c r="L210" s="276"/>
      <c r="M210" s="276"/>
      <c r="N210" s="276"/>
      <c r="O210" s="276"/>
      <c r="P210" s="276"/>
      <c r="Q210" s="276"/>
      <c r="R210" s="276"/>
      <c r="S210" s="276"/>
      <c r="T210" s="276"/>
      <c r="U210" s="276"/>
      <c r="V210" s="276"/>
      <c r="W210" s="276"/>
      <c r="X210" s="276"/>
      <c r="Y210" s="276"/>
    </row>
    <row r="211" spans="2:25" s="129" customFormat="1">
      <c r="I211" s="275" t="s">
        <v>618</v>
      </c>
      <c r="J211" s="275"/>
      <c r="K211" s="275"/>
      <c r="L211" s="275" t="s">
        <v>446</v>
      </c>
      <c r="M211" s="275"/>
      <c r="P211" s="277" t="s">
        <v>619</v>
      </c>
      <c r="Q211" s="277"/>
      <c r="R211" s="278">
        <v>516</v>
      </c>
      <c r="S211" s="278"/>
      <c r="T211" s="278"/>
      <c r="U211" s="278"/>
      <c r="V211" s="278"/>
      <c r="W211" s="278"/>
      <c r="X211" s="278"/>
      <c r="Y211" s="278"/>
    </row>
    <row r="212" spans="2:25" ht="3.75" customHeight="1"/>
    <row r="213" spans="2:25" ht="1.5" customHeight="1"/>
    <row r="214" spans="2:25" ht="2.25" customHeight="1"/>
    <row r="215" spans="2:25" ht="2.25" customHeight="1"/>
    <row r="216" spans="2:25">
      <c r="I216" s="283" t="s">
        <v>681</v>
      </c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3"/>
      <c r="V216" s="283"/>
      <c r="W216" s="283"/>
      <c r="X216" s="283"/>
      <c r="Y216" s="283"/>
    </row>
    <row r="217" spans="2:25" ht="5.25" customHeight="1"/>
    <row r="218" spans="2:25">
      <c r="B218" s="279" t="s">
        <v>682</v>
      </c>
      <c r="C218" s="279"/>
      <c r="D218" s="279"/>
      <c r="E218" s="279"/>
      <c r="F218" s="279"/>
      <c r="G218" s="279"/>
      <c r="I218" s="280" t="s">
        <v>169</v>
      </c>
      <c r="J218" s="280"/>
      <c r="K218" s="280"/>
      <c r="L218" s="280"/>
      <c r="M218" s="280"/>
      <c r="N218" s="280"/>
      <c r="O218" s="280"/>
      <c r="P218" s="280"/>
      <c r="Q218" s="280"/>
      <c r="R218" s="280"/>
      <c r="S218" s="280"/>
      <c r="T218" s="280"/>
      <c r="U218" s="280"/>
      <c r="V218" s="280"/>
      <c r="W218" s="280"/>
      <c r="X218" s="280"/>
      <c r="Y218" s="280"/>
    </row>
    <row r="219" spans="2:25">
      <c r="I219" s="281" t="s">
        <v>618</v>
      </c>
      <c r="J219" s="281"/>
      <c r="K219" s="281"/>
      <c r="L219" s="281" t="s">
        <v>576</v>
      </c>
      <c r="M219" s="281"/>
      <c r="P219" s="282" t="s">
        <v>619</v>
      </c>
      <c r="Q219" s="282"/>
      <c r="R219" s="289">
        <v>720</v>
      </c>
      <c r="S219" s="289"/>
      <c r="T219" s="289"/>
      <c r="U219" s="289"/>
      <c r="V219" s="289"/>
      <c r="W219" s="289"/>
      <c r="X219" s="289"/>
      <c r="Y219" s="289"/>
    </row>
    <row r="220" spans="2:25" ht="3.75" customHeight="1"/>
    <row r="221" spans="2:25" ht="1.5" customHeight="1"/>
    <row r="222" spans="2:25" ht="2.25" customHeight="1"/>
    <row r="223" spans="2:25" s="129" customFormat="1">
      <c r="B223" s="275" t="s">
        <v>683</v>
      </c>
      <c r="C223" s="275"/>
      <c r="D223" s="275"/>
      <c r="E223" s="275"/>
      <c r="F223" s="275"/>
      <c r="G223" s="275"/>
      <c r="I223" s="276" t="s">
        <v>684</v>
      </c>
      <c r="J223" s="276"/>
      <c r="K223" s="276"/>
      <c r="L223" s="276"/>
      <c r="M223" s="276"/>
      <c r="N223" s="276"/>
      <c r="O223" s="276"/>
      <c r="P223" s="276"/>
      <c r="Q223" s="276"/>
      <c r="R223" s="276"/>
      <c r="S223" s="276"/>
      <c r="T223" s="276"/>
      <c r="U223" s="276"/>
      <c r="V223" s="276"/>
      <c r="W223" s="276"/>
      <c r="X223" s="276"/>
      <c r="Y223" s="276"/>
    </row>
    <row r="224" spans="2:25" s="129" customFormat="1">
      <c r="I224" s="275" t="s">
        <v>618</v>
      </c>
      <c r="J224" s="275"/>
      <c r="K224" s="275"/>
      <c r="L224" s="275" t="s">
        <v>576</v>
      </c>
      <c r="M224" s="275"/>
      <c r="P224" s="277" t="s">
        <v>619</v>
      </c>
      <c r="Q224" s="277"/>
      <c r="R224" s="278">
        <v>720</v>
      </c>
      <c r="S224" s="278"/>
      <c r="T224" s="278"/>
      <c r="U224" s="278"/>
      <c r="V224" s="278"/>
      <c r="W224" s="278"/>
      <c r="X224" s="278"/>
      <c r="Y224" s="278"/>
    </row>
    <row r="225" spans="2:25" ht="3.75" customHeight="1"/>
    <row r="226" spans="2:25" ht="1.5" customHeight="1"/>
    <row r="227" spans="2:25" ht="2.25" customHeight="1"/>
    <row r="228" spans="2:25">
      <c r="B228" s="279" t="s">
        <v>685</v>
      </c>
      <c r="C228" s="279"/>
      <c r="D228" s="279"/>
      <c r="E228" s="279"/>
      <c r="F228" s="279"/>
      <c r="G228" s="279"/>
      <c r="I228" s="280" t="s">
        <v>172</v>
      </c>
      <c r="J228" s="280"/>
      <c r="K228" s="280"/>
      <c r="L228" s="280"/>
      <c r="M228" s="280"/>
      <c r="N228" s="280"/>
      <c r="O228" s="280"/>
      <c r="P228" s="280"/>
      <c r="Q228" s="280"/>
      <c r="R228" s="280"/>
      <c r="S228" s="280"/>
      <c r="T228" s="280"/>
      <c r="U228" s="280"/>
      <c r="V228" s="280"/>
      <c r="W228" s="280"/>
      <c r="X228" s="280"/>
      <c r="Y228" s="280"/>
    </row>
    <row r="229" spans="2:25">
      <c r="I229" s="281" t="s">
        <v>618</v>
      </c>
      <c r="J229" s="281"/>
      <c r="K229" s="281"/>
      <c r="L229" s="281" t="s">
        <v>453</v>
      </c>
      <c r="M229" s="281"/>
      <c r="P229" s="282" t="s">
        <v>619</v>
      </c>
      <c r="Q229" s="282"/>
      <c r="R229" s="289">
        <v>10</v>
      </c>
      <c r="S229" s="289"/>
      <c r="T229" s="289"/>
      <c r="U229" s="289"/>
      <c r="V229" s="289"/>
      <c r="W229" s="289"/>
      <c r="X229" s="289"/>
      <c r="Y229" s="289"/>
    </row>
    <row r="230" spans="2:25" ht="3.75" customHeight="1"/>
    <row r="231" spans="2:25" ht="1.5" customHeight="1"/>
    <row r="232" spans="2:25" ht="2.25" customHeight="1"/>
    <row r="233" spans="2:25" s="129" customFormat="1">
      <c r="B233" s="275" t="s">
        <v>686</v>
      </c>
      <c r="C233" s="275"/>
      <c r="D233" s="275"/>
      <c r="E233" s="275"/>
      <c r="F233" s="275"/>
      <c r="G233" s="275"/>
      <c r="I233" s="276" t="s">
        <v>687</v>
      </c>
      <c r="J233" s="276"/>
      <c r="K233" s="276"/>
      <c r="L233" s="276"/>
      <c r="M233" s="276"/>
      <c r="N233" s="276"/>
      <c r="O233" s="276"/>
      <c r="P233" s="276"/>
      <c r="Q233" s="276"/>
      <c r="R233" s="276"/>
      <c r="S233" s="276"/>
      <c r="T233" s="276"/>
      <c r="U233" s="276"/>
      <c r="V233" s="276"/>
      <c r="W233" s="276"/>
      <c r="X233" s="276"/>
      <c r="Y233" s="276"/>
    </row>
    <row r="234" spans="2:25" s="129" customFormat="1">
      <c r="I234" s="275" t="s">
        <v>618</v>
      </c>
      <c r="J234" s="275"/>
      <c r="K234" s="275"/>
      <c r="L234" s="275" t="s">
        <v>453</v>
      </c>
      <c r="M234" s="275"/>
      <c r="P234" s="277" t="s">
        <v>619</v>
      </c>
      <c r="Q234" s="277"/>
      <c r="R234" s="278">
        <v>10</v>
      </c>
      <c r="S234" s="278"/>
      <c r="T234" s="278"/>
      <c r="U234" s="278"/>
      <c r="V234" s="278"/>
      <c r="W234" s="278"/>
      <c r="X234" s="278"/>
      <c r="Y234" s="278"/>
    </row>
    <row r="235" spans="2:25" ht="3.75" customHeight="1"/>
    <row r="236" spans="2:25" ht="1.5" customHeight="1"/>
    <row r="237" spans="2:25" ht="2.25" customHeight="1"/>
    <row r="238" spans="2:25">
      <c r="B238" s="279" t="s">
        <v>688</v>
      </c>
      <c r="C238" s="279"/>
      <c r="D238" s="279"/>
      <c r="E238" s="279"/>
      <c r="F238" s="279"/>
      <c r="G238" s="279"/>
      <c r="I238" s="280" t="s">
        <v>174</v>
      </c>
      <c r="J238" s="280"/>
      <c r="K238" s="280"/>
      <c r="L238" s="280"/>
      <c r="M238" s="280"/>
      <c r="N238" s="280"/>
      <c r="O238" s="280"/>
      <c r="P238" s="280"/>
      <c r="Q238" s="280"/>
      <c r="R238" s="280"/>
      <c r="S238" s="280"/>
      <c r="T238" s="280"/>
      <c r="U238" s="280"/>
      <c r="V238" s="280"/>
      <c r="W238" s="280"/>
      <c r="X238" s="280"/>
      <c r="Y238" s="280"/>
    </row>
    <row r="239" spans="2:25">
      <c r="I239" s="281" t="s">
        <v>618</v>
      </c>
      <c r="J239" s="281"/>
      <c r="K239" s="281"/>
      <c r="L239" s="281" t="s">
        <v>453</v>
      </c>
      <c r="M239" s="281"/>
      <c r="P239" s="282" t="s">
        <v>619</v>
      </c>
      <c r="Q239" s="282"/>
      <c r="R239" s="289">
        <v>3.3</v>
      </c>
      <c r="S239" s="289"/>
      <c r="T239" s="289"/>
      <c r="U239" s="289"/>
      <c r="V239" s="289"/>
      <c r="W239" s="289"/>
      <c r="X239" s="289"/>
      <c r="Y239" s="289"/>
    </row>
    <row r="240" spans="2:25" ht="3.75" customHeight="1"/>
    <row r="241" spans="2:28" ht="1.5" customHeight="1"/>
    <row r="242" spans="2:28" ht="2.25" customHeight="1"/>
    <row r="243" spans="2:28" s="129" customFormat="1">
      <c r="B243" s="275" t="s">
        <v>689</v>
      </c>
      <c r="C243" s="275"/>
      <c r="D243" s="275"/>
      <c r="E243" s="275"/>
      <c r="F243" s="275"/>
      <c r="G243" s="275"/>
      <c r="I243" s="276" t="s">
        <v>690</v>
      </c>
      <c r="J243" s="276"/>
      <c r="K243" s="276"/>
      <c r="L243" s="276"/>
      <c r="M243" s="276"/>
      <c r="N243" s="276"/>
      <c r="O243" s="276"/>
      <c r="P243" s="276"/>
      <c r="Q243" s="276"/>
      <c r="R243" s="276"/>
      <c r="S243" s="276"/>
      <c r="T243" s="276"/>
      <c r="U243" s="276"/>
      <c r="V243" s="276"/>
      <c r="W243" s="276"/>
      <c r="X243" s="276"/>
      <c r="Y243" s="276"/>
    </row>
    <row r="244" spans="2:28" s="129" customFormat="1">
      <c r="I244" s="275" t="s">
        <v>618</v>
      </c>
      <c r="J244" s="275"/>
      <c r="K244" s="275"/>
      <c r="L244" s="275" t="s">
        <v>453</v>
      </c>
      <c r="M244" s="275"/>
      <c r="P244" s="277" t="s">
        <v>619</v>
      </c>
      <c r="Q244" s="277"/>
      <c r="R244" s="278">
        <v>3.3</v>
      </c>
      <c r="S244" s="278"/>
      <c r="T244" s="278"/>
      <c r="U244" s="278"/>
      <c r="V244" s="278"/>
      <c r="W244" s="278"/>
      <c r="X244" s="278"/>
      <c r="Y244" s="278"/>
    </row>
    <row r="245" spans="2:28" ht="3.75" customHeight="1"/>
    <row r="246" spans="2:28" ht="1.5" customHeight="1"/>
    <row r="247" spans="2:28" ht="2.25" customHeight="1"/>
    <row r="248" spans="2:28">
      <c r="B248" s="279" t="s">
        <v>691</v>
      </c>
      <c r="C248" s="279"/>
      <c r="D248" s="279"/>
      <c r="E248" s="279"/>
      <c r="F248" s="279"/>
      <c r="G248" s="279"/>
      <c r="I248" s="280" t="s">
        <v>176</v>
      </c>
      <c r="J248" s="280"/>
      <c r="K248" s="280"/>
      <c r="L248" s="280"/>
      <c r="M248" s="280"/>
      <c r="N248" s="280"/>
      <c r="O248" s="280"/>
      <c r="P248" s="280"/>
      <c r="Q248" s="280"/>
      <c r="R248" s="280"/>
      <c r="S248" s="280"/>
      <c r="T248" s="280"/>
      <c r="U248" s="280"/>
      <c r="V248" s="280"/>
      <c r="W248" s="280"/>
      <c r="X248" s="280"/>
      <c r="Y248" s="280"/>
    </row>
    <row r="249" spans="2:28">
      <c r="I249" s="281" t="s">
        <v>618</v>
      </c>
      <c r="J249" s="281"/>
      <c r="K249" s="281"/>
      <c r="L249" s="281" t="s">
        <v>453</v>
      </c>
      <c r="M249" s="281"/>
      <c r="P249" s="282" t="s">
        <v>619</v>
      </c>
      <c r="Q249" s="282"/>
      <c r="R249" s="289">
        <v>18.8</v>
      </c>
      <c r="S249" s="289"/>
      <c r="T249" s="289"/>
      <c r="U249" s="289"/>
      <c r="V249" s="289"/>
      <c r="W249" s="289"/>
      <c r="X249" s="289"/>
      <c r="Y249" s="289"/>
      <c r="AB249" s="128"/>
    </row>
    <row r="250" spans="2:28" ht="3.75" customHeight="1"/>
    <row r="251" spans="2:28" ht="1.5" customHeight="1"/>
    <row r="252" spans="2:28" ht="2.25" customHeight="1"/>
    <row r="253" spans="2:28" s="129" customFormat="1">
      <c r="B253" s="275" t="s">
        <v>692</v>
      </c>
      <c r="C253" s="275"/>
      <c r="D253" s="275"/>
      <c r="E253" s="275"/>
      <c r="F253" s="275"/>
      <c r="G253" s="275"/>
      <c r="I253" s="276" t="s">
        <v>693</v>
      </c>
      <c r="J253" s="276"/>
      <c r="K253" s="276"/>
      <c r="L253" s="276"/>
      <c r="M253" s="276"/>
      <c r="N253" s="276"/>
      <c r="O253" s="276"/>
      <c r="P253" s="276"/>
      <c r="Q253" s="276"/>
      <c r="R253" s="276"/>
      <c r="S253" s="276"/>
      <c r="T253" s="276"/>
      <c r="U253" s="276"/>
      <c r="V253" s="276"/>
      <c r="W253" s="276"/>
      <c r="X253" s="276"/>
      <c r="Y253" s="276"/>
    </row>
    <row r="254" spans="2:28" s="129" customFormat="1">
      <c r="I254" s="275" t="s">
        <v>618</v>
      </c>
      <c r="J254" s="275"/>
      <c r="K254" s="275"/>
      <c r="L254" s="275" t="s">
        <v>453</v>
      </c>
      <c r="M254" s="275"/>
      <c r="P254" s="277" t="s">
        <v>619</v>
      </c>
      <c r="Q254" s="277"/>
      <c r="R254" s="278">
        <v>9.6</v>
      </c>
      <c r="S254" s="278"/>
      <c r="T254" s="278"/>
      <c r="U254" s="278"/>
      <c r="V254" s="278"/>
      <c r="W254" s="278"/>
      <c r="X254" s="278"/>
      <c r="Y254" s="278"/>
    </row>
    <row r="255" spans="2:28" s="129" customFormat="1" ht="3.75" customHeight="1"/>
    <row r="256" spans="2:28" s="129" customFormat="1" ht="1.5" customHeight="1"/>
    <row r="257" spans="2:25" s="129" customFormat="1" ht="2.25" customHeight="1"/>
    <row r="258" spans="2:25" s="129" customFormat="1">
      <c r="B258" s="275" t="s">
        <v>694</v>
      </c>
      <c r="C258" s="275"/>
      <c r="D258" s="275"/>
      <c r="E258" s="275"/>
      <c r="F258" s="275"/>
      <c r="G258" s="275"/>
      <c r="I258" s="276" t="s">
        <v>695</v>
      </c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6"/>
      <c r="W258" s="276"/>
      <c r="X258" s="276"/>
      <c r="Y258" s="276"/>
    </row>
    <row r="259" spans="2:25" s="129" customFormat="1">
      <c r="I259" s="275" t="s">
        <v>618</v>
      </c>
      <c r="J259" s="275"/>
      <c r="K259" s="275"/>
      <c r="L259" s="275" t="s">
        <v>453</v>
      </c>
      <c r="M259" s="275"/>
      <c r="P259" s="277" t="s">
        <v>619</v>
      </c>
      <c r="Q259" s="277"/>
      <c r="R259" s="278">
        <v>9.1999999999999993</v>
      </c>
      <c r="S259" s="278"/>
      <c r="T259" s="278"/>
      <c r="U259" s="278"/>
      <c r="V259" s="278"/>
      <c r="W259" s="278"/>
      <c r="X259" s="278"/>
      <c r="Y259" s="278"/>
    </row>
    <row r="260" spans="2:25" ht="3.75" customHeight="1"/>
    <row r="261" spans="2:25" ht="1.5" customHeight="1"/>
    <row r="262" spans="2:25" ht="2.25" customHeight="1"/>
    <row r="263" spans="2:25">
      <c r="B263" s="279" t="s">
        <v>696</v>
      </c>
      <c r="C263" s="279"/>
      <c r="D263" s="279"/>
      <c r="E263" s="279"/>
      <c r="F263" s="279"/>
      <c r="G263" s="279"/>
      <c r="I263" s="280" t="s">
        <v>178</v>
      </c>
      <c r="J263" s="280"/>
      <c r="K263" s="280"/>
      <c r="L263" s="280"/>
      <c r="M263" s="280"/>
      <c r="N263" s="280"/>
      <c r="O263" s="280"/>
      <c r="P263" s="280"/>
      <c r="Q263" s="280"/>
      <c r="R263" s="280"/>
      <c r="S263" s="280"/>
      <c r="T263" s="280"/>
      <c r="U263" s="280"/>
      <c r="V263" s="280"/>
      <c r="W263" s="280"/>
      <c r="X263" s="280"/>
      <c r="Y263" s="280"/>
    </row>
    <row r="264" spans="2:25">
      <c r="I264" s="281" t="s">
        <v>618</v>
      </c>
      <c r="J264" s="281"/>
      <c r="K264" s="281"/>
      <c r="L264" s="281" t="s">
        <v>446</v>
      </c>
      <c r="M264" s="281"/>
      <c r="P264" s="282" t="s">
        <v>619</v>
      </c>
      <c r="Q264" s="282"/>
      <c r="R264" s="289">
        <v>15.12</v>
      </c>
      <c r="S264" s="289"/>
      <c r="T264" s="289"/>
      <c r="U264" s="289"/>
      <c r="V264" s="289"/>
      <c r="W264" s="289"/>
      <c r="X264" s="289"/>
      <c r="Y264" s="289"/>
    </row>
    <row r="265" spans="2:25" ht="3.75" customHeight="1"/>
    <row r="266" spans="2:25" ht="1.5" customHeight="1"/>
    <row r="267" spans="2:25" ht="2.25" customHeight="1"/>
    <row r="268" spans="2:25" s="129" customFormat="1">
      <c r="B268" s="275" t="s">
        <v>697</v>
      </c>
      <c r="C268" s="275"/>
      <c r="D268" s="275"/>
      <c r="E268" s="275"/>
      <c r="F268" s="275"/>
      <c r="G268" s="275"/>
      <c r="I268" s="276" t="s">
        <v>698</v>
      </c>
      <c r="J268" s="276"/>
      <c r="K268" s="276"/>
      <c r="L268" s="276"/>
      <c r="M268" s="276"/>
      <c r="N268" s="276"/>
      <c r="O268" s="276"/>
      <c r="P268" s="276"/>
      <c r="Q268" s="276"/>
      <c r="R268" s="276"/>
      <c r="S268" s="276"/>
      <c r="T268" s="276"/>
      <c r="U268" s="276"/>
      <c r="V268" s="276"/>
      <c r="W268" s="276"/>
      <c r="X268" s="276"/>
      <c r="Y268" s="276"/>
    </row>
    <row r="269" spans="2:25" s="129" customFormat="1">
      <c r="I269" s="275" t="s">
        <v>618</v>
      </c>
      <c r="J269" s="275"/>
      <c r="K269" s="275"/>
      <c r="L269" s="275" t="s">
        <v>446</v>
      </c>
      <c r="M269" s="275"/>
      <c r="P269" s="277" t="s">
        <v>619</v>
      </c>
      <c r="Q269" s="277"/>
      <c r="R269" s="278">
        <v>15.12</v>
      </c>
      <c r="S269" s="278"/>
      <c r="T269" s="278"/>
      <c r="U269" s="278"/>
      <c r="V269" s="278"/>
      <c r="W269" s="278"/>
      <c r="X269" s="278"/>
      <c r="Y269" s="278"/>
    </row>
    <row r="270" spans="2:25" ht="3.75" customHeight="1"/>
    <row r="271" spans="2:25" ht="1.5" customHeight="1"/>
    <row r="272" spans="2:25" ht="2.25" customHeight="1"/>
    <row r="273" spans="2:25">
      <c r="B273" s="279" t="s">
        <v>699</v>
      </c>
      <c r="C273" s="279"/>
      <c r="D273" s="279"/>
      <c r="E273" s="279"/>
      <c r="F273" s="279"/>
      <c r="G273" s="279"/>
      <c r="I273" s="280" t="s">
        <v>180</v>
      </c>
      <c r="J273" s="280"/>
      <c r="K273" s="280"/>
      <c r="L273" s="280"/>
      <c r="M273" s="280"/>
      <c r="N273" s="280"/>
      <c r="O273" s="280"/>
      <c r="P273" s="280"/>
      <c r="Q273" s="280"/>
      <c r="R273" s="280"/>
      <c r="S273" s="280"/>
      <c r="T273" s="280"/>
      <c r="U273" s="280"/>
      <c r="V273" s="280"/>
      <c r="W273" s="280"/>
      <c r="X273" s="280"/>
      <c r="Y273" s="280"/>
    </row>
    <row r="274" spans="2:25">
      <c r="I274" s="281" t="s">
        <v>618</v>
      </c>
      <c r="J274" s="281"/>
      <c r="K274" s="281"/>
      <c r="L274" s="281" t="s">
        <v>446</v>
      </c>
      <c r="M274" s="281"/>
      <c r="P274" s="282" t="s">
        <v>619</v>
      </c>
      <c r="Q274" s="282"/>
      <c r="R274" s="289">
        <v>234.24</v>
      </c>
      <c r="S274" s="289"/>
      <c r="T274" s="289"/>
      <c r="U274" s="289"/>
      <c r="V274" s="289"/>
      <c r="W274" s="289"/>
      <c r="X274" s="289"/>
      <c r="Y274" s="289"/>
    </row>
    <row r="275" spans="2:25" ht="3.75" customHeight="1"/>
    <row r="276" spans="2:25" ht="1.5" customHeight="1"/>
    <row r="277" spans="2:25" ht="2.25" customHeight="1"/>
    <row r="278" spans="2:25" s="129" customFormat="1">
      <c r="B278" s="275" t="s">
        <v>700</v>
      </c>
      <c r="C278" s="275"/>
      <c r="D278" s="275"/>
      <c r="E278" s="275"/>
      <c r="F278" s="275"/>
      <c r="G278" s="275"/>
      <c r="I278" s="276" t="s">
        <v>701</v>
      </c>
      <c r="J278" s="276"/>
      <c r="K278" s="276"/>
      <c r="L278" s="276"/>
      <c r="M278" s="276"/>
      <c r="N278" s="276"/>
      <c r="O278" s="276"/>
      <c r="P278" s="276"/>
      <c r="Q278" s="276"/>
      <c r="R278" s="276"/>
      <c r="S278" s="276"/>
      <c r="T278" s="276"/>
      <c r="U278" s="276"/>
      <c r="V278" s="276"/>
      <c r="W278" s="276"/>
      <c r="X278" s="276"/>
      <c r="Y278" s="276"/>
    </row>
    <row r="279" spans="2:25" s="129" customFormat="1">
      <c r="I279" s="275" t="s">
        <v>618</v>
      </c>
      <c r="J279" s="275"/>
      <c r="K279" s="275"/>
      <c r="L279" s="275" t="s">
        <v>446</v>
      </c>
      <c r="M279" s="275"/>
      <c r="P279" s="277" t="s">
        <v>619</v>
      </c>
      <c r="Q279" s="277"/>
      <c r="R279" s="278">
        <v>234.24</v>
      </c>
      <c r="S279" s="278"/>
      <c r="T279" s="278"/>
      <c r="U279" s="278"/>
      <c r="V279" s="278"/>
      <c r="W279" s="278"/>
      <c r="X279" s="278"/>
      <c r="Y279" s="278"/>
    </row>
    <row r="280" spans="2:25" ht="3.75" customHeight="1"/>
    <row r="281" spans="2:25" ht="1.5" customHeight="1"/>
    <row r="282" spans="2:25" ht="2.25" customHeight="1"/>
    <row r="283" spans="2:25">
      <c r="B283" s="279" t="s">
        <v>702</v>
      </c>
      <c r="C283" s="279"/>
      <c r="D283" s="279"/>
      <c r="E283" s="279"/>
      <c r="F283" s="279"/>
      <c r="G283" s="279"/>
      <c r="I283" s="280" t="s">
        <v>182</v>
      </c>
      <c r="J283" s="280"/>
      <c r="K283" s="280"/>
      <c r="L283" s="280"/>
      <c r="M283" s="280"/>
      <c r="N283" s="280"/>
      <c r="O283" s="280"/>
      <c r="P283" s="280"/>
      <c r="Q283" s="280"/>
      <c r="R283" s="280"/>
      <c r="S283" s="280"/>
      <c r="T283" s="280"/>
      <c r="U283" s="280"/>
      <c r="V283" s="280"/>
      <c r="W283" s="280"/>
      <c r="X283" s="280"/>
      <c r="Y283" s="280"/>
    </row>
    <row r="284" spans="2:25">
      <c r="I284" s="281" t="s">
        <v>618</v>
      </c>
      <c r="J284" s="281"/>
      <c r="K284" s="281"/>
      <c r="L284" s="281" t="s">
        <v>446</v>
      </c>
      <c r="M284" s="281"/>
      <c r="P284" s="282" t="s">
        <v>619</v>
      </c>
      <c r="Q284" s="282"/>
      <c r="R284" s="289">
        <v>126.68</v>
      </c>
      <c r="S284" s="289"/>
      <c r="T284" s="289"/>
      <c r="U284" s="289"/>
      <c r="V284" s="289"/>
      <c r="W284" s="289"/>
      <c r="X284" s="289"/>
      <c r="Y284" s="289"/>
    </row>
    <row r="285" spans="2:25" ht="3.75" customHeight="1"/>
    <row r="286" spans="2:25" ht="1.5" customHeight="1"/>
    <row r="287" spans="2:25" ht="2.25" customHeight="1"/>
    <row r="288" spans="2:25" s="129" customFormat="1">
      <c r="B288" s="275" t="s">
        <v>703</v>
      </c>
      <c r="C288" s="275"/>
      <c r="D288" s="275"/>
      <c r="E288" s="275"/>
      <c r="F288" s="275"/>
      <c r="G288" s="275"/>
      <c r="I288" s="276" t="s">
        <v>704</v>
      </c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</row>
    <row r="289" spans="2:25" s="129" customFormat="1">
      <c r="I289" s="275" t="s">
        <v>618</v>
      </c>
      <c r="J289" s="275"/>
      <c r="K289" s="275"/>
      <c r="L289" s="275" t="s">
        <v>446</v>
      </c>
      <c r="M289" s="275"/>
      <c r="P289" s="277" t="s">
        <v>619</v>
      </c>
      <c r="Q289" s="277"/>
      <c r="R289" s="278">
        <v>126.68</v>
      </c>
      <c r="S289" s="278"/>
      <c r="T289" s="278"/>
      <c r="U289" s="278"/>
      <c r="V289" s="278"/>
      <c r="W289" s="278"/>
      <c r="X289" s="278"/>
      <c r="Y289" s="278"/>
    </row>
    <row r="290" spans="2:25" ht="3.75" customHeight="1"/>
    <row r="291" spans="2:25" ht="1.5" customHeight="1"/>
    <row r="292" spans="2:25" ht="2.25" customHeight="1"/>
    <row r="293" spans="2:25">
      <c r="B293" s="279" t="s">
        <v>705</v>
      </c>
      <c r="C293" s="279"/>
      <c r="D293" s="279"/>
      <c r="E293" s="279"/>
      <c r="F293" s="279"/>
      <c r="G293" s="279"/>
      <c r="I293" s="280" t="s">
        <v>184</v>
      </c>
      <c r="J293" s="280"/>
      <c r="K293" s="280"/>
      <c r="L293" s="280"/>
      <c r="M293" s="280"/>
      <c r="N293" s="280"/>
      <c r="O293" s="280"/>
      <c r="P293" s="280"/>
      <c r="Q293" s="280"/>
      <c r="R293" s="280"/>
      <c r="S293" s="280"/>
      <c r="T293" s="280"/>
      <c r="U293" s="280"/>
      <c r="V293" s="280"/>
      <c r="W293" s="280"/>
      <c r="X293" s="280"/>
      <c r="Y293" s="280"/>
    </row>
    <row r="294" spans="2:25">
      <c r="I294" s="281" t="s">
        <v>618</v>
      </c>
      <c r="J294" s="281"/>
      <c r="K294" s="281"/>
      <c r="L294" s="281" t="s">
        <v>446</v>
      </c>
      <c r="M294" s="281"/>
      <c r="P294" s="282" t="s">
        <v>619</v>
      </c>
      <c r="Q294" s="282"/>
      <c r="R294" s="289">
        <v>326.60000000000002</v>
      </c>
      <c r="S294" s="289"/>
      <c r="T294" s="289"/>
      <c r="U294" s="289"/>
      <c r="V294" s="289"/>
      <c r="W294" s="289"/>
      <c r="X294" s="289"/>
      <c r="Y294" s="289"/>
    </row>
    <row r="295" spans="2:25" ht="3.75" customHeight="1"/>
    <row r="296" spans="2:25" ht="1.5" customHeight="1"/>
    <row r="297" spans="2:25" ht="2.25" customHeight="1"/>
    <row r="298" spans="2:25" s="129" customFormat="1">
      <c r="B298" s="275" t="s">
        <v>706</v>
      </c>
      <c r="C298" s="275"/>
      <c r="D298" s="275"/>
      <c r="E298" s="275"/>
      <c r="F298" s="275"/>
      <c r="G298" s="275"/>
      <c r="I298" s="276" t="s">
        <v>707</v>
      </c>
      <c r="J298" s="276"/>
      <c r="K298" s="276"/>
      <c r="L298" s="276"/>
      <c r="M298" s="276"/>
      <c r="N298" s="276"/>
      <c r="O298" s="276"/>
      <c r="P298" s="276"/>
      <c r="Q298" s="276"/>
      <c r="R298" s="276"/>
      <c r="S298" s="276"/>
      <c r="T298" s="276"/>
      <c r="U298" s="276"/>
      <c r="V298" s="276"/>
      <c r="W298" s="276"/>
      <c r="X298" s="276"/>
      <c r="Y298" s="276"/>
    </row>
    <row r="299" spans="2:25" s="129" customFormat="1">
      <c r="I299" s="275" t="s">
        <v>618</v>
      </c>
      <c r="J299" s="275"/>
      <c r="K299" s="275"/>
      <c r="L299" s="275" t="s">
        <v>446</v>
      </c>
      <c r="M299" s="275"/>
      <c r="P299" s="277" t="s">
        <v>619</v>
      </c>
      <c r="Q299" s="277"/>
      <c r="R299" s="278">
        <v>326.60000000000002</v>
      </c>
      <c r="S299" s="278"/>
      <c r="T299" s="278"/>
      <c r="U299" s="278"/>
      <c r="V299" s="278"/>
      <c r="W299" s="278"/>
      <c r="X299" s="278"/>
      <c r="Y299" s="278"/>
    </row>
    <row r="300" spans="2:25" ht="3.75" customHeight="1"/>
    <row r="301" spans="2:25" ht="1.5" customHeight="1"/>
    <row r="302" spans="2:25" ht="2.25" customHeight="1"/>
    <row r="303" spans="2:25">
      <c r="B303" s="279" t="s">
        <v>708</v>
      </c>
      <c r="C303" s="279"/>
      <c r="D303" s="279"/>
      <c r="E303" s="279"/>
      <c r="F303" s="279"/>
      <c r="G303" s="279"/>
      <c r="I303" s="280" t="s">
        <v>186</v>
      </c>
      <c r="J303" s="280"/>
      <c r="K303" s="280"/>
      <c r="L303" s="280"/>
      <c r="M303" s="280"/>
      <c r="N303" s="280"/>
      <c r="O303" s="280"/>
      <c r="P303" s="280"/>
      <c r="Q303" s="280"/>
      <c r="R303" s="280"/>
      <c r="S303" s="280"/>
      <c r="T303" s="280"/>
      <c r="U303" s="280"/>
      <c r="V303" s="280"/>
      <c r="W303" s="280"/>
      <c r="X303" s="280"/>
      <c r="Y303" s="280"/>
    </row>
    <row r="304" spans="2:25">
      <c r="I304" s="281" t="s">
        <v>618</v>
      </c>
      <c r="J304" s="281"/>
      <c r="K304" s="281"/>
      <c r="L304" s="281" t="s">
        <v>446</v>
      </c>
      <c r="M304" s="281"/>
      <c r="P304" s="282" t="s">
        <v>619</v>
      </c>
      <c r="Q304" s="282"/>
      <c r="R304" s="289">
        <v>1017.3</v>
      </c>
      <c r="S304" s="289"/>
      <c r="T304" s="289"/>
      <c r="U304" s="289"/>
      <c r="V304" s="289"/>
      <c r="W304" s="289"/>
      <c r="X304" s="289"/>
      <c r="Y304" s="289"/>
    </row>
    <row r="305" spans="2:25" ht="3.75" customHeight="1"/>
    <row r="306" spans="2:25" ht="1.5" customHeight="1"/>
    <row r="307" spans="2:25" ht="2.25" customHeight="1"/>
    <row r="308" spans="2:25" s="129" customFormat="1">
      <c r="B308" s="275" t="s">
        <v>709</v>
      </c>
      <c r="C308" s="275"/>
      <c r="D308" s="275"/>
      <c r="E308" s="275"/>
      <c r="F308" s="275"/>
      <c r="G308" s="275"/>
      <c r="I308" s="276" t="s">
        <v>710</v>
      </c>
      <c r="J308" s="276"/>
      <c r="K308" s="276"/>
      <c r="L308" s="276"/>
      <c r="M308" s="276"/>
      <c r="N308" s="276"/>
      <c r="O308" s="276"/>
      <c r="P308" s="276"/>
      <c r="Q308" s="276"/>
      <c r="R308" s="276"/>
      <c r="S308" s="276"/>
      <c r="T308" s="276"/>
      <c r="U308" s="276"/>
      <c r="V308" s="276"/>
      <c r="W308" s="276"/>
      <c r="X308" s="276"/>
      <c r="Y308" s="276"/>
    </row>
    <row r="309" spans="2:25" s="129" customFormat="1">
      <c r="I309" s="275" t="s">
        <v>618</v>
      </c>
      <c r="J309" s="275"/>
      <c r="K309" s="275"/>
      <c r="L309" s="275" t="s">
        <v>446</v>
      </c>
      <c r="M309" s="275"/>
      <c r="P309" s="277" t="s">
        <v>619</v>
      </c>
      <c r="Q309" s="277"/>
      <c r="R309" s="278">
        <v>1017.3</v>
      </c>
      <c r="S309" s="278"/>
      <c r="T309" s="278"/>
      <c r="U309" s="278"/>
      <c r="V309" s="278"/>
      <c r="W309" s="278"/>
      <c r="X309" s="278"/>
      <c r="Y309" s="278"/>
    </row>
    <row r="310" spans="2:25" ht="3.75" customHeight="1"/>
    <row r="311" spans="2:25" ht="1.5" customHeight="1"/>
    <row r="312" spans="2:25" ht="2.25" customHeight="1"/>
    <row r="313" spans="2:25">
      <c r="B313" s="279" t="s">
        <v>711</v>
      </c>
      <c r="C313" s="279"/>
      <c r="D313" s="279"/>
      <c r="E313" s="279"/>
      <c r="F313" s="279"/>
      <c r="G313" s="279"/>
      <c r="I313" s="280" t="s">
        <v>188</v>
      </c>
      <c r="J313" s="280"/>
      <c r="K313" s="280"/>
      <c r="L313" s="280"/>
      <c r="M313" s="280"/>
      <c r="N313" s="280"/>
      <c r="O313" s="280"/>
      <c r="P313" s="280"/>
      <c r="Q313" s="280"/>
      <c r="R313" s="280"/>
      <c r="S313" s="280"/>
      <c r="T313" s="280"/>
      <c r="U313" s="280"/>
      <c r="V313" s="280"/>
      <c r="W313" s="280"/>
      <c r="X313" s="280"/>
      <c r="Y313" s="280"/>
    </row>
    <row r="314" spans="2:25">
      <c r="I314" s="281" t="s">
        <v>618</v>
      </c>
      <c r="J314" s="281"/>
      <c r="K314" s="281"/>
      <c r="L314" s="281" t="s">
        <v>446</v>
      </c>
      <c r="M314" s="281"/>
      <c r="P314" s="282" t="s">
        <v>619</v>
      </c>
      <c r="Q314" s="282"/>
      <c r="R314" s="289">
        <v>74.150000000000006</v>
      </c>
      <c r="S314" s="289"/>
      <c r="T314" s="289"/>
      <c r="U314" s="289"/>
      <c r="V314" s="289"/>
      <c r="W314" s="289"/>
      <c r="X314" s="289"/>
      <c r="Y314" s="289"/>
    </row>
    <row r="315" spans="2:25" ht="3.75" customHeight="1"/>
    <row r="316" spans="2:25" ht="1.5" customHeight="1"/>
    <row r="317" spans="2:25" ht="2.25" customHeight="1"/>
    <row r="318" spans="2:25" s="129" customFormat="1">
      <c r="B318" s="275" t="s">
        <v>712</v>
      </c>
      <c r="C318" s="275"/>
      <c r="D318" s="275"/>
      <c r="E318" s="275"/>
      <c r="F318" s="275"/>
      <c r="G318" s="275"/>
      <c r="I318" s="276" t="s">
        <v>713</v>
      </c>
      <c r="J318" s="276"/>
      <c r="K318" s="276"/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6"/>
      <c r="W318" s="276"/>
      <c r="X318" s="276"/>
      <c r="Y318" s="276"/>
    </row>
    <row r="319" spans="2:25" s="129" customFormat="1">
      <c r="I319" s="275" t="s">
        <v>618</v>
      </c>
      <c r="J319" s="275"/>
      <c r="K319" s="275"/>
      <c r="L319" s="275" t="s">
        <v>446</v>
      </c>
      <c r="M319" s="275"/>
      <c r="P319" s="277" t="s">
        <v>619</v>
      </c>
      <c r="Q319" s="277"/>
      <c r="R319" s="278">
        <v>74.150000000000006</v>
      </c>
      <c r="S319" s="278"/>
      <c r="T319" s="278"/>
      <c r="U319" s="278"/>
      <c r="V319" s="278"/>
      <c r="W319" s="278"/>
      <c r="X319" s="278"/>
      <c r="Y319" s="278"/>
    </row>
    <row r="320" spans="2:25" ht="3.75" customHeight="1"/>
    <row r="321" spans="2:28" ht="1.5" customHeight="1"/>
    <row r="322" spans="2:28" ht="2.25" customHeight="1"/>
    <row r="323" spans="2:28">
      <c r="B323" s="279" t="s">
        <v>714</v>
      </c>
      <c r="C323" s="279"/>
      <c r="D323" s="279"/>
      <c r="E323" s="279"/>
      <c r="F323" s="279"/>
      <c r="G323" s="279"/>
      <c r="I323" s="280" t="s">
        <v>190</v>
      </c>
      <c r="J323" s="280"/>
      <c r="K323" s="280"/>
      <c r="L323" s="280"/>
      <c r="M323" s="280"/>
      <c r="N323" s="280"/>
      <c r="O323" s="280"/>
      <c r="P323" s="280"/>
      <c r="Q323" s="280"/>
      <c r="R323" s="280"/>
      <c r="S323" s="280"/>
      <c r="T323" s="280"/>
      <c r="U323" s="280"/>
      <c r="V323" s="280"/>
      <c r="W323" s="280"/>
      <c r="X323" s="280"/>
      <c r="Y323" s="280"/>
    </row>
    <row r="324" spans="2:28">
      <c r="I324" s="281" t="s">
        <v>618</v>
      </c>
      <c r="J324" s="281"/>
      <c r="K324" s="281"/>
      <c r="L324" s="281" t="s">
        <v>446</v>
      </c>
      <c r="M324" s="281"/>
      <c r="P324" s="282" t="s">
        <v>619</v>
      </c>
      <c r="Q324" s="282"/>
      <c r="R324" s="289">
        <v>597.9</v>
      </c>
      <c r="S324" s="289"/>
      <c r="T324" s="289"/>
      <c r="U324" s="289"/>
      <c r="V324" s="289"/>
      <c r="W324" s="289"/>
      <c r="X324" s="289"/>
      <c r="Y324" s="289"/>
      <c r="AB324" s="128"/>
    </row>
    <row r="325" spans="2:28" ht="3.75" customHeight="1"/>
    <row r="326" spans="2:28" ht="1.5" customHeight="1"/>
    <row r="327" spans="2:28" ht="2.25" customHeight="1"/>
    <row r="328" spans="2:28" s="129" customFormat="1">
      <c r="B328" s="275" t="s">
        <v>715</v>
      </c>
      <c r="C328" s="275"/>
      <c r="D328" s="275"/>
      <c r="E328" s="275"/>
      <c r="F328" s="275"/>
      <c r="G328" s="275"/>
      <c r="I328" s="276" t="s">
        <v>716</v>
      </c>
      <c r="J328" s="276"/>
      <c r="K328" s="276"/>
      <c r="L328" s="276"/>
      <c r="M328" s="276"/>
      <c r="N328" s="276"/>
      <c r="O328" s="276"/>
      <c r="P328" s="276"/>
      <c r="Q328" s="276"/>
      <c r="R328" s="276"/>
      <c r="S328" s="276"/>
      <c r="T328" s="276"/>
      <c r="U328" s="276"/>
      <c r="V328" s="276"/>
      <c r="W328" s="276"/>
      <c r="X328" s="276"/>
      <c r="Y328" s="276"/>
    </row>
    <row r="329" spans="2:28" s="129" customFormat="1">
      <c r="I329" s="275" t="s">
        <v>618</v>
      </c>
      <c r="J329" s="275"/>
      <c r="K329" s="275"/>
      <c r="L329" s="275" t="s">
        <v>446</v>
      </c>
      <c r="M329" s="275"/>
      <c r="P329" s="277" t="s">
        <v>619</v>
      </c>
      <c r="Q329" s="277"/>
      <c r="R329" s="278">
        <v>17.47</v>
      </c>
      <c r="S329" s="278"/>
      <c r="T329" s="278"/>
      <c r="U329" s="278"/>
      <c r="V329" s="278"/>
      <c r="W329" s="278"/>
      <c r="X329" s="278"/>
      <c r="Y329" s="278"/>
    </row>
    <row r="330" spans="2:28" s="129" customFormat="1" ht="3.75" customHeight="1"/>
    <row r="331" spans="2:28" s="129" customFormat="1" ht="1.5" customHeight="1"/>
    <row r="332" spans="2:28" s="129" customFormat="1" ht="2.25" customHeight="1"/>
    <row r="333" spans="2:28" s="129" customFormat="1">
      <c r="B333" s="275" t="s">
        <v>717</v>
      </c>
      <c r="C333" s="275"/>
      <c r="D333" s="275"/>
      <c r="E333" s="275"/>
      <c r="F333" s="275"/>
      <c r="G333" s="275"/>
      <c r="I333" s="276" t="s">
        <v>718</v>
      </c>
      <c r="J333" s="276"/>
      <c r="K333" s="276"/>
      <c r="L333" s="276"/>
      <c r="M333" s="276"/>
      <c r="N333" s="276"/>
      <c r="O333" s="276"/>
      <c r="P333" s="276"/>
      <c r="Q333" s="276"/>
      <c r="R333" s="276"/>
      <c r="S333" s="276"/>
      <c r="T333" s="276"/>
      <c r="U333" s="276"/>
      <c r="V333" s="276"/>
      <c r="W333" s="276"/>
      <c r="X333" s="276"/>
      <c r="Y333" s="276"/>
    </row>
    <row r="334" spans="2:28" s="129" customFormat="1">
      <c r="I334" s="275" t="s">
        <v>618</v>
      </c>
      <c r="J334" s="275"/>
      <c r="K334" s="275"/>
      <c r="L334" s="275" t="s">
        <v>446</v>
      </c>
      <c r="M334" s="275"/>
      <c r="P334" s="277" t="s">
        <v>619</v>
      </c>
      <c r="Q334" s="277"/>
      <c r="R334" s="278">
        <v>580.42999999999995</v>
      </c>
      <c r="S334" s="278"/>
      <c r="T334" s="278"/>
      <c r="U334" s="278"/>
      <c r="V334" s="278"/>
      <c r="W334" s="278"/>
      <c r="X334" s="278"/>
      <c r="Y334" s="278"/>
    </row>
    <row r="335" spans="2:28" ht="3.75" customHeight="1"/>
    <row r="336" spans="2:28" ht="1.5" customHeight="1"/>
    <row r="337" spans="2:25" ht="2.25" customHeight="1"/>
    <row r="338" spans="2:25">
      <c r="B338" s="279" t="s">
        <v>719</v>
      </c>
      <c r="C338" s="279"/>
      <c r="D338" s="279"/>
      <c r="E338" s="279"/>
      <c r="F338" s="279"/>
      <c r="G338" s="279"/>
      <c r="I338" s="280" t="s">
        <v>192</v>
      </c>
      <c r="J338" s="280"/>
      <c r="K338" s="280"/>
      <c r="L338" s="280"/>
      <c r="M338" s="280"/>
      <c r="N338" s="280"/>
      <c r="O338" s="280"/>
      <c r="P338" s="280"/>
      <c r="Q338" s="280"/>
      <c r="R338" s="280"/>
      <c r="S338" s="280"/>
      <c r="T338" s="280"/>
      <c r="U338" s="280"/>
      <c r="V338" s="280"/>
      <c r="W338" s="280"/>
      <c r="X338" s="280"/>
      <c r="Y338" s="280"/>
    </row>
    <row r="339" spans="2:25">
      <c r="I339" s="281" t="s">
        <v>618</v>
      </c>
      <c r="J339" s="281"/>
      <c r="K339" s="281"/>
      <c r="L339" s="281" t="s">
        <v>446</v>
      </c>
      <c r="M339" s="281"/>
      <c r="P339" s="282" t="s">
        <v>619</v>
      </c>
      <c r="Q339" s="282"/>
      <c r="R339" s="289">
        <v>219.49</v>
      </c>
      <c r="S339" s="289"/>
      <c r="T339" s="289"/>
      <c r="U339" s="289"/>
      <c r="V339" s="289"/>
      <c r="W339" s="289"/>
      <c r="X339" s="289"/>
      <c r="Y339" s="289"/>
    </row>
    <row r="340" spans="2:25" ht="3.75" customHeight="1"/>
    <row r="341" spans="2:25" ht="1.5" customHeight="1"/>
    <row r="342" spans="2:25" ht="2.25" customHeight="1"/>
    <row r="343" spans="2:25" s="129" customFormat="1">
      <c r="B343" s="275" t="s">
        <v>720</v>
      </c>
      <c r="C343" s="275"/>
      <c r="D343" s="275"/>
      <c r="E343" s="275"/>
      <c r="F343" s="275"/>
      <c r="G343" s="275"/>
      <c r="I343" s="276" t="s">
        <v>721</v>
      </c>
      <c r="J343" s="276"/>
      <c r="K343" s="276"/>
      <c r="L343" s="276"/>
      <c r="M343" s="276"/>
      <c r="N343" s="276"/>
      <c r="O343" s="276"/>
      <c r="P343" s="276"/>
      <c r="Q343" s="276"/>
      <c r="R343" s="276"/>
      <c r="S343" s="276"/>
      <c r="T343" s="276"/>
      <c r="U343" s="276"/>
      <c r="V343" s="276"/>
      <c r="W343" s="276"/>
      <c r="X343" s="276"/>
      <c r="Y343" s="276"/>
    </row>
    <row r="344" spans="2:25" s="129" customFormat="1">
      <c r="I344" s="275" t="s">
        <v>618</v>
      </c>
      <c r="J344" s="275"/>
      <c r="K344" s="275"/>
      <c r="L344" s="275" t="s">
        <v>446</v>
      </c>
      <c r="M344" s="275"/>
      <c r="P344" s="277" t="s">
        <v>619</v>
      </c>
      <c r="Q344" s="277"/>
      <c r="R344" s="278">
        <v>219.49</v>
      </c>
      <c r="S344" s="278"/>
      <c r="T344" s="278"/>
      <c r="U344" s="278"/>
      <c r="V344" s="278"/>
      <c r="W344" s="278"/>
      <c r="X344" s="278"/>
      <c r="Y344" s="278"/>
    </row>
    <row r="345" spans="2:25" ht="3.75" customHeight="1"/>
    <row r="346" spans="2:25" ht="1.5" customHeight="1"/>
    <row r="347" spans="2:25" ht="2.25" customHeight="1"/>
    <row r="348" spans="2:25">
      <c r="B348" s="279" t="s">
        <v>722</v>
      </c>
      <c r="C348" s="279"/>
      <c r="D348" s="279"/>
      <c r="E348" s="279"/>
      <c r="F348" s="279"/>
      <c r="G348" s="279"/>
      <c r="I348" s="280" t="s">
        <v>194</v>
      </c>
      <c r="J348" s="280"/>
      <c r="K348" s="280"/>
      <c r="L348" s="280"/>
      <c r="M348" s="280"/>
      <c r="N348" s="280"/>
      <c r="O348" s="280"/>
      <c r="P348" s="280"/>
      <c r="Q348" s="280"/>
      <c r="R348" s="280"/>
      <c r="S348" s="280"/>
      <c r="T348" s="280"/>
      <c r="U348" s="280"/>
      <c r="V348" s="280"/>
      <c r="W348" s="280"/>
      <c r="X348" s="280"/>
      <c r="Y348" s="280"/>
    </row>
    <row r="349" spans="2:25">
      <c r="I349" s="281" t="s">
        <v>618</v>
      </c>
      <c r="J349" s="281"/>
      <c r="K349" s="281"/>
      <c r="L349" s="281" t="s">
        <v>446</v>
      </c>
      <c r="M349" s="281"/>
      <c r="P349" s="282" t="s">
        <v>619</v>
      </c>
      <c r="Q349" s="282"/>
      <c r="R349" s="289">
        <v>652.21</v>
      </c>
      <c r="S349" s="289"/>
      <c r="T349" s="289"/>
      <c r="U349" s="289"/>
      <c r="V349" s="289"/>
      <c r="W349" s="289"/>
      <c r="X349" s="289"/>
      <c r="Y349" s="289"/>
    </row>
    <row r="350" spans="2:25" ht="3.75" customHeight="1"/>
    <row r="351" spans="2:25" ht="1.5" customHeight="1"/>
    <row r="352" spans="2:25" ht="2.25" customHeight="1"/>
    <row r="353" spans="2:25" s="129" customFormat="1">
      <c r="B353" s="275" t="s">
        <v>723</v>
      </c>
      <c r="C353" s="275"/>
      <c r="D353" s="275"/>
      <c r="E353" s="275"/>
      <c r="F353" s="275"/>
      <c r="G353" s="275"/>
      <c r="I353" s="276" t="s">
        <v>724</v>
      </c>
      <c r="J353" s="276"/>
      <c r="K353" s="276"/>
      <c r="L353" s="276"/>
      <c r="M353" s="276"/>
      <c r="N353" s="276"/>
      <c r="O353" s="276"/>
      <c r="P353" s="276"/>
      <c r="Q353" s="276"/>
      <c r="R353" s="276"/>
      <c r="S353" s="276"/>
      <c r="T353" s="276"/>
      <c r="U353" s="276"/>
      <c r="V353" s="276"/>
      <c r="W353" s="276"/>
      <c r="X353" s="276"/>
      <c r="Y353" s="276"/>
    </row>
    <row r="354" spans="2:25" s="129" customFormat="1">
      <c r="I354" s="275" t="s">
        <v>618</v>
      </c>
      <c r="J354" s="275"/>
      <c r="K354" s="275"/>
      <c r="L354" s="275" t="s">
        <v>446</v>
      </c>
      <c r="M354" s="275"/>
      <c r="P354" s="277" t="s">
        <v>619</v>
      </c>
      <c r="Q354" s="277"/>
      <c r="R354" s="278">
        <v>652.21</v>
      </c>
      <c r="S354" s="278"/>
      <c r="T354" s="278"/>
      <c r="U354" s="278"/>
      <c r="V354" s="278"/>
      <c r="W354" s="278"/>
      <c r="X354" s="278"/>
      <c r="Y354" s="278"/>
    </row>
    <row r="355" spans="2:25" ht="3.75" customHeight="1"/>
    <row r="356" spans="2:25" ht="2.25" customHeight="1"/>
    <row r="357" spans="2:25">
      <c r="B357" s="279" t="s">
        <v>725</v>
      </c>
      <c r="C357" s="279"/>
      <c r="D357" s="279"/>
      <c r="E357" s="279"/>
      <c r="F357" s="279"/>
      <c r="G357" s="279"/>
      <c r="I357" s="280" t="s">
        <v>196</v>
      </c>
      <c r="J357" s="280"/>
      <c r="K357" s="280"/>
      <c r="L357" s="280"/>
      <c r="M357" s="280"/>
      <c r="N357" s="280"/>
      <c r="O357" s="280"/>
      <c r="P357" s="280"/>
      <c r="Q357" s="280"/>
      <c r="R357" s="280"/>
      <c r="S357" s="280"/>
      <c r="T357" s="280"/>
      <c r="U357" s="280"/>
      <c r="V357" s="280"/>
      <c r="W357" s="280"/>
      <c r="X357" s="280"/>
      <c r="Y357" s="280"/>
    </row>
    <row r="358" spans="2:25">
      <c r="I358" s="281" t="s">
        <v>618</v>
      </c>
      <c r="J358" s="281"/>
      <c r="K358" s="281"/>
      <c r="L358" s="281" t="s">
        <v>446</v>
      </c>
      <c r="M358" s="281"/>
      <c r="P358" s="282" t="s">
        <v>619</v>
      </c>
      <c r="Q358" s="282"/>
      <c r="R358" s="289">
        <v>274.43</v>
      </c>
      <c r="S358" s="289"/>
      <c r="T358" s="289"/>
      <c r="U358" s="289"/>
      <c r="V358" s="289"/>
      <c r="W358" s="289"/>
      <c r="X358" s="289"/>
      <c r="Y358" s="289"/>
    </row>
    <row r="359" spans="2:25" ht="3.75" customHeight="1"/>
    <row r="360" spans="2:25" ht="1.5" customHeight="1"/>
    <row r="361" spans="2:25" ht="2.25" customHeight="1"/>
    <row r="362" spans="2:25" s="129" customFormat="1">
      <c r="B362" s="275" t="s">
        <v>726</v>
      </c>
      <c r="C362" s="275"/>
      <c r="D362" s="275"/>
      <c r="E362" s="275"/>
      <c r="F362" s="275"/>
      <c r="G362" s="275"/>
      <c r="I362" s="276" t="s">
        <v>727</v>
      </c>
      <c r="J362" s="276"/>
      <c r="K362" s="276"/>
      <c r="L362" s="276"/>
      <c r="M362" s="276"/>
      <c r="N362" s="276"/>
      <c r="O362" s="276"/>
      <c r="P362" s="276"/>
      <c r="Q362" s="276"/>
      <c r="R362" s="276"/>
      <c r="S362" s="276"/>
      <c r="T362" s="276"/>
      <c r="U362" s="276"/>
      <c r="V362" s="276"/>
      <c r="W362" s="276"/>
      <c r="X362" s="276"/>
      <c r="Y362" s="276"/>
    </row>
    <row r="363" spans="2:25" s="129" customFormat="1">
      <c r="I363" s="275" t="s">
        <v>618</v>
      </c>
      <c r="J363" s="275"/>
      <c r="K363" s="275"/>
      <c r="L363" s="275" t="s">
        <v>446</v>
      </c>
      <c r="M363" s="275"/>
      <c r="P363" s="277" t="s">
        <v>619</v>
      </c>
      <c r="Q363" s="277"/>
      <c r="R363" s="278">
        <v>274.43</v>
      </c>
      <c r="S363" s="278"/>
      <c r="T363" s="278"/>
      <c r="U363" s="278"/>
      <c r="V363" s="278"/>
      <c r="W363" s="278"/>
      <c r="X363" s="278"/>
      <c r="Y363" s="278"/>
    </row>
    <row r="364" spans="2:25" ht="3.75" customHeight="1"/>
    <row r="365" spans="2:25" ht="1.5" customHeight="1"/>
    <row r="366" spans="2:25" ht="2.25" customHeight="1"/>
    <row r="367" spans="2:25">
      <c r="B367" s="279" t="s">
        <v>728</v>
      </c>
      <c r="C367" s="279"/>
      <c r="D367" s="279"/>
      <c r="E367" s="279"/>
      <c r="F367" s="279"/>
      <c r="G367" s="279"/>
      <c r="I367" s="280" t="s">
        <v>198</v>
      </c>
      <c r="J367" s="280"/>
      <c r="K367" s="280"/>
      <c r="L367" s="280"/>
      <c r="M367" s="280"/>
      <c r="N367" s="280"/>
      <c r="O367" s="280"/>
      <c r="P367" s="280"/>
      <c r="Q367" s="280"/>
      <c r="R367" s="280"/>
      <c r="S367" s="280"/>
      <c r="T367" s="280"/>
      <c r="U367" s="280"/>
      <c r="V367" s="280"/>
      <c r="W367" s="280"/>
      <c r="X367" s="280"/>
      <c r="Y367" s="280"/>
    </row>
    <row r="368" spans="2:25">
      <c r="I368" s="281" t="s">
        <v>618</v>
      </c>
      <c r="J368" s="281"/>
      <c r="K368" s="281"/>
      <c r="L368" s="281" t="s">
        <v>446</v>
      </c>
      <c r="M368" s="281"/>
      <c r="P368" s="282" t="s">
        <v>619</v>
      </c>
      <c r="Q368" s="282"/>
      <c r="R368" s="289">
        <v>1103.83</v>
      </c>
      <c r="S368" s="289"/>
      <c r="T368" s="289"/>
      <c r="U368" s="289"/>
      <c r="V368" s="289"/>
      <c r="W368" s="289"/>
      <c r="X368" s="289"/>
      <c r="Y368" s="289"/>
    </row>
    <row r="369" spans="2:25" ht="3.75" customHeight="1"/>
    <row r="370" spans="2:25" ht="1.5" customHeight="1"/>
    <row r="371" spans="2:25" ht="2.25" customHeight="1"/>
    <row r="372" spans="2:25" s="129" customFormat="1">
      <c r="B372" s="275" t="s">
        <v>729</v>
      </c>
      <c r="C372" s="275"/>
      <c r="D372" s="275"/>
      <c r="E372" s="275"/>
      <c r="F372" s="275"/>
      <c r="G372" s="275"/>
      <c r="I372" s="276" t="s">
        <v>730</v>
      </c>
      <c r="J372" s="276"/>
      <c r="K372" s="276"/>
      <c r="L372" s="276"/>
      <c r="M372" s="276"/>
      <c r="N372" s="276"/>
      <c r="O372" s="276"/>
      <c r="P372" s="276"/>
      <c r="Q372" s="276"/>
      <c r="R372" s="276"/>
      <c r="S372" s="276"/>
      <c r="T372" s="276"/>
      <c r="U372" s="276"/>
      <c r="V372" s="276"/>
      <c r="W372" s="276"/>
      <c r="X372" s="276"/>
      <c r="Y372" s="276"/>
    </row>
    <row r="373" spans="2:25" s="129" customFormat="1">
      <c r="I373" s="275" t="s">
        <v>618</v>
      </c>
      <c r="J373" s="275"/>
      <c r="K373" s="275"/>
      <c r="L373" s="275" t="s">
        <v>446</v>
      </c>
      <c r="M373" s="275"/>
      <c r="P373" s="277" t="s">
        <v>619</v>
      </c>
      <c r="Q373" s="277"/>
      <c r="R373" s="278">
        <v>1103.83</v>
      </c>
      <c r="S373" s="278"/>
      <c r="T373" s="278"/>
      <c r="U373" s="278"/>
      <c r="V373" s="278"/>
      <c r="W373" s="278"/>
      <c r="X373" s="278"/>
      <c r="Y373" s="278"/>
    </row>
    <row r="374" spans="2:25" ht="3.75" customHeight="1"/>
    <row r="375" spans="2:25" ht="1.5" customHeight="1"/>
    <row r="376" spans="2:25" ht="2.25" customHeight="1"/>
    <row r="377" spans="2:25">
      <c r="B377" s="279" t="s">
        <v>731</v>
      </c>
      <c r="C377" s="279"/>
      <c r="D377" s="279"/>
      <c r="E377" s="279"/>
      <c r="F377" s="279"/>
      <c r="G377" s="279"/>
      <c r="I377" s="280" t="s">
        <v>200</v>
      </c>
      <c r="J377" s="280"/>
      <c r="K377" s="280"/>
      <c r="L377" s="280"/>
      <c r="M377" s="280"/>
      <c r="N377" s="280"/>
      <c r="O377" s="280"/>
      <c r="P377" s="280"/>
      <c r="Q377" s="280"/>
      <c r="R377" s="280"/>
      <c r="S377" s="280"/>
      <c r="T377" s="280"/>
      <c r="U377" s="280"/>
      <c r="V377" s="280"/>
      <c r="W377" s="280"/>
      <c r="X377" s="280"/>
      <c r="Y377" s="280"/>
    </row>
    <row r="378" spans="2:25">
      <c r="I378" s="281" t="s">
        <v>618</v>
      </c>
      <c r="J378" s="281"/>
      <c r="K378" s="281"/>
      <c r="L378" s="281" t="s">
        <v>446</v>
      </c>
      <c r="M378" s="281"/>
      <c r="P378" s="282" t="s">
        <v>619</v>
      </c>
      <c r="Q378" s="282"/>
      <c r="R378" s="289">
        <v>1243.26</v>
      </c>
      <c r="S378" s="289"/>
      <c r="T378" s="289"/>
      <c r="U378" s="289"/>
      <c r="V378" s="289"/>
      <c r="W378" s="289"/>
      <c r="X378" s="289"/>
      <c r="Y378" s="289"/>
    </row>
    <row r="379" spans="2:25" ht="3.75" customHeight="1"/>
    <row r="380" spans="2:25" ht="1.5" customHeight="1"/>
    <row r="381" spans="2:25" ht="2.25" customHeight="1"/>
    <row r="382" spans="2:25" s="129" customFormat="1">
      <c r="B382" s="275" t="s">
        <v>732</v>
      </c>
      <c r="C382" s="275"/>
      <c r="D382" s="275"/>
      <c r="E382" s="275"/>
      <c r="F382" s="275"/>
      <c r="G382" s="275"/>
      <c r="I382" s="276" t="s">
        <v>733</v>
      </c>
      <c r="J382" s="276"/>
      <c r="K382" s="276"/>
      <c r="L382" s="276"/>
      <c r="M382" s="276"/>
      <c r="N382" s="276"/>
      <c r="O382" s="276"/>
      <c r="P382" s="276"/>
      <c r="Q382" s="276"/>
      <c r="R382" s="276"/>
      <c r="S382" s="276"/>
      <c r="T382" s="276"/>
      <c r="U382" s="276"/>
      <c r="V382" s="276"/>
      <c r="W382" s="276"/>
      <c r="X382" s="276"/>
      <c r="Y382" s="276"/>
    </row>
    <row r="383" spans="2:25" s="129" customFormat="1">
      <c r="I383" s="275" t="s">
        <v>618</v>
      </c>
      <c r="J383" s="275"/>
      <c r="K383" s="275"/>
      <c r="L383" s="275" t="s">
        <v>446</v>
      </c>
      <c r="M383" s="275"/>
      <c r="P383" s="277" t="s">
        <v>619</v>
      </c>
      <c r="Q383" s="277"/>
      <c r="R383" s="278">
        <v>1243.26</v>
      </c>
      <c r="S383" s="278"/>
      <c r="T383" s="278"/>
      <c r="U383" s="278"/>
      <c r="V383" s="278"/>
      <c r="W383" s="278"/>
      <c r="X383" s="278"/>
      <c r="Y383" s="278"/>
    </row>
    <row r="384" spans="2:25" ht="3.75" customHeight="1"/>
    <row r="385" spans="2:25" ht="1.5" customHeight="1"/>
    <row r="386" spans="2:25" ht="2.25" customHeight="1"/>
    <row r="387" spans="2:25">
      <c r="B387" s="279" t="s">
        <v>734</v>
      </c>
      <c r="C387" s="279"/>
      <c r="D387" s="279"/>
      <c r="E387" s="279"/>
      <c r="F387" s="279"/>
      <c r="G387" s="279"/>
      <c r="I387" s="280" t="s">
        <v>202</v>
      </c>
      <c r="J387" s="280"/>
      <c r="K387" s="280"/>
      <c r="L387" s="280"/>
      <c r="M387" s="280"/>
      <c r="N387" s="280"/>
      <c r="O387" s="280"/>
      <c r="P387" s="280"/>
      <c r="Q387" s="280"/>
      <c r="R387" s="280"/>
      <c r="S387" s="280"/>
      <c r="T387" s="280"/>
      <c r="U387" s="280"/>
      <c r="V387" s="280"/>
      <c r="W387" s="280"/>
      <c r="X387" s="280"/>
      <c r="Y387" s="280"/>
    </row>
    <row r="388" spans="2:25">
      <c r="I388" s="281" t="s">
        <v>618</v>
      </c>
      <c r="J388" s="281"/>
      <c r="K388" s="281"/>
      <c r="L388" s="281" t="s">
        <v>448</v>
      </c>
      <c r="M388" s="281"/>
      <c r="P388" s="282" t="s">
        <v>619</v>
      </c>
      <c r="Q388" s="282"/>
      <c r="R388" s="289">
        <v>1444.38</v>
      </c>
      <c r="S388" s="289"/>
      <c r="T388" s="289"/>
      <c r="U388" s="289"/>
      <c r="V388" s="289"/>
      <c r="W388" s="289"/>
      <c r="X388" s="289"/>
      <c r="Y388" s="289"/>
    </row>
    <row r="389" spans="2:25" ht="3.75" customHeight="1"/>
    <row r="390" spans="2:25" ht="1.5" customHeight="1"/>
    <row r="391" spans="2:25" ht="2.25" customHeight="1"/>
    <row r="392" spans="2:25" s="129" customFormat="1">
      <c r="B392" s="275" t="s">
        <v>735</v>
      </c>
      <c r="C392" s="275"/>
      <c r="D392" s="275"/>
      <c r="E392" s="275"/>
      <c r="F392" s="275"/>
      <c r="G392" s="275"/>
      <c r="I392" s="276" t="s">
        <v>736</v>
      </c>
      <c r="J392" s="276"/>
      <c r="K392" s="276"/>
      <c r="L392" s="276"/>
      <c r="M392" s="276"/>
      <c r="N392" s="276"/>
      <c r="O392" s="276"/>
      <c r="P392" s="276"/>
      <c r="Q392" s="276"/>
      <c r="R392" s="276"/>
      <c r="S392" s="276"/>
      <c r="T392" s="276"/>
      <c r="U392" s="276"/>
      <c r="V392" s="276"/>
      <c r="W392" s="276"/>
      <c r="X392" s="276"/>
      <c r="Y392" s="276"/>
    </row>
    <row r="393" spans="2:25" s="129" customFormat="1">
      <c r="I393" s="275" t="s">
        <v>618</v>
      </c>
      <c r="J393" s="275"/>
      <c r="K393" s="275"/>
      <c r="L393" s="275" t="s">
        <v>448</v>
      </c>
      <c r="M393" s="275"/>
      <c r="P393" s="277" t="s">
        <v>619</v>
      </c>
      <c r="Q393" s="277"/>
      <c r="R393" s="278">
        <v>1444.38</v>
      </c>
      <c r="S393" s="278"/>
      <c r="T393" s="278"/>
      <c r="U393" s="278"/>
      <c r="V393" s="278"/>
      <c r="W393" s="278"/>
      <c r="X393" s="278"/>
      <c r="Y393" s="278"/>
    </row>
    <row r="394" spans="2:25" ht="3.75" customHeight="1"/>
    <row r="395" spans="2:25" ht="1.5" customHeight="1"/>
    <row r="396" spans="2:25" ht="2.25" customHeight="1"/>
    <row r="397" spans="2:25">
      <c r="B397" s="279" t="s">
        <v>737</v>
      </c>
      <c r="C397" s="279"/>
      <c r="D397" s="279"/>
      <c r="E397" s="279"/>
      <c r="F397" s="279"/>
      <c r="G397" s="279"/>
      <c r="I397" s="280" t="s">
        <v>204</v>
      </c>
      <c r="J397" s="280"/>
      <c r="K397" s="280"/>
      <c r="L397" s="280"/>
      <c r="M397" s="280"/>
      <c r="N397" s="280"/>
      <c r="O397" s="280"/>
      <c r="P397" s="280"/>
      <c r="Q397" s="280"/>
      <c r="R397" s="280"/>
      <c r="S397" s="280"/>
      <c r="T397" s="280"/>
      <c r="U397" s="280"/>
      <c r="V397" s="280"/>
      <c r="W397" s="280"/>
      <c r="X397" s="280"/>
      <c r="Y397" s="280"/>
    </row>
    <row r="398" spans="2:25">
      <c r="I398" s="281" t="s">
        <v>618</v>
      </c>
      <c r="J398" s="281"/>
      <c r="K398" s="281"/>
      <c r="L398" s="281" t="s">
        <v>453</v>
      </c>
      <c r="M398" s="281"/>
      <c r="P398" s="282" t="s">
        <v>619</v>
      </c>
      <c r="Q398" s="282"/>
      <c r="R398" s="289">
        <v>21.5</v>
      </c>
      <c r="S398" s="289"/>
      <c r="T398" s="289"/>
      <c r="U398" s="289"/>
      <c r="V398" s="289"/>
      <c r="W398" s="289"/>
      <c r="X398" s="289"/>
      <c r="Y398" s="289"/>
    </row>
    <row r="399" spans="2:25" ht="3.75" customHeight="1"/>
    <row r="400" spans="2:25" ht="1.5" customHeight="1"/>
    <row r="401" spans="2:25" ht="2.25" customHeight="1"/>
    <row r="402" spans="2:25" s="129" customFormat="1">
      <c r="B402" s="275" t="s">
        <v>738</v>
      </c>
      <c r="C402" s="275"/>
      <c r="D402" s="275"/>
      <c r="E402" s="275"/>
      <c r="F402" s="275"/>
      <c r="G402" s="275"/>
      <c r="I402" s="276" t="s">
        <v>739</v>
      </c>
      <c r="J402" s="276"/>
      <c r="K402" s="276"/>
      <c r="L402" s="276"/>
      <c r="M402" s="276"/>
      <c r="N402" s="276"/>
      <c r="O402" s="276"/>
      <c r="P402" s="276"/>
      <c r="Q402" s="276"/>
      <c r="R402" s="276"/>
      <c r="S402" s="276"/>
      <c r="T402" s="276"/>
      <c r="U402" s="276"/>
      <c r="V402" s="276"/>
      <c r="W402" s="276"/>
      <c r="X402" s="276"/>
      <c r="Y402" s="276"/>
    </row>
    <row r="403" spans="2:25" s="129" customFormat="1">
      <c r="I403" s="275" t="s">
        <v>618</v>
      </c>
      <c r="J403" s="275"/>
      <c r="K403" s="275"/>
      <c r="L403" s="275" t="s">
        <v>453</v>
      </c>
      <c r="M403" s="275"/>
      <c r="P403" s="277" t="s">
        <v>619</v>
      </c>
      <c r="Q403" s="277"/>
      <c r="R403" s="278">
        <v>21.5</v>
      </c>
      <c r="S403" s="278"/>
      <c r="T403" s="278"/>
      <c r="U403" s="278"/>
      <c r="V403" s="278"/>
      <c r="W403" s="278"/>
      <c r="X403" s="278"/>
      <c r="Y403" s="278"/>
    </row>
    <row r="404" spans="2:25" ht="3.75" customHeight="1"/>
    <row r="405" spans="2:25" ht="1.5" customHeight="1"/>
    <row r="406" spans="2:25" ht="2.25" customHeight="1"/>
    <row r="407" spans="2:25">
      <c r="B407" s="279" t="s">
        <v>740</v>
      </c>
      <c r="C407" s="279"/>
      <c r="D407" s="279"/>
      <c r="E407" s="279"/>
      <c r="F407" s="279"/>
      <c r="G407" s="279"/>
      <c r="I407" s="280" t="s">
        <v>206</v>
      </c>
      <c r="J407" s="280"/>
      <c r="K407" s="280"/>
      <c r="L407" s="280"/>
      <c r="M407" s="280"/>
      <c r="N407" s="280"/>
      <c r="O407" s="280"/>
      <c r="P407" s="280"/>
      <c r="Q407" s="280"/>
      <c r="R407" s="280"/>
      <c r="S407" s="280"/>
      <c r="T407" s="280"/>
      <c r="U407" s="280"/>
      <c r="V407" s="280"/>
      <c r="W407" s="280"/>
      <c r="X407" s="280"/>
      <c r="Y407" s="280"/>
    </row>
    <row r="408" spans="2:25">
      <c r="I408" s="281" t="s">
        <v>618</v>
      </c>
      <c r="J408" s="281"/>
      <c r="K408" s="281"/>
      <c r="L408" s="281" t="s">
        <v>453</v>
      </c>
      <c r="M408" s="281"/>
      <c r="P408" s="282" t="s">
        <v>619</v>
      </c>
      <c r="Q408" s="282"/>
      <c r="R408" s="289">
        <v>225</v>
      </c>
      <c r="S408" s="289"/>
      <c r="T408" s="289"/>
      <c r="U408" s="289"/>
      <c r="V408" s="289"/>
      <c r="W408" s="289"/>
      <c r="X408" s="289"/>
      <c r="Y408" s="289"/>
    </row>
    <row r="409" spans="2:25" ht="3.75" customHeight="1"/>
    <row r="410" spans="2:25" ht="1.5" customHeight="1"/>
    <row r="411" spans="2:25" ht="2.25" customHeight="1"/>
    <row r="412" spans="2:25" s="129" customFormat="1">
      <c r="B412" s="275" t="s">
        <v>741</v>
      </c>
      <c r="C412" s="275"/>
      <c r="D412" s="275"/>
      <c r="E412" s="275"/>
      <c r="F412" s="275"/>
      <c r="G412" s="275"/>
      <c r="I412" s="276" t="s">
        <v>742</v>
      </c>
      <c r="J412" s="276"/>
      <c r="K412" s="276"/>
      <c r="L412" s="276"/>
      <c r="M412" s="276"/>
      <c r="N412" s="276"/>
      <c r="O412" s="276"/>
      <c r="P412" s="276"/>
      <c r="Q412" s="276"/>
      <c r="R412" s="276"/>
      <c r="S412" s="276"/>
      <c r="T412" s="276"/>
      <c r="U412" s="276"/>
      <c r="V412" s="276"/>
      <c r="W412" s="276"/>
      <c r="X412" s="276"/>
      <c r="Y412" s="276"/>
    </row>
    <row r="413" spans="2:25" s="129" customFormat="1">
      <c r="I413" s="275" t="s">
        <v>618</v>
      </c>
      <c r="J413" s="275"/>
      <c r="K413" s="275"/>
      <c r="L413" s="275" t="s">
        <v>453</v>
      </c>
      <c r="M413" s="275"/>
      <c r="P413" s="277" t="s">
        <v>619</v>
      </c>
      <c r="Q413" s="277"/>
      <c r="R413" s="278">
        <v>225</v>
      </c>
      <c r="S413" s="278"/>
      <c r="T413" s="278"/>
      <c r="U413" s="278"/>
      <c r="V413" s="278"/>
      <c r="W413" s="278"/>
      <c r="X413" s="278"/>
      <c r="Y413" s="278"/>
    </row>
    <row r="414" spans="2:25" ht="3.75" customHeight="1"/>
    <row r="415" spans="2:25" ht="1.5" customHeight="1"/>
    <row r="416" spans="2:25" ht="2.25" customHeight="1"/>
    <row r="417" spans="2:25" ht="2.25" customHeight="1"/>
    <row r="418" spans="2:25">
      <c r="I418" s="283" t="s">
        <v>743</v>
      </c>
      <c r="J418" s="283"/>
      <c r="K418" s="283"/>
      <c r="L418" s="283"/>
      <c r="M418" s="283"/>
      <c r="N418" s="283"/>
      <c r="O418" s="283"/>
      <c r="P418" s="283"/>
      <c r="Q418" s="283"/>
      <c r="R418" s="283"/>
      <c r="S418" s="283"/>
      <c r="T418" s="283"/>
      <c r="U418" s="283"/>
      <c r="V418" s="283"/>
      <c r="W418" s="283"/>
      <c r="X418" s="283"/>
      <c r="Y418" s="283"/>
    </row>
    <row r="419" spans="2:25" ht="5.25" customHeight="1"/>
    <row r="420" spans="2:25">
      <c r="B420" s="279" t="s">
        <v>744</v>
      </c>
      <c r="C420" s="279"/>
      <c r="D420" s="279"/>
      <c r="E420" s="279"/>
      <c r="F420" s="279"/>
      <c r="G420" s="279"/>
      <c r="I420" s="280" t="s">
        <v>209</v>
      </c>
      <c r="J420" s="280"/>
      <c r="K420" s="280"/>
      <c r="L420" s="280"/>
      <c r="M420" s="280"/>
      <c r="N420" s="280"/>
      <c r="O420" s="280"/>
      <c r="P420" s="280"/>
      <c r="Q420" s="280"/>
      <c r="R420" s="280"/>
      <c r="S420" s="280"/>
      <c r="T420" s="280"/>
      <c r="U420" s="280"/>
      <c r="V420" s="280"/>
      <c r="W420" s="280"/>
      <c r="X420" s="280"/>
      <c r="Y420" s="280"/>
    </row>
    <row r="421" spans="2:25">
      <c r="I421" s="281" t="s">
        <v>618</v>
      </c>
      <c r="J421" s="281"/>
      <c r="K421" s="281"/>
      <c r="L421" s="281" t="s">
        <v>446</v>
      </c>
      <c r="M421" s="281"/>
      <c r="P421" s="282" t="s">
        <v>619</v>
      </c>
      <c r="Q421" s="282"/>
      <c r="R421" s="289">
        <v>15.12</v>
      </c>
      <c r="S421" s="289"/>
      <c r="T421" s="289"/>
      <c r="U421" s="289"/>
      <c r="V421" s="289"/>
      <c r="W421" s="289"/>
      <c r="X421" s="289"/>
      <c r="Y421" s="289"/>
    </row>
    <row r="422" spans="2:25" ht="3.75" customHeight="1"/>
    <row r="423" spans="2:25" ht="1.5" customHeight="1"/>
    <row r="424" spans="2:25" ht="2.25" customHeight="1"/>
    <row r="425" spans="2:25" s="129" customFormat="1">
      <c r="B425" s="275" t="s">
        <v>745</v>
      </c>
      <c r="C425" s="275"/>
      <c r="D425" s="275"/>
      <c r="E425" s="275"/>
      <c r="F425" s="275"/>
      <c r="G425" s="275"/>
      <c r="I425" s="276" t="s">
        <v>727</v>
      </c>
      <c r="J425" s="276"/>
      <c r="K425" s="276"/>
      <c r="L425" s="276"/>
      <c r="M425" s="276"/>
      <c r="N425" s="276"/>
      <c r="O425" s="276"/>
      <c r="P425" s="276"/>
      <c r="Q425" s="276"/>
      <c r="R425" s="276"/>
      <c r="S425" s="276"/>
      <c r="T425" s="276"/>
      <c r="U425" s="276"/>
      <c r="V425" s="276"/>
      <c r="W425" s="276"/>
      <c r="X425" s="276"/>
      <c r="Y425" s="276"/>
    </row>
    <row r="426" spans="2:25" s="129" customFormat="1">
      <c r="I426" s="275" t="s">
        <v>618</v>
      </c>
      <c r="J426" s="275"/>
      <c r="K426" s="275"/>
      <c r="L426" s="275" t="s">
        <v>446</v>
      </c>
      <c r="M426" s="275"/>
      <c r="P426" s="277" t="s">
        <v>619</v>
      </c>
      <c r="Q426" s="277"/>
      <c r="R426" s="278">
        <v>15.12</v>
      </c>
      <c r="S426" s="278"/>
      <c r="T426" s="278"/>
      <c r="U426" s="278"/>
      <c r="V426" s="278"/>
      <c r="W426" s="278"/>
      <c r="X426" s="278"/>
      <c r="Y426" s="278"/>
    </row>
    <row r="427" spans="2:25" ht="3.75" customHeight="1"/>
    <row r="428" spans="2:25" ht="1.5" customHeight="1"/>
    <row r="429" spans="2:25" ht="2.25" customHeight="1"/>
    <row r="430" spans="2:25">
      <c r="B430" s="279" t="s">
        <v>746</v>
      </c>
      <c r="C430" s="279"/>
      <c r="D430" s="279"/>
      <c r="E430" s="279"/>
      <c r="F430" s="279"/>
      <c r="G430" s="279"/>
      <c r="I430" s="280" t="s">
        <v>200</v>
      </c>
      <c r="J430" s="280"/>
      <c r="K430" s="280"/>
      <c r="L430" s="280"/>
      <c r="M430" s="280"/>
      <c r="N430" s="280"/>
      <c r="O430" s="280"/>
      <c r="P430" s="280"/>
      <c r="Q430" s="280"/>
      <c r="R430" s="280"/>
      <c r="S430" s="280"/>
      <c r="T430" s="280"/>
      <c r="U430" s="280"/>
      <c r="V430" s="280"/>
      <c r="W430" s="280"/>
      <c r="X430" s="280"/>
      <c r="Y430" s="280"/>
    </row>
    <row r="431" spans="2:25">
      <c r="I431" s="281" t="s">
        <v>618</v>
      </c>
      <c r="J431" s="281"/>
      <c r="K431" s="281"/>
      <c r="L431" s="281" t="s">
        <v>446</v>
      </c>
      <c r="M431" s="281"/>
      <c r="P431" s="282" t="s">
        <v>619</v>
      </c>
      <c r="Q431" s="282"/>
      <c r="R431" s="289">
        <v>15.12</v>
      </c>
      <c r="S431" s="289"/>
      <c r="T431" s="289"/>
      <c r="U431" s="289"/>
      <c r="V431" s="289"/>
      <c r="W431" s="289"/>
      <c r="X431" s="289"/>
      <c r="Y431" s="289"/>
    </row>
    <row r="432" spans="2:25" ht="3.75" customHeight="1"/>
    <row r="433" spans="2:25" ht="1.5" customHeight="1"/>
    <row r="434" spans="2:25" ht="2.25" customHeight="1"/>
    <row r="435" spans="2:25" s="129" customFormat="1">
      <c r="B435" s="275" t="s">
        <v>747</v>
      </c>
      <c r="C435" s="275"/>
      <c r="D435" s="275"/>
      <c r="E435" s="275"/>
      <c r="F435" s="275"/>
      <c r="G435" s="275"/>
      <c r="I435" s="276" t="s">
        <v>733</v>
      </c>
      <c r="J435" s="276"/>
      <c r="K435" s="276"/>
      <c r="L435" s="276"/>
      <c r="M435" s="276"/>
      <c r="N435" s="276"/>
      <c r="O435" s="276"/>
      <c r="P435" s="276"/>
      <c r="Q435" s="276"/>
      <c r="R435" s="276"/>
      <c r="S435" s="276"/>
      <c r="T435" s="276"/>
      <c r="U435" s="276"/>
      <c r="V435" s="276"/>
      <c r="W435" s="276"/>
      <c r="X435" s="276"/>
      <c r="Y435" s="276"/>
    </row>
    <row r="436" spans="2:25" s="129" customFormat="1">
      <c r="I436" s="275" t="s">
        <v>618</v>
      </c>
      <c r="J436" s="275"/>
      <c r="K436" s="275"/>
      <c r="L436" s="275" t="s">
        <v>446</v>
      </c>
      <c r="M436" s="275"/>
      <c r="P436" s="277" t="s">
        <v>619</v>
      </c>
      <c r="Q436" s="277"/>
      <c r="R436" s="278">
        <v>15.12</v>
      </c>
      <c r="S436" s="278"/>
      <c r="T436" s="278"/>
      <c r="U436" s="278"/>
      <c r="V436" s="278"/>
      <c r="W436" s="278"/>
      <c r="X436" s="278"/>
      <c r="Y436" s="278"/>
    </row>
    <row r="437" spans="2:25" ht="3.75" customHeight="1"/>
    <row r="438" spans="2:25" ht="1.5" customHeight="1"/>
    <row r="439" spans="2:25" ht="2.25" customHeight="1"/>
    <row r="440" spans="2:25">
      <c r="B440" s="279" t="s">
        <v>748</v>
      </c>
      <c r="C440" s="279"/>
      <c r="D440" s="279"/>
      <c r="E440" s="279"/>
      <c r="F440" s="279"/>
      <c r="G440" s="279"/>
      <c r="I440" s="280" t="s">
        <v>211</v>
      </c>
      <c r="J440" s="280"/>
      <c r="K440" s="280"/>
      <c r="L440" s="280"/>
      <c r="M440" s="280"/>
      <c r="N440" s="280"/>
      <c r="O440" s="280"/>
      <c r="P440" s="280"/>
      <c r="Q440" s="280"/>
      <c r="R440" s="280"/>
      <c r="S440" s="280"/>
      <c r="T440" s="280"/>
      <c r="U440" s="280"/>
      <c r="V440" s="280"/>
      <c r="W440" s="280"/>
      <c r="X440" s="280"/>
      <c r="Y440" s="280"/>
    </row>
    <row r="441" spans="2:25">
      <c r="I441" s="281" t="s">
        <v>618</v>
      </c>
      <c r="J441" s="281"/>
      <c r="K441" s="281"/>
      <c r="L441" s="281" t="s">
        <v>448</v>
      </c>
      <c r="M441" s="281"/>
      <c r="P441" s="282" t="s">
        <v>619</v>
      </c>
      <c r="Q441" s="282"/>
      <c r="R441" s="289">
        <v>100.8</v>
      </c>
      <c r="S441" s="289"/>
      <c r="T441" s="289"/>
      <c r="U441" s="289"/>
      <c r="V441" s="289"/>
      <c r="W441" s="289"/>
      <c r="X441" s="289"/>
      <c r="Y441" s="289"/>
    </row>
    <row r="442" spans="2:25" ht="3.75" customHeight="1"/>
    <row r="443" spans="2:25" ht="1.5" customHeight="1"/>
    <row r="444" spans="2:25" ht="2.25" customHeight="1"/>
    <row r="445" spans="2:25" s="129" customFormat="1">
      <c r="B445" s="275" t="s">
        <v>749</v>
      </c>
      <c r="C445" s="275"/>
      <c r="D445" s="275"/>
      <c r="E445" s="275"/>
      <c r="F445" s="275"/>
      <c r="G445" s="275"/>
      <c r="I445" s="276" t="s">
        <v>750</v>
      </c>
      <c r="J445" s="276"/>
      <c r="K445" s="276"/>
      <c r="L445" s="276"/>
      <c r="M445" s="276"/>
      <c r="N445" s="276"/>
      <c r="O445" s="276"/>
      <c r="P445" s="276"/>
      <c r="Q445" s="276"/>
      <c r="R445" s="276"/>
      <c r="S445" s="276"/>
      <c r="T445" s="276"/>
      <c r="U445" s="276"/>
      <c r="V445" s="276"/>
      <c r="W445" s="276"/>
      <c r="X445" s="276"/>
      <c r="Y445" s="276"/>
    </row>
    <row r="446" spans="2:25" s="129" customFormat="1">
      <c r="I446" s="275" t="s">
        <v>618</v>
      </c>
      <c r="J446" s="275"/>
      <c r="K446" s="275"/>
      <c r="L446" s="275" t="s">
        <v>448</v>
      </c>
      <c r="M446" s="275"/>
      <c r="P446" s="277" t="s">
        <v>619</v>
      </c>
      <c r="Q446" s="277"/>
      <c r="R446" s="278">
        <v>100.8</v>
      </c>
      <c r="S446" s="278"/>
      <c r="T446" s="278"/>
      <c r="U446" s="278"/>
      <c r="V446" s="278"/>
      <c r="W446" s="278"/>
      <c r="X446" s="278"/>
      <c r="Y446" s="278"/>
    </row>
    <row r="447" spans="2:25" ht="3.75" customHeight="1"/>
    <row r="448" spans="2:25" ht="1.5" customHeight="1"/>
    <row r="449" spans="2:25" ht="2.25" customHeight="1"/>
    <row r="450" spans="2:25">
      <c r="B450" s="279" t="s">
        <v>751</v>
      </c>
      <c r="C450" s="279"/>
      <c r="D450" s="279"/>
      <c r="E450" s="279"/>
      <c r="F450" s="279"/>
      <c r="G450" s="279"/>
      <c r="I450" s="280" t="s">
        <v>213</v>
      </c>
      <c r="J450" s="280"/>
      <c r="K450" s="280"/>
      <c r="L450" s="280"/>
      <c r="M450" s="280"/>
      <c r="N450" s="280"/>
      <c r="O450" s="280"/>
      <c r="P450" s="280"/>
      <c r="Q450" s="280"/>
      <c r="R450" s="280"/>
      <c r="S450" s="280"/>
      <c r="T450" s="280"/>
      <c r="U450" s="280"/>
      <c r="V450" s="280"/>
      <c r="W450" s="280"/>
      <c r="X450" s="280"/>
      <c r="Y450" s="280"/>
    </row>
    <row r="451" spans="2:25">
      <c r="I451" s="281" t="s">
        <v>618</v>
      </c>
      <c r="J451" s="281"/>
      <c r="K451" s="281"/>
      <c r="L451" s="281" t="s">
        <v>448</v>
      </c>
      <c r="M451" s="281"/>
      <c r="P451" s="282" t="s">
        <v>619</v>
      </c>
      <c r="Q451" s="282"/>
      <c r="R451" s="289">
        <v>100.8</v>
      </c>
      <c r="S451" s="289"/>
      <c r="T451" s="289"/>
      <c r="U451" s="289"/>
      <c r="V451" s="289"/>
      <c r="W451" s="289"/>
      <c r="X451" s="289"/>
      <c r="Y451" s="289"/>
    </row>
    <row r="452" spans="2:25" ht="3.75" customHeight="1"/>
    <row r="453" spans="2:25" ht="1.5" customHeight="1"/>
    <row r="454" spans="2:25" ht="2.25" customHeight="1"/>
    <row r="455" spans="2:25" s="129" customFormat="1">
      <c r="B455" s="275" t="s">
        <v>752</v>
      </c>
      <c r="C455" s="275"/>
      <c r="D455" s="275"/>
      <c r="E455" s="275"/>
      <c r="F455" s="275"/>
      <c r="G455" s="275"/>
      <c r="I455" s="276" t="s">
        <v>753</v>
      </c>
      <c r="J455" s="276"/>
      <c r="K455" s="276"/>
      <c r="L455" s="276"/>
      <c r="M455" s="276"/>
      <c r="N455" s="276"/>
      <c r="O455" s="276"/>
      <c r="P455" s="276"/>
      <c r="Q455" s="276"/>
      <c r="R455" s="276"/>
      <c r="S455" s="276"/>
      <c r="T455" s="276"/>
      <c r="U455" s="276"/>
      <c r="V455" s="276"/>
      <c r="W455" s="276"/>
      <c r="X455" s="276"/>
      <c r="Y455" s="276"/>
    </row>
    <row r="456" spans="2:25" s="129" customFormat="1">
      <c r="I456" s="275" t="s">
        <v>618</v>
      </c>
      <c r="J456" s="275"/>
      <c r="K456" s="275"/>
      <c r="L456" s="275" t="s">
        <v>448</v>
      </c>
      <c r="M456" s="275"/>
      <c r="P456" s="277" t="s">
        <v>619</v>
      </c>
      <c r="Q456" s="277"/>
      <c r="R456" s="278">
        <v>100.8</v>
      </c>
      <c r="S456" s="278"/>
      <c r="T456" s="278"/>
      <c r="U456" s="278"/>
      <c r="V456" s="278"/>
      <c r="W456" s="278"/>
      <c r="X456" s="278"/>
      <c r="Y456" s="278"/>
    </row>
    <row r="457" spans="2:25" ht="3.75" customHeight="1"/>
    <row r="458" spans="2:25" ht="1.5" customHeight="1"/>
    <row r="459" spans="2:25" ht="2.25" customHeight="1"/>
    <row r="460" spans="2:25" ht="2.25" customHeight="1"/>
    <row r="461" spans="2:25">
      <c r="I461" s="283" t="s">
        <v>754</v>
      </c>
      <c r="J461" s="283"/>
      <c r="K461" s="283"/>
      <c r="L461" s="283"/>
      <c r="M461" s="283"/>
      <c r="N461" s="283"/>
      <c r="O461" s="283"/>
      <c r="P461" s="283"/>
      <c r="Q461" s="283"/>
      <c r="R461" s="283"/>
      <c r="S461" s="283"/>
      <c r="T461" s="283"/>
      <c r="U461" s="283"/>
      <c r="V461" s="283"/>
      <c r="W461" s="283"/>
      <c r="X461" s="283"/>
      <c r="Y461" s="283"/>
    </row>
    <row r="462" spans="2:25" ht="5.25" customHeight="1"/>
    <row r="463" spans="2:25">
      <c r="B463" s="279" t="s">
        <v>755</v>
      </c>
      <c r="C463" s="279"/>
      <c r="D463" s="279"/>
      <c r="E463" s="279"/>
      <c r="F463" s="279"/>
      <c r="G463" s="279"/>
      <c r="I463" s="280" t="s">
        <v>217</v>
      </c>
      <c r="J463" s="280"/>
      <c r="K463" s="280"/>
      <c r="L463" s="280"/>
      <c r="M463" s="280"/>
      <c r="N463" s="280"/>
      <c r="O463" s="280"/>
      <c r="P463" s="280"/>
      <c r="Q463" s="280"/>
      <c r="R463" s="280"/>
      <c r="S463" s="280"/>
      <c r="T463" s="280"/>
      <c r="U463" s="280"/>
      <c r="V463" s="280"/>
      <c r="W463" s="280"/>
      <c r="X463" s="280"/>
      <c r="Y463" s="280"/>
    </row>
    <row r="464" spans="2:25">
      <c r="I464" s="281" t="s">
        <v>618</v>
      </c>
      <c r="J464" s="281"/>
      <c r="K464" s="281"/>
      <c r="L464" s="281" t="s">
        <v>446</v>
      </c>
      <c r="M464" s="281"/>
      <c r="P464" s="282" t="s">
        <v>619</v>
      </c>
      <c r="Q464" s="282"/>
      <c r="R464" s="289">
        <v>2335</v>
      </c>
      <c r="S464" s="289"/>
      <c r="T464" s="289"/>
      <c r="U464" s="289"/>
      <c r="V464" s="289"/>
      <c r="W464" s="289"/>
      <c r="X464" s="289"/>
      <c r="Y464" s="289"/>
    </row>
    <row r="465" spans="2:25" ht="3.75" customHeight="1"/>
    <row r="466" spans="2:25" ht="1.5" customHeight="1"/>
    <row r="467" spans="2:25" ht="2.25" customHeight="1"/>
    <row r="468" spans="2:25" s="129" customFormat="1">
      <c r="B468" s="275" t="s">
        <v>756</v>
      </c>
      <c r="C468" s="275"/>
      <c r="D468" s="275"/>
      <c r="E468" s="275"/>
      <c r="F468" s="275"/>
      <c r="G468" s="275"/>
      <c r="I468" s="276" t="s">
        <v>757</v>
      </c>
      <c r="J468" s="276"/>
      <c r="K468" s="276"/>
      <c r="L468" s="276"/>
      <c r="M468" s="276"/>
      <c r="N468" s="276"/>
      <c r="O468" s="276"/>
      <c r="P468" s="276"/>
      <c r="Q468" s="276"/>
      <c r="R468" s="276"/>
      <c r="S468" s="276"/>
      <c r="T468" s="276"/>
      <c r="U468" s="276"/>
      <c r="V468" s="276"/>
      <c r="W468" s="276"/>
      <c r="X468" s="276"/>
      <c r="Y468" s="276"/>
    </row>
    <row r="469" spans="2:25" s="129" customFormat="1">
      <c r="I469" s="275" t="s">
        <v>618</v>
      </c>
      <c r="J469" s="275"/>
      <c r="K469" s="275"/>
      <c r="L469" s="275" t="s">
        <v>446</v>
      </c>
      <c r="M469" s="275"/>
      <c r="P469" s="277" t="s">
        <v>619</v>
      </c>
      <c r="Q469" s="277"/>
      <c r="R469" s="278">
        <v>2335</v>
      </c>
      <c r="S469" s="278"/>
      <c r="T469" s="278"/>
      <c r="U469" s="278"/>
      <c r="V469" s="278"/>
      <c r="W469" s="278"/>
      <c r="X469" s="278"/>
      <c r="Y469" s="278"/>
    </row>
    <row r="470" spans="2:25" ht="3.75" customHeight="1"/>
    <row r="471" spans="2:25" ht="1.5" customHeight="1"/>
    <row r="472" spans="2:25" ht="2.25" customHeight="1"/>
    <row r="473" spans="2:25">
      <c r="B473" s="279" t="s">
        <v>758</v>
      </c>
      <c r="C473" s="279"/>
      <c r="D473" s="279"/>
      <c r="E473" s="279"/>
      <c r="F473" s="279"/>
      <c r="G473" s="279"/>
      <c r="I473" s="280" t="s">
        <v>218</v>
      </c>
      <c r="J473" s="280"/>
      <c r="K473" s="280"/>
      <c r="L473" s="280"/>
      <c r="M473" s="280"/>
      <c r="N473" s="280"/>
      <c r="O473" s="280"/>
      <c r="P473" s="280"/>
      <c r="Q473" s="280"/>
      <c r="R473" s="280"/>
      <c r="S473" s="280"/>
      <c r="T473" s="280"/>
      <c r="U473" s="280"/>
      <c r="V473" s="280"/>
      <c r="W473" s="280"/>
      <c r="X473" s="280"/>
      <c r="Y473" s="280"/>
    </row>
    <row r="474" spans="2:25">
      <c r="I474" s="281" t="s">
        <v>618</v>
      </c>
      <c r="J474" s="281"/>
      <c r="K474" s="281"/>
      <c r="L474" s="281" t="s">
        <v>446</v>
      </c>
      <c r="M474" s="281"/>
      <c r="P474" s="282" t="s">
        <v>619</v>
      </c>
      <c r="Q474" s="282"/>
      <c r="R474" s="289">
        <v>54.45</v>
      </c>
      <c r="S474" s="289"/>
      <c r="T474" s="289"/>
      <c r="U474" s="289"/>
      <c r="V474" s="289"/>
      <c r="W474" s="289"/>
      <c r="X474" s="289"/>
      <c r="Y474" s="289"/>
    </row>
    <row r="475" spans="2:25" ht="3.75" customHeight="1"/>
    <row r="476" spans="2:25" ht="1.5" customHeight="1"/>
    <row r="477" spans="2:25" ht="2.25" customHeight="1"/>
    <row r="478" spans="2:25" s="129" customFormat="1">
      <c r="B478" s="275" t="s">
        <v>759</v>
      </c>
      <c r="C478" s="275"/>
      <c r="D478" s="275"/>
      <c r="E478" s="275"/>
      <c r="F478" s="275"/>
      <c r="G478" s="275"/>
      <c r="I478" s="276" t="s">
        <v>760</v>
      </c>
      <c r="J478" s="276"/>
      <c r="K478" s="276"/>
      <c r="L478" s="276"/>
      <c r="M478" s="276"/>
      <c r="N478" s="276"/>
      <c r="O478" s="276"/>
      <c r="P478" s="276"/>
      <c r="Q478" s="276"/>
      <c r="R478" s="276"/>
      <c r="S478" s="276"/>
      <c r="T478" s="276"/>
      <c r="U478" s="276"/>
      <c r="V478" s="276"/>
      <c r="W478" s="276"/>
      <c r="X478" s="276"/>
      <c r="Y478" s="276"/>
    </row>
    <row r="479" spans="2:25" s="129" customFormat="1">
      <c r="I479" s="275" t="s">
        <v>618</v>
      </c>
      <c r="J479" s="275"/>
      <c r="K479" s="275"/>
      <c r="L479" s="275" t="s">
        <v>446</v>
      </c>
      <c r="M479" s="275"/>
      <c r="P479" s="277" t="s">
        <v>619</v>
      </c>
      <c r="Q479" s="277"/>
      <c r="R479" s="278">
        <v>54.45</v>
      </c>
      <c r="S479" s="278"/>
      <c r="T479" s="278"/>
      <c r="U479" s="278"/>
      <c r="V479" s="278"/>
      <c r="W479" s="278"/>
      <c r="X479" s="278"/>
      <c r="Y479" s="278"/>
    </row>
    <row r="480" spans="2:25" ht="3.75" customHeight="1"/>
    <row r="481" spans="2:25" ht="1.5" customHeight="1"/>
    <row r="482" spans="2:25" ht="2.25" customHeight="1"/>
    <row r="483" spans="2:25">
      <c r="B483" s="279" t="s">
        <v>761</v>
      </c>
      <c r="C483" s="279"/>
      <c r="D483" s="279"/>
      <c r="E483" s="279"/>
      <c r="F483" s="279"/>
      <c r="G483" s="279"/>
      <c r="I483" s="280" t="s">
        <v>219</v>
      </c>
      <c r="J483" s="280"/>
      <c r="K483" s="280"/>
      <c r="L483" s="280"/>
      <c r="M483" s="280"/>
      <c r="N483" s="280"/>
      <c r="O483" s="280"/>
      <c r="P483" s="280"/>
      <c r="Q483" s="280"/>
      <c r="R483" s="280"/>
      <c r="S483" s="280"/>
      <c r="T483" s="280"/>
      <c r="U483" s="280"/>
      <c r="V483" s="280"/>
      <c r="W483" s="280"/>
      <c r="X483" s="280"/>
      <c r="Y483" s="280"/>
    </row>
    <row r="484" spans="2:25">
      <c r="I484" s="281" t="s">
        <v>618</v>
      </c>
      <c r="J484" s="281"/>
      <c r="K484" s="281"/>
      <c r="L484" s="281" t="s">
        <v>446</v>
      </c>
      <c r="M484" s="281"/>
      <c r="P484" s="282" t="s">
        <v>619</v>
      </c>
      <c r="Q484" s="282"/>
      <c r="R484" s="289">
        <v>64.5</v>
      </c>
      <c r="S484" s="289"/>
      <c r="T484" s="289"/>
      <c r="U484" s="289"/>
      <c r="V484" s="289"/>
      <c r="W484" s="289"/>
      <c r="X484" s="289"/>
      <c r="Y484" s="289"/>
    </row>
    <row r="485" spans="2:25" ht="3.75" customHeight="1"/>
    <row r="486" spans="2:25" ht="1.5" customHeight="1"/>
    <row r="487" spans="2:25" ht="2.25" customHeight="1"/>
    <row r="488" spans="2:25" s="129" customFormat="1">
      <c r="B488" s="275" t="s">
        <v>762</v>
      </c>
      <c r="C488" s="275"/>
      <c r="D488" s="275"/>
      <c r="E488" s="275"/>
      <c r="F488" s="275"/>
      <c r="G488" s="275"/>
      <c r="I488" s="276" t="s">
        <v>763</v>
      </c>
      <c r="J488" s="276"/>
      <c r="K488" s="276"/>
      <c r="L488" s="276"/>
      <c r="M488" s="276"/>
      <c r="N488" s="276"/>
      <c r="O488" s="276"/>
      <c r="P488" s="276"/>
      <c r="Q488" s="276"/>
      <c r="R488" s="276"/>
      <c r="S488" s="276"/>
      <c r="T488" s="276"/>
      <c r="U488" s="276"/>
      <c r="V488" s="276"/>
      <c r="W488" s="276"/>
      <c r="X488" s="276"/>
      <c r="Y488" s="276"/>
    </row>
    <row r="489" spans="2:25" s="129" customFormat="1">
      <c r="I489" s="275" t="s">
        <v>618</v>
      </c>
      <c r="J489" s="275"/>
      <c r="K489" s="275"/>
      <c r="L489" s="275" t="s">
        <v>446</v>
      </c>
      <c r="M489" s="275"/>
      <c r="P489" s="277" t="s">
        <v>619</v>
      </c>
      <c r="Q489" s="277"/>
      <c r="R489" s="278">
        <v>64.5</v>
      </c>
      <c r="S489" s="278"/>
      <c r="T489" s="278"/>
      <c r="U489" s="278"/>
      <c r="V489" s="278"/>
      <c r="W489" s="278"/>
      <c r="X489" s="278"/>
      <c r="Y489" s="278"/>
    </row>
    <row r="490" spans="2:25" ht="3.75" customHeight="1"/>
    <row r="491" spans="2:25" ht="1.5" customHeight="1"/>
    <row r="492" spans="2:25" ht="2.25" customHeight="1"/>
    <row r="493" spans="2:25">
      <c r="B493" s="279" t="s">
        <v>764</v>
      </c>
      <c r="C493" s="279"/>
      <c r="D493" s="279"/>
      <c r="E493" s="279"/>
      <c r="F493" s="279"/>
      <c r="G493" s="279"/>
      <c r="I493" s="280" t="s">
        <v>186</v>
      </c>
      <c r="J493" s="280"/>
      <c r="K493" s="280"/>
      <c r="L493" s="280"/>
      <c r="M493" s="280"/>
      <c r="N493" s="280"/>
      <c r="O493" s="280"/>
      <c r="P493" s="280"/>
      <c r="Q493" s="280"/>
      <c r="R493" s="280"/>
      <c r="S493" s="280"/>
      <c r="T493" s="280"/>
      <c r="U493" s="280"/>
      <c r="V493" s="280"/>
      <c r="W493" s="280"/>
      <c r="X493" s="280"/>
      <c r="Y493" s="280"/>
    </row>
    <row r="494" spans="2:25">
      <c r="I494" s="281" t="s">
        <v>618</v>
      </c>
      <c r="J494" s="281"/>
      <c r="K494" s="281"/>
      <c r="L494" s="281" t="s">
        <v>446</v>
      </c>
      <c r="M494" s="281"/>
      <c r="P494" s="282" t="s">
        <v>619</v>
      </c>
      <c r="Q494" s="282"/>
      <c r="R494" s="289">
        <v>104</v>
      </c>
      <c r="S494" s="289"/>
      <c r="T494" s="289"/>
      <c r="U494" s="289"/>
      <c r="V494" s="289"/>
      <c r="W494" s="289"/>
      <c r="X494" s="289"/>
      <c r="Y494" s="289"/>
    </row>
    <row r="495" spans="2:25" ht="3.75" customHeight="1"/>
    <row r="496" spans="2:25" ht="1.5" customHeight="1"/>
    <row r="497" spans="2:25" ht="2.25" customHeight="1"/>
    <row r="498" spans="2:25" s="129" customFormat="1">
      <c r="B498" s="275" t="s">
        <v>765</v>
      </c>
      <c r="C498" s="275"/>
      <c r="D498" s="275"/>
      <c r="E498" s="275"/>
      <c r="F498" s="275"/>
      <c r="G498" s="275"/>
      <c r="I498" s="276" t="s">
        <v>710</v>
      </c>
      <c r="J498" s="276"/>
      <c r="K498" s="276"/>
      <c r="L498" s="276"/>
      <c r="M498" s="276"/>
      <c r="N498" s="276"/>
      <c r="O498" s="276"/>
      <c r="P498" s="276"/>
      <c r="Q498" s="276"/>
      <c r="R498" s="276"/>
      <c r="S498" s="276"/>
      <c r="T498" s="276"/>
      <c r="U498" s="276"/>
      <c r="V498" s="276"/>
      <c r="W498" s="276"/>
      <c r="X498" s="276"/>
      <c r="Y498" s="276"/>
    </row>
    <row r="499" spans="2:25" s="129" customFormat="1">
      <c r="I499" s="275" t="s">
        <v>618</v>
      </c>
      <c r="J499" s="275"/>
      <c r="K499" s="275"/>
      <c r="L499" s="275" t="s">
        <v>446</v>
      </c>
      <c r="M499" s="275"/>
      <c r="P499" s="277" t="s">
        <v>619</v>
      </c>
      <c r="Q499" s="277"/>
      <c r="R499" s="278">
        <v>104</v>
      </c>
      <c r="S499" s="278"/>
      <c r="T499" s="278"/>
      <c r="U499" s="278"/>
      <c r="V499" s="278"/>
      <c r="W499" s="278"/>
      <c r="X499" s="278"/>
      <c r="Y499" s="278"/>
    </row>
    <row r="500" spans="2:25" ht="3.75" customHeight="1"/>
    <row r="501" spans="2:25" ht="1.5" customHeight="1"/>
    <row r="502" spans="2:25" ht="2.25" customHeight="1"/>
    <row r="503" spans="2:25">
      <c r="B503" s="279" t="s">
        <v>766</v>
      </c>
      <c r="C503" s="279"/>
      <c r="D503" s="279"/>
      <c r="E503" s="279"/>
      <c r="F503" s="279"/>
      <c r="G503" s="279"/>
      <c r="I503" s="280" t="s">
        <v>221</v>
      </c>
      <c r="J503" s="280"/>
      <c r="K503" s="280"/>
      <c r="L503" s="280"/>
      <c r="M503" s="280"/>
      <c r="N503" s="280"/>
      <c r="O503" s="280"/>
      <c r="P503" s="280"/>
      <c r="Q503" s="280"/>
      <c r="R503" s="280"/>
      <c r="S503" s="280"/>
      <c r="T503" s="280"/>
      <c r="U503" s="280"/>
      <c r="V503" s="280"/>
      <c r="W503" s="280"/>
      <c r="X503" s="280"/>
      <c r="Y503" s="280"/>
    </row>
    <row r="504" spans="2:25">
      <c r="I504" s="281" t="s">
        <v>618</v>
      </c>
      <c r="J504" s="281"/>
      <c r="K504" s="281"/>
      <c r="L504" s="281" t="s">
        <v>446</v>
      </c>
      <c r="M504" s="281"/>
      <c r="P504" s="282" t="s">
        <v>619</v>
      </c>
      <c r="Q504" s="282"/>
      <c r="R504" s="289">
        <v>17</v>
      </c>
      <c r="S504" s="289"/>
      <c r="T504" s="289"/>
      <c r="U504" s="289"/>
      <c r="V504" s="289"/>
      <c r="W504" s="289"/>
      <c r="X504" s="289"/>
      <c r="Y504" s="289"/>
    </row>
    <row r="505" spans="2:25" ht="3.75" customHeight="1"/>
    <row r="506" spans="2:25" ht="1.5" customHeight="1"/>
    <row r="507" spans="2:25" ht="2.25" customHeight="1"/>
    <row r="508" spans="2:25" s="129" customFormat="1">
      <c r="B508" s="275" t="s">
        <v>767</v>
      </c>
      <c r="C508" s="275"/>
      <c r="D508" s="275"/>
      <c r="E508" s="275"/>
      <c r="F508" s="275"/>
      <c r="G508" s="275"/>
      <c r="I508" s="276" t="s">
        <v>768</v>
      </c>
      <c r="J508" s="276"/>
      <c r="K508" s="276"/>
      <c r="L508" s="276"/>
      <c r="M508" s="276"/>
      <c r="N508" s="276"/>
      <c r="O508" s="276"/>
      <c r="P508" s="276"/>
      <c r="Q508" s="276"/>
      <c r="R508" s="276"/>
      <c r="S508" s="276"/>
      <c r="T508" s="276"/>
      <c r="U508" s="276"/>
      <c r="V508" s="276"/>
      <c r="W508" s="276"/>
      <c r="X508" s="276"/>
      <c r="Y508" s="276"/>
    </row>
    <row r="509" spans="2:25" s="129" customFormat="1">
      <c r="I509" s="275" t="s">
        <v>618</v>
      </c>
      <c r="J509" s="275"/>
      <c r="K509" s="275"/>
      <c r="L509" s="275" t="s">
        <v>446</v>
      </c>
      <c r="M509" s="275"/>
      <c r="P509" s="277" t="s">
        <v>619</v>
      </c>
      <c r="Q509" s="277"/>
      <c r="R509" s="278">
        <v>17</v>
      </c>
      <c r="S509" s="278"/>
      <c r="T509" s="278"/>
      <c r="U509" s="278"/>
      <c r="V509" s="278"/>
      <c r="W509" s="278"/>
      <c r="X509" s="278"/>
      <c r="Y509" s="278"/>
    </row>
    <row r="510" spans="2:25" ht="3.75" customHeight="1"/>
    <row r="511" spans="2:25" ht="1.5" customHeight="1"/>
    <row r="512" spans="2:25" ht="2.25" customHeight="1"/>
    <row r="513" spans="2:25">
      <c r="B513" s="279" t="s">
        <v>769</v>
      </c>
      <c r="C513" s="279"/>
      <c r="D513" s="279"/>
      <c r="E513" s="279"/>
      <c r="F513" s="279"/>
      <c r="G513" s="279"/>
      <c r="I513" s="280" t="s">
        <v>223</v>
      </c>
      <c r="J513" s="280"/>
      <c r="K513" s="280"/>
      <c r="L513" s="280"/>
      <c r="M513" s="280"/>
      <c r="N513" s="280"/>
      <c r="O513" s="280"/>
      <c r="P513" s="280"/>
      <c r="Q513" s="280"/>
      <c r="R513" s="280"/>
      <c r="S513" s="280"/>
      <c r="T513" s="280"/>
      <c r="U513" s="280"/>
      <c r="V513" s="280"/>
      <c r="W513" s="280"/>
      <c r="X513" s="280"/>
      <c r="Y513" s="280"/>
    </row>
    <row r="514" spans="2:25">
      <c r="I514" s="281" t="s">
        <v>618</v>
      </c>
      <c r="J514" s="281"/>
      <c r="K514" s="281"/>
      <c r="L514" s="281" t="s">
        <v>446</v>
      </c>
      <c r="M514" s="281"/>
      <c r="P514" s="282" t="s">
        <v>619</v>
      </c>
      <c r="Q514" s="282"/>
      <c r="R514" s="289">
        <v>1346</v>
      </c>
      <c r="S514" s="289"/>
      <c r="T514" s="289"/>
      <c r="U514" s="289"/>
      <c r="V514" s="289"/>
      <c r="W514" s="289"/>
      <c r="X514" s="289"/>
      <c r="Y514" s="289"/>
    </row>
    <row r="515" spans="2:25" ht="3.75" customHeight="1"/>
    <row r="516" spans="2:25" ht="1.5" customHeight="1"/>
    <row r="517" spans="2:25" ht="2.25" customHeight="1"/>
    <row r="518" spans="2:25" s="129" customFormat="1">
      <c r="B518" s="275" t="s">
        <v>770</v>
      </c>
      <c r="C518" s="275"/>
      <c r="D518" s="275"/>
      <c r="E518" s="275"/>
      <c r="F518" s="275"/>
      <c r="G518" s="275"/>
      <c r="I518" s="276" t="s">
        <v>771</v>
      </c>
      <c r="J518" s="276"/>
      <c r="K518" s="276"/>
      <c r="L518" s="276"/>
      <c r="M518" s="276"/>
      <c r="N518" s="276"/>
      <c r="O518" s="276"/>
      <c r="P518" s="276"/>
      <c r="Q518" s="276"/>
      <c r="R518" s="276"/>
      <c r="S518" s="276"/>
      <c r="T518" s="276"/>
      <c r="U518" s="276"/>
      <c r="V518" s="276"/>
      <c r="W518" s="276"/>
      <c r="X518" s="276"/>
      <c r="Y518" s="276"/>
    </row>
    <row r="519" spans="2:25" s="129" customFormat="1">
      <c r="I519" s="275" t="s">
        <v>618</v>
      </c>
      <c r="J519" s="275"/>
      <c r="K519" s="275"/>
      <c r="L519" s="275" t="s">
        <v>446</v>
      </c>
      <c r="M519" s="275"/>
      <c r="P519" s="277" t="s">
        <v>619</v>
      </c>
      <c r="Q519" s="277"/>
      <c r="R519" s="278">
        <v>1346</v>
      </c>
      <c r="S519" s="278"/>
      <c r="T519" s="278"/>
      <c r="U519" s="278"/>
      <c r="V519" s="278"/>
      <c r="W519" s="278"/>
      <c r="X519" s="278"/>
      <c r="Y519" s="278"/>
    </row>
    <row r="520" spans="2:25" ht="3.75" customHeight="1"/>
    <row r="521" spans="2:25" ht="1.5" customHeight="1"/>
    <row r="522" spans="2:25" ht="2.25" customHeight="1"/>
    <row r="523" spans="2:25">
      <c r="B523" s="279" t="s">
        <v>772</v>
      </c>
      <c r="C523" s="279"/>
      <c r="D523" s="279"/>
      <c r="E523" s="279"/>
      <c r="F523" s="279"/>
      <c r="G523" s="279"/>
      <c r="I523" s="280" t="s">
        <v>225</v>
      </c>
      <c r="J523" s="280"/>
      <c r="K523" s="280"/>
      <c r="L523" s="280"/>
      <c r="M523" s="280"/>
      <c r="N523" s="280"/>
      <c r="O523" s="280"/>
      <c r="P523" s="280"/>
      <c r="Q523" s="280"/>
      <c r="R523" s="280"/>
      <c r="S523" s="280"/>
      <c r="T523" s="280"/>
      <c r="U523" s="280"/>
      <c r="V523" s="280"/>
      <c r="W523" s="280"/>
      <c r="X523" s="280"/>
      <c r="Y523" s="280"/>
    </row>
    <row r="524" spans="2:25">
      <c r="I524" s="281" t="s">
        <v>618</v>
      </c>
      <c r="J524" s="281"/>
      <c r="K524" s="281"/>
      <c r="L524" s="281" t="s">
        <v>446</v>
      </c>
      <c r="M524" s="281"/>
      <c r="P524" s="282" t="s">
        <v>619</v>
      </c>
      <c r="Q524" s="282"/>
      <c r="R524" s="289">
        <v>1850</v>
      </c>
      <c r="S524" s="289"/>
      <c r="T524" s="289"/>
      <c r="U524" s="289"/>
      <c r="V524" s="289"/>
      <c r="W524" s="289"/>
      <c r="X524" s="289"/>
      <c r="Y524" s="289"/>
    </row>
    <row r="525" spans="2:25" ht="3.75" customHeight="1"/>
    <row r="526" spans="2:25" ht="1.5" customHeight="1"/>
    <row r="527" spans="2:25" ht="2.25" customHeight="1"/>
    <row r="528" spans="2:25" s="129" customFormat="1">
      <c r="B528" s="275" t="s">
        <v>773</v>
      </c>
      <c r="C528" s="275"/>
      <c r="D528" s="275"/>
      <c r="E528" s="275"/>
      <c r="F528" s="275"/>
      <c r="G528" s="275"/>
      <c r="I528" s="276" t="s">
        <v>774</v>
      </c>
      <c r="J528" s="276"/>
      <c r="K528" s="276"/>
      <c r="L528" s="276"/>
      <c r="M528" s="276"/>
      <c r="N528" s="276"/>
      <c r="O528" s="276"/>
      <c r="P528" s="276"/>
      <c r="Q528" s="276"/>
      <c r="R528" s="276"/>
      <c r="S528" s="276"/>
      <c r="T528" s="276"/>
      <c r="U528" s="276"/>
      <c r="V528" s="276"/>
      <c r="W528" s="276"/>
      <c r="X528" s="276"/>
      <c r="Y528" s="276"/>
    </row>
    <row r="529" spans="2:25" s="129" customFormat="1">
      <c r="I529" s="275" t="s">
        <v>618</v>
      </c>
      <c r="J529" s="275"/>
      <c r="K529" s="275"/>
      <c r="L529" s="275" t="s">
        <v>446</v>
      </c>
      <c r="M529" s="275"/>
      <c r="P529" s="277" t="s">
        <v>619</v>
      </c>
      <c r="Q529" s="277"/>
      <c r="R529" s="278">
        <v>1850</v>
      </c>
      <c r="S529" s="278"/>
      <c r="T529" s="278"/>
      <c r="U529" s="278"/>
      <c r="V529" s="278"/>
      <c r="W529" s="278"/>
      <c r="X529" s="278"/>
      <c r="Y529" s="278"/>
    </row>
    <row r="530" spans="2:25" ht="3.75" customHeight="1"/>
    <row r="531" spans="2:25" ht="1.5" customHeight="1"/>
    <row r="532" spans="2:25" ht="2.25" customHeight="1"/>
    <row r="533" spans="2:25">
      <c r="B533" s="279" t="s">
        <v>775</v>
      </c>
      <c r="C533" s="279"/>
      <c r="D533" s="279"/>
      <c r="E533" s="279"/>
      <c r="F533" s="279"/>
      <c r="G533" s="279"/>
      <c r="I533" s="280" t="s">
        <v>190</v>
      </c>
      <c r="J533" s="280"/>
      <c r="K533" s="280"/>
      <c r="L533" s="280"/>
      <c r="M533" s="280"/>
      <c r="N533" s="280"/>
      <c r="O533" s="280"/>
      <c r="P533" s="280"/>
      <c r="Q533" s="280"/>
      <c r="R533" s="280"/>
      <c r="S533" s="280"/>
      <c r="T533" s="280"/>
      <c r="U533" s="280"/>
      <c r="V533" s="280"/>
      <c r="W533" s="280"/>
      <c r="X533" s="280"/>
      <c r="Y533" s="280"/>
    </row>
    <row r="534" spans="2:25">
      <c r="I534" s="281" t="s">
        <v>618</v>
      </c>
      <c r="J534" s="281"/>
      <c r="K534" s="281"/>
      <c r="L534" s="281" t="s">
        <v>446</v>
      </c>
      <c r="M534" s="281"/>
      <c r="P534" s="282" t="s">
        <v>619</v>
      </c>
      <c r="Q534" s="282"/>
      <c r="R534" s="289">
        <v>39.9</v>
      </c>
      <c r="S534" s="289"/>
      <c r="T534" s="289"/>
      <c r="U534" s="289"/>
      <c r="V534" s="289"/>
      <c r="W534" s="289"/>
      <c r="X534" s="289"/>
      <c r="Y534" s="289"/>
    </row>
    <row r="535" spans="2:25" ht="3.75" customHeight="1"/>
    <row r="536" spans="2:25" ht="1.5" customHeight="1"/>
    <row r="537" spans="2:25" ht="2.25" customHeight="1"/>
    <row r="538" spans="2:25" s="129" customFormat="1">
      <c r="B538" s="275" t="s">
        <v>776</v>
      </c>
      <c r="C538" s="275"/>
      <c r="D538" s="275"/>
      <c r="E538" s="275"/>
      <c r="F538" s="275"/>
      <c r="G538" s="275"/>
      <c r="I538" s="276" t="s">
        <v>777</v>
      </c>
      <c r="J538" s="276"/>
      <c r="K538" s="276"/>
      <c r="L538" s="276"/>
      <c r="M538" s="276"/>
      <c r="N538" s="276"/>
      <c r="O538" s="276"/>
      <c r="P538" s="276"/>
      <c r="Q538" s="276"/>
      <c r="R538" s="276"/>
      <c r="S538" s="276"/>
      <c r="T538" s="276"/>
      <c r="U538" s="276"/>
      <c r="V538" s="276"/>
      <c r="W538" s="276"/>
      <c r="X538" s="276"/>
      <c r="Y538" s="276"/>
    </row>
    <row r="539" spans="2:25" s="129" customFormat="1">
      <c r="I539" s="275" t="s">
        <v>618</v>
      </c>
      <c r="J539" s="275"/>
      <c r="K539" s="275"/>
      <c r="L539" s="275" t="s">
        <v>446</v>
      </c>
      <c r="M539" s="275"/>
      <c r="P539" s="277" t="s">
        <v>619</v>
      </c>
      <c r="Q539" s="277"/>
      <c r="R539" s="278">
        <v>39.9</v>
      </c>
      <c r="S539" s="278"/>
      <c r="T539" s="278"/>
      <c r="U539" s="278"/>
      <c r="V539" s="278"/>
      <c r="W539" s="278"/>
      <c r="X539" s="278"/>
      <c r="Y539" s="278"/>
    </row>
    <row r="540" spans="2:25" ht="3.75" customHeight="1"/>
    <row r="541" spans="2:25" ht="1.5" customHeight="1"/>
    <row r="542" spans="2:25" ht="2.25" customHeight="1"/>
    <row r="543" spans="2:25">
      <c r="B543" s="279" t="s">
        <v>778</v>
      </c>
      <c r="C543" s="279"/>
      <c r="D543" s="279"/>
      <c r="E543" s="279"/>
      <c r="F543" s="279"/>
      <c r="G543" s="279"/>
      <c r="I543" s="280" t="s">
        <v>194</v>
      </c>
      <c r="J543" s="280"/>
      <c r="K543" s="280"/>
      <c r="L543" s="280"/>
      <c r="M543" s="280"/>
      <c r="N543" s="280"/>
      <c r="O543" s="280"/>
      <c r="P543" s="280"/>
      <c r="Q543" s="280"/>
      <c r="R543" s="280"/>
      <c r="S543" s="280"/>
      <c r="T543" s="280"/>
      <c r="U543" s="280"/>
      <c r="V543" s="280"/>
      <c r="W543" s="280"/>
      <c r="X543" s="280"/>
      <c r="Y543" s="280"/>
    </row>
    <row r="544" spans="2:25">
      <c r="I544" s="281" t="s">
        <v>618</v>
      </c>
      <c r="J544" s="281"/>
      <c r="K544" s="281"/>
      <c r="L544" s="281" t="s">
        <v>446</v>
      </c>
      <c r="M544" s="281"/>
      <c r="P544" s="282" t="s">
        <v>619</v>
      </c>
      <c r="Q544" s="282"/>
      <c r="R544" s="289">
        <v>12.19</v>
      </c>
      <c r="S544" s="289"/>
      <c r="T544" s="289"/>
      <c r="U544" s="289"/>
      <c r="V544" s="289"/>
      <c r="W544" s="289"/>
      <c r="X544" s="289"/>
      <c r="Y544" s="289"/>
    </row>
    <row r="545" spans="2:25" ht="3.75" customHeight="1"/>
    <row r="546" spans="2:25" ht="1.5" customHeight="1"/>
    <row r="547" spans="2:25" ht="2.25" customHeight="1"/>
    <row r="548" spans="2:25" s="129" customFormat="1">
      <c r="B548" s="275" t="s">
        <v>779</v>
      </c>
      <c r="C548" s="275"/>
      <c r="D548" s="275"/>
      <c r="E548" s="275"/>
      <c r="F548" s="275"/>
      <c r="G548" s="275"/>
      <c r="I548" s="276" t="s">
        <v>724</v>
      </c>
      <c r="J548" s="276"/>
      <c r="K548" s="276"/>
      <c r="L548" s="276"/>
      <c r="M548" s="276"/>
      <c r="N548" s="276"/>
      <c r="O548" s="276"/>
      <c r="P548" s="276"/>
      <c r="Q548" s="276"/>
      <c r="R548" s="276"/>
      <c r="S548" s="276"/>
      <c r="T548" s="276"/>
      <c r="U548" s="276"/>
      <c r="V548" s="276"/>
      <c r="W548" s="276"/>
      <c r="X548" s="276"/>
      <c r="Y548" s="276"/>
    </row>
    <row r="549" spans="2:25" s="129" customFormat="1">
      <c r="I549" s="275" t="s">
        <v>618</v>
      </c>
      <c r="J549" s="275"/>
      <c r="K549" s="275"/>
      <c r="L549" s="275" t="s">
        <v>446</v>
      </c>
      <c r="M549" s="275"/>
      <c r="P549" s="277" t="s">
        <v>619</v>
      </c>
      <c r="Q549" s="277"/>
      <c r="R549" s="278">
        <v>12.19</v>
      </c>
      <c r="S549" s="278"/>
      <c r="T549" s="278"/>
      <c r="U549" s="278"/>
      <c r="V549" s="278"/>
      <c r="W549" s="278"/>
      <c r="X549" s="278"/>
      <c r="Y549" s="278"/>
    </row>
    <row r="550" spans="2:25" ht="3.75" customHeight="1"/>
    <row r="551" spans="2:25" ht="1.5" customHeight="1"/>
    <row r="552" spans="2:25" ht="2.25" customHeight="1"/>
    <row r="553" spans="2:25">
      <c r="B553" s="279" t="s">
        <v>780</v>
      </c>
      <c r="C553" s="279"/>
      <c r="D553" s="279"/>
      <c r="E553" s="279"/>
      <c r="F553" s="279"/>
      <c r="G553" s="279"/>
      <c r="I553" s="280" t="s">
        <v>227</v>
      </c>
      <c r="J553" s="280"/>
      <c r="K553" s="280"/>
      <c r="L553" s="280"/>
      <c r="M553" s="280"/>
      <c r="N553" s="280"/>
      <c r="O553" s="280"/>
      <c r="P553" s="280"/>
      <c r="Q553" s="280"/>
      <c r="R553" s="280"/>
      <c r="S553" s="280"/>
      <c r="T553" s="280"/>
      <c r="U553" s="280"/>
      <c r="V553" s="280"/>
      <c r="W553" s="280"/>
      <c r="X553" s="280"/>
      <c r="Y553" s="280"/>
    </row>
    <row r="554" spans="2:25">
      <c r="I554" s="281" t="s">
        <v>618</v>
      </c>
      <c r="J554" s="281"/>
      <c r="K554" s="281"/>
      <c r="L554" s="281" t="s">
        <v>448</v>
      </c>
      <c r="M554" s="281"/>
      <c r="P554" s="282" t="s">
        <v>619</v>
      </c>
      <c r="Q554" s="282"/>
      <c r="R554" s="289">
        <v>4488</v>
      </c>
      <c r="S554" s="289"/>
      <c r="T554" s="289"/>
      <c r="U554" s="289"/>
      <c r="V554" s="289"/>
      <c r="W554" s="289"/>
      <c r="X554" s="289"/>
      <c r="Y554" s="289"/>
    </row>
    <row r="555" spans="2:25" ht="3.75" customHeight="1"/>
    <row r="556" spans="2:25" ht="1.5" customHeight="1"/>
    <row r="557" spans="2:25" ht="2.25" customHeight="1"/>
    <row r="558" spans="2:25" s="129" customFormat="1">
      <c r="B558" s="275" t="s">
        <v>781</v>
      </c>
      <c r="C558" s="275"/>
      <c r="D558" s="275"/>
      <c r="E558" s="275"/>
      <c r="F558" s="275"/>
      <c r="G558" s="275"/>
      <c r="I558" s="276" t="s">
        <v>782</v>
      </c>
      <c r="J558" s="276"/>
      <c r="K558" s="276"/>
      <c r="L558" s="276"/>
      <c r="M558" s="276"/>
      <c r="N558" s="276"/>
      <c r="O558" s="276"/>
      <c r="P558" s="276"/>
      <c r="Q558" s="276"/>
      <c r="R558" s="276"/>
      <c r="S558" s="276"/>
      <c r="T558" s="276"/>
      <c r="U558" s="276"/>
      <c r="V558" s="276"/>
      <c r="W558" s="276"/>
      <c r="X558" s="276"/>
      <c r="Y558" s="276"/>
    </row>
    <row r="559" spans="2:25" s="129" customFormat="1">
      <c r="I559" s="275" t="s">
        <v>618</v>
      </c>
      <c r="J559" s="275"/>
      <c r="K559" s="275"/>
      <c r="L559" s="275" t="s">
        <v>448</v>
      </c>
      <c r="M559" s="275"/>
      <c r="P559" s="277" t="s">
        <v>619</v>
      </c>
      <c r="Q559" s="277"/>
      <c r="R559" s="278">
        <v>4488</v>
      </c>
      <c r="S559" s="278"/>
      <c r="T559" s="278"/>
      <c r="U559" s="278"/>
      <c r="V559" s="278"/>
      <c r="W559" s="278"/>
      <c r="X559" s="278"/>
      <c r="Y559" s="278"/>
    </row>
    <row r="560" spans="2:25" ht="3.75" customHeight="1"/>
    <row r="561" spans="2:25" ht="1.5" customHeight="1"/>
    <row r="562" spans="2:25" ht="2.25" customHeight="1"/>
    <row r="563" spans="2:25">
      <c r="B563" s="279" t="s">
        <v>783</v>
      </c>
      <c r="C563" s="279"/>
      <c r="D563" s="279"/>
      <c r="E563" s="279"/>
      <c r="F563" s="279"/>
      <c r="G563" s="279"/>
      <c r="I563" s="280" t="s">
        <v>229</v>
      </c>
      <c r="J563" s="280"/>
      <c r="K563" s="280"/>
      <c r="L563" s="280"/>
      <c r="M563" s="280"/>
      <c r="N563" s="280"/>
      <c r="O563" s="280"/>
      <c r="P563" s="280"/>
      <c r="Q563" s="280"/>
      <c r="R563" s="280"/>
      <c r="S563" s="280"/>
      <c r="T563" s="280"/>
      <c r="U563" s="280"/>
      <c r="V563" s="280"/>
      <c r="W563" s="280"/>
      <c r="X563" s="280"/>
      <c r="Y563" s="280"/>
    </row>
    <row r="564" spans="2:25">
      <c r="I564" s="281" t="s">
        <v>618</v>
      </c>
      <c r="J564" s="281"/>
      <c r="K564" s="281"/>
      <c r="L564" s="281" t="s">
        <v>448</v>
      </c>
      <c r="M564" s="281"/>
      <c r="P564" s="282" t="s">
        <v>619</v>
      </c>
      <c r="Q564" s="282"/>
      <c r="R564" s="289">
        <v>2203</v>
      </c>
      <c r="S564" s="289"/>
      <c r="T564" s="289"/>
      <c r="U564" s="289"/>
      <c r="V564" s="289"/>
      <c r="W564" s="289"/>
      <c r="X564" s="289"/>
      <c r="Y564" s="289"/>
    </row>
    <row r="565" spans="2:25" ht="3.75" customHeight="1"/>
    <row r="566" spans="2:25" ht="1.5" customHeight="1"/>
    <row r="567" spans="2:25" ht="2.25" customHeight="1"/>
    <row r="568" spans="2:25" s="129" customFormat="1">
      <c r="B568" s="275" t="s">
        <v>784</v>
      </c>
      <c r="C568" s="275"/>
      <c r="D568" s="275"/>
      <c r="E568" s="275"/>
      <c r="F568" s="275"/>
      <c r="G568" s="275"/>
      <c r="I568" s="276" t="s">
        <v>785</v>
      </c>
      <c r="J568" s="276"/>
      <c r="K568" s="276"/>
      <c r="L568" s="276"/>
      <c r="M568" s="276"/>
      <c r="N568" s="276"/>
      <c r="O568" s="276"/>
      <c r="P568" s="276"/>
      <c r="Q568" s="276"/>
      <c r="R568" s="276"/>
      <c r="S568" s="276"/>
      <c r="T568" s="276"/>
      <c r="U568" s="276"/>
      <c r="V568" s="276"/>
      <c r="W568" s="276"/>
      <c r="X568" s="276"/>
      <c r="Y568" s="276"/>
    </row>
    <row r="569" spans="2:25" s="129" customFormat="1">
      <c r="I569" s="275" t="s">
        <v>618</v>
      </c>
      <c r="J569" s="275"/>
      <c r="K569" s="275"/>
      <c r="L569" s="275" t="s">
        <v>448</v>
      </c>
      <c r="M569" s="275"/>
      <c r="P569" s="277" t="s">
        <v>619</v>
      </c>
      <c r="Q569" s="277"/>
      <c r="R569" s="278">
        <v>2203</v>
      </c>
      <c r="S569" s="278"/>
      <c r="T569" s="278"/>
      <c r="U569" s="278"/>
      <c r="V569" s="278"/>
      <c r="W569" s="278"/>
      <c r="X569" s="278"/>
      <c r="Y569" s="278"/>
    </row>
    <row r="570" spans="2:25" ht="3.75" customHeight="1"/>
    <row r="571" spans="2:25" ht="1.5" customHeight="1"/>
    <row r="572" spans="2:25" ht="2.25" customHeight="1"/>
    <row r="573" spans="2:25">
      <c r="B573" s="279" t="s">
        <v>786</v>
      </c>
      <c r="C573" s="279"/>
      <c r="D573" s="279"/>
      <c r="E573" s="279"/>
      <c r="F573" s="279"/>
      <c r="G573" s="279"/>
      <c r="I573" s="280" t="s">
        <v>231</v>
      </c>
      <c r="J573" s="280"/>
      <c r="K573" s="280"/>
      <c r="L573" s="280"/>
      <c r="M573" s="280"/>
      <c r="N573" s="280"/>
      <c r="O573" s="280"/>
      <c r="P573" s="280"/>
      <c r="Q573" s="280"/>
      <c r="R573" s="280"/>
      <c r="S573" s="280"/>
      <c r="T573" s="280"/>
      <c r="U573" s="280"/>
      <c r="V573" s="280"/>
      <c r="W573" s="280"/>
      <c r="X573" s="280"/>
      <c r="Y573" s="280"/>
    </row>
    <row r="574" spans="2:25">
      <c r="I574" s="281" t="s">
        <v>618</v>
      </c>
      <c r="J574" s="281"/>
      <c r="K574" s="281"/>
      <c r="L574" s="281" t="s">
        <v>448</v>
      </c>
      <c r="M574" s="281"/>
      <c r="P574" s="282" t="s">
        <v>619</v>
      </c>
      <c r="Q574" s="282"/>
      <c r="R574" s="289">
        <v>373</v>
      </c>
      <c r="S574" s="289"/>
      <c r="T574" s="289"/>
      <c r="U574" s="289"/>
      <c r="V574" s="289"/>
      <c r="W574" s="289"/>
      <c r="X574" s="289"/>
      <c r="Y574" s="289"/>
    </row>
    <row r="575" spans="2:25" ht="3.75" customHeight="1"/>
    <row r="576" spans="2:25" ht="1.5" customHeight="1"/>
    <row r="577" spans="2:25" ht="2.25" customHeight="1"/>
    <row r="578" spans="2:25" s="129" customFormat="1">
      <c r="B578" s="275" t="s">
        <v>787</v>
      </c>
      <c r="C578" s="275"/>
      <c r="D578" s="275"/>
      <c r="E578" s="275"/>
      <c r="F578" s="275"/>
      <c r="G578" s="275"/>
      <c r="I578" s="276" t="s">
        <v>788</v>
      </c>
      <c r="J578" s="276"/>
      <c r="K578" s="276"/>
      <c r="L578" s="276"/>
      <c r="M578" s="276"/>
      <c r="N578" s="276"/>
      <c r="O578" s="276"/>
      <c r="P578" s="276"/>
      <c r="Q578" s="276"/>
      <c r="R578" s="276"/>
      <c r="S578" s="276"/>
      <c r="T578" s="276"/>
      <c r="U578" s="276"/>
      <c r="V578" s="276"/>
      <c r="W578" s="276"/>
      <c r="X578" s="276"/>
      <c r="Y578" s="276"/>
    </row>
    <row r="579" spans="2:25" s="129" customFormat="1">
      <c r="I579" s="275" t="s">
        <v>618</v>
      </c>
      <c r="J579" s="275"/>
      <c r="K579" s="275"/>
      <c r="L579" s="275" t="s">
        <v>448</v>
      </c>
      <c r="M579" s="275"/>
      <c r="P579" s="277" t="s">
        <v>619</v>
      </c>
      <c r="Q579" s="277"/>
      <c r="R579" s="278">
        <v>373</v>
      </c>
      <c r="S579" s="278"/>
      <c r="T579" s="278"/>
      <c r="U579" s="278"/>
      <c r="V579" s="278"/>
      <c r="W579" s="278"/>
      <c r="X579" s="278"/>
      <c r="Y579" s="278"/>
    </row>
    <row r="580" spans="2:25" ht="3.75" customHeight="1"/>
    <row r="581" spans="2:25" ht="1.5" customHeight="1"/>
    <row r="582" spans="2:25" ht="2.25" customHeight="1"/>
    <row r="583" spans="2:25">
      <c r="B583" s="279" t="s">
        <v>789</v>
      </c>
      <c r="C583" s="279"/>
      <c r="D583" s="279"/>
      <c r="E583" s="279"/>
      <c r="F583" s="279"/>
      <c r="G583" s="279"/>
      <c r="I583" s="280" t="s">
        <v>233</v>
      </c>
      <c r="J583" s="280"/>
      <c r="K583" s="280"/>
      <c r="L583" s="280"/>
      <c r="M583" s="280"/>
      <c r="N583" s="280"/>
      <c r="O583" s="280"/>
      <c r="P583" s="280"/>
      <c r="Q583" s="280"/>
      <c r="R583" s="280"/>
      <c r="S583" s="280"/>
      <c r="T583" s="280"/>
      <c r="U583" s="280"/>
      <c r="V583" s="280"/>
      <c r="W583" s="280"/>
      <c r="X583" s="280"/>
      <c r="Y583" s="280"/>
    </row>
    <row r="584" spans="2:25">
      <c r="I584" s="281" t="s">
        <v>618</v>
      </c>
      <c r="J584" s="281"/>
      <c r="K584" s="281"/>
      <c r="L584" s="281" t="s">
        <v>448</v>
      </c>
      <c r="M584" s="281"/>
      <c r="P584" s="282" t="s">
        <v>619</v>
      </c>
      <c r="Q584" s="282"/>
      <c r="R584" s="289">
        <v>285</v>
      </c>
      <c r="S584" s="289"/>
      <c r="T584" s="289"/>
      <c r="U584" s="289"/>
      <c r="V584" s="289"/>
      <c r="W584" s="289"/>
      <c r="X584" s="289"/>
      <c r="Y584" s="289"/>
    </row>
    <row r="585" spans="2:25" ht="3.75" customHeight="1"/>
    <row r="586" spans="2:25" ht="1.5" customHeight="1"/>
    <row r="587" spans="2:25" ht="2.25" customHeight="1"/>
    <row r="588" spans="2:25" s="129" customFormat="1">
      <c r="B588" s="275" t="s">
        <v>790</v>
      </c>
      <c r="C588" s="275"/>
      <c r="D588" s="275"/>
      <c r="E588" s="275"/>
      <c r="F588" s="275"/>
      <c r="G588" s="275"/>
      <c r="I588" s="276" t="s">
        <v>791</v>
      </c>
      <c r="J588" s="276"/>
      <c r="K588" s="276"/>
      <c r="L588" s="276"/>
      <c r="M588" s="276"/>
      <c r="N588" s="276"/>
      <c r="O588" s="276"/>
      <c r="P588" s="276"/>
      <c r="Q588" s="276"/>
      <c r="R588" s="276"/>
      <c r="S588" s="276"/>
      <c r="T588" s="276"/>
      <c r="U588" s="276"/>
      <c r="V588" s="276"/>
      <c r="W588" s="276"/>
      <c r="X588" s="276"/>
      <c r="Y588" s="276"/>
    </row>
    <row r="589" spans="2:25" s="129" customFormat="1">
      <c r="I589" s="275" t="s">
        <v>618</v>
      </c>
      <c r="J589" s="275"/>
      <c r="K589" s="275"/>
      <c r="L589" s="275" t="s">
        <v>448</v>
      </c>
      <c r="M589" s="275"/>
      <c r="P589" s="277" t="s">
        <v>619</v>
      </c>
      <c r="Q589" s="277"/>
      <c r="R589" s="278">
        <v>285</v>
      </c>
      <c r="S589" s="278"/>
      <c r="T589" s="278"/>
      <c r="U589" s="278"/>
      <c r="V589" s="278"/>
      <c r="W589" s="278"/>
      <c r="X589" s="278"/>
      <c r="Y589" s="278"/>
    </row>
    <row r="590" spans="2:25" ht="3.75" customHeight="1"/>
    <row r="591" spans="2:25" ht="1.5" customHeight="1"/>
    <row r="592" spans="2:25" ht="2.25" customHeight="1"/>
    <row r="593" spans="2:25">
      <c r="B593" s="279" t="s">
        <v>792</v>
      </c>
      <c r="C593" s="279"/>
      <c r="D593" s="279"/>
      <c r="E593" s="279"/>
      <c r="F593" s="279"/>
      <c r="G593" s="279"/>
      <c r="I593" s="280" t="s">
        <v>235</v>
      </c>
      <c r="J593" s="280"/>
      <c r="K593" s="280"/>
      <c r="L593" s="280"/>
      <c r="M593" s="280"/>
      <c r="N593" s="280"/>
      <c r="O593" s="280"/>
      <c r="P593" s="280"/>
      <c r="Q593" s="280"/>
      <c r="R593" s="280"/>
      <c r="S593" s="280"/>
      <c r="T593" s="280"/>
      <c r="U593" s="280"/>
      <c r="V593" s="280"/>
      <c r="W593" s="280"/>
      <c r="X593" s="280"/>
      <c r="Y593" s="280"/>
    </row>
    <row r="594" spans="2:25">
      <c r="I594" s="281" t="s">
        <v>618</v>
      </c>
      <c r="J594" s="281"/>
      <c r="K594" s="281"/>
      <c r="L594" s="281" t="s">
        <v>448</v>
      </c>
      <c r="M594" s="281"/>
      <c r="P594" s="282" t="s">
        <v>619</v>
      </c>
      <c r="Q594" s="282"/>
      <c r="R594" s="289">
        <v>701</v>
      </c>
      <c r="S594" s="289"/>
      <c r="T594" s="289"/>
      <c r="U594" s="289"/>
      <c r="V594" s="289"/>
      <c r="W594" s="289"/>
      <c r="X594" s="289"/>
      <c r="Y594" s="289"/>
    </row>
    <row r="595" spans="2:25" ht="3.75" customHeight="1"/>
    <row r="596" spans="2:25" ht="1.5" customHeight="1"/>
    <row r="597" spans="2:25" ht="2.25" customHeight="1"/>
    <row r="598" spans="2:25" s="129" customFormat="1">
      <c r="B598" s="275" t="s">
        <v>793</v>
      </c>
      <c r="C598" s="275"/>
      <c r="D598" s="275"/>
      <c r="E598" s="275"/>
      <c r="F598" s="275"/>
      <c r="G598" s="275"/>
      <c r="I598" s="276" t="s">
        <v>794</v>
      </c>
      <c r="J598" s="276"/>
      <c r="K598" s="276"/>
      <c r="L598" s="276"/>
      <c r="M598" s="276"/>
      <c r="N598" s="276"/>
      <c r="O598" s="276"/>
      <c r="P598" s="276"/>
      <c r="Q598" s="276"/>
      <c r="R598" s="276"/>
      <c r="S598" s="276"/>
      <c r="T598" s="276"/>
      <c r="U598" s="276"/>
      <c r="V598" s="276"/>
      <c r="W598" s="276"/>
      <c r="X598" s="276"/>
      <c r="Y598" s="276"/>
    </row>
    <row r="599" spans="2:25" s="129" customFormat="1">
      <c r="I599" s="275" t="s">
        <v>618</v>
      </c>
      <c r="J599" s="275"/>
      <c r="K599" s="275"/>
      <c r="L599" s="275" t="s">
        <v>448</v>
      </c>
      <c r="M599" s="275"/>
      <c r="P599" s="277" t="s">
        <v>619</v>
      </c>
      <c r="Q599" s="277"/>
      <c r="R599" s="278">
        <v>701</v>
      </c>
      <c r="S599" s="278"/>
      <c r="T599" s="278"/>
      <c r="U599" s="278"/>
      <c r="V599" s="278"/>
      <c r="W599" s="278"/>
      <c r="X599" s="278"/>
      <c r="Y599" s="278"/>
    </row>
    <row r="600" spans="2:25" ht="3.75" customHeight="1"/>
    <row r="601" spans="2:25" ht="1.5" customHeight="1"/>
    <row r="602" spans="2:25" ht="2.25" customHeight="1"/>
    <row r="603" spans="2:25" ht="2.25" customHeight="1"/>
    <row r="604" spans="2:25">
      <c r="I604" s="283" t="s">
        <v>795</v>
      </c>
      <c r="J604" s="283"/>
      <c r="K604" s="283"/>
      <c r="L604" s="283"/>
      <c r="M604" s="283"/>
      <c r="N604" s="283"/>
      <c r="O604" s="283"/>
      <c r="P604" s="283"/>
      <c r="Q604" s="283"/>
      <c r="R604" s="283"/>
      <c r="S604" s="283"/>
      <c r="T604" s="283"/>
      <c r="U604" s="283"/>
      <c r="V604" s="283"/>
      <c r="W604" s="283"/>
      <c r="X604" s="283"/>
      <c r="Y604" s="283"/>
    </row>
    <row r="605" spans="2:25" ht="5.25" customHeight="1"/>
    <row r="606" spans="2:25">
      <c r="B606" s="279" t="s">
        <v>796</v>
      </c>
      <c r="C606" s="279"/>
      <c r="D606" s="279"/>
      <c r="E606" s="279"/>
      <c r="F606" s="279"/>
      <c r="G606" s="279"/>
      <c r="I606" s="280" t="s">
        <v>239</v>
      </c>
      <c r="J606" s="280"/>
      <c r="K606" s="280"/>
      <c r="L606" s="280"/>
      <c r="M606" s="280"/>
      <c r="N606" s="280"/>
      <c r="O606" s="280"/>
      <c r="P606" s="280"/>
      <c r="Q606" s="280"/>
      <c r="R606" s="280"/>
      <c r="S606" s="280"/>
      <c r="T606" s="280"/>
      <c r="U606" s="280"/>
      <c r="V606" s="280"/>
      <c r="W606" s="280"/>
      <c r="X606" s="280"/>
      <c r="Y606" s="280"/>
    </row>
    <row r="607" spans="2:25">
      <c r="I607" s="281" t="s">
        <v>618</v>
      </c>
      <c r="J607" s="281"/>
      <c r="K607" s="281"/>
      <c r="L607" s="281" t="s">
        <v>446</v>
      </c>
      <c r="M607" s="281"/>
      <c r="P607" s="282" t="s">
        <v>619</v>
      </c>
      <c r="Q607" s="282"/>
      <c r="R607" s="289">
        <v>2692</v>
      </c>
      <c r="S607" s="289"/>
      <c r="T607" s="289"/>
      <c r="U607" s="289"/>
      <c r="V607" s="289"/>
      <c r="W607" s="289"/>
      <c r="X607" s="289"/>
      <c r="Y607" s="289"/>
    </row>
    <row r="608" spans="2:25" ht="3.75" customHeight="1"/>
    <row r="609" spans="2:25" ht="1.5" customHeight="1"/>
    <row r="610" spans="2:25" ht="2.25" customHeight="1"/>
    <row r="611" spans="2:25" s="129" customFormat="1">
      <c r="B611" s="275" t="s">
        <v>797</v>
      </c>
      <c r="C611" s="275"/>
      <c r="D611" s="275"/>
      <c r="E611" s="275"/>
      <c r="F611" s="275"/>
      <c r="G611" s="275"/>
      <c r="I611" s="276" t="s">
        <v>798</v>
      </c>
      <c r="J611" s="276"/>
      <c r="K611" s="276"/>
      <c r="L611" s="276"/>
      <c r="M611" s="276"/>
      <c r="N611" s="276"/>
      <c r="O611" s="276"/>
      <c r="P611" s="276"/>
      <c r="Q611" s="276"/>
      <c r="R611" s="276"/>
      <c r="S611" s="276"/>
      <c r="T611" s="276"/>
      <c r="U611" s="276"/>
      <c r="V611" s="276"/>
      <c r="W611" s="276"/>
      <c r="X611" s="276"/>
      <c r="Y611" s="276"/>
    </row>
    <row r="612" spans="2:25" s="129" customFormat="1">
      <c r="I612" s="275" t="s">
        <v>618</v>
      </c>
      <c r="J612" s="275"/>
      <c r="K612" s="275"/>
      <c r="L612" s="275" t="s">
        <v>446</v>
      </c>
      <c r="M612" s="275"/>
      <c r="P612" s="277" t="s">
        <v>619</v>
      </c>
      <c r="Q612" s="277"/>
      <c r="R612" s="278">
        <v>2692</v>
      </c>
      <c r="S612" s="278"/>
      <c r="T612" s="278"/>
      <c r="U612" s="278"/>
      <c r="V612" s="278"/>
      <c r="W612" s="278"/>
      <c r="X612" s="278"/>
      <c r="Y612" s="278"/>
    </row>
    <row r="613" spans="2:25" ht="3.75" customHeight="1"/>
    <row r="614" spans="2:25" ht="1.5" customHeight="1"/>
    <row r="615" spans="2:25" ht="2.25" customHeight="1"/>
    <row r="616" spans="2:25">
      <c r="B616" s="279" t="s">
        <v>799</v>
      </c>
      <c r="C616" s="279"/>
      <c r="D616" s="279"/>
      <c r="E616" s="279"/>
      <c r="F616" s="279"/>
      <c r="G616" s="279"/>
      <c r="I616" s="280" t="s">
        <v>163</v>
      </c>
      <c r="J616" s="280"/>
      <c r="K616" s="280"/>
      <c r="L616" s="280"/>
      <c r="M616" s="280"/>
      <c r="N616" s="280"/>
      <c r="O616" s="280"/>
      <c r="P616" s="280"/>
      <c r="Q616" s="280"/>
      <c r="R616" s="280"/>
      <c r="S616" s="280"/>
      <c r="T616" s="280"/>
      <c r="U616" s="280"/>
      <c r="V616" s="280"/>
      <c r="W616" s="280"/>
      <c r="X616" s="280"/>
      <c r="Y616" s="280"/>
    </row>
    <row r="617" spans="2:25">
      <c r="I617" s="281" t="s">
        <v>618</v>
      </c>
      <c r="J617" s="281"/>
      <c r="K617" s="281"/>
      <c r="L617" s="281" t="s">
        <v>446</v>
      </c>
      <c r="M617" s="281"/>
      <c r="P617" s="282" t="s">
        <v>619</v>
      </c>
      <c r="Q617" s="282"/>
      <c r="R617" s="289">
        <v>1566.58</v>
      </c>
      <c r="S617" s="289"/>
      <c r="T617" s="289"/>
      <c r="U617" s="289"/>
      <c r="V617" s="289"/>
      <c r="W617" s="289"/>
      <c r="X617" s="289"/>
      <c r="Y617" s="289"/>
    </row>
    <row r="618" spans="2:25" ht="3.75" customHeight="1"/>
    <row r="619" spans="2:25" ht="1.5" customHeight="1"/>
    <row r="620" spans="2:25" ht="2.25" customHeight="1"/>
    <row r="621" spans="2:25" s="129" customFormat="1">
      <c r="B621" s="275" t="s">
        <v>800</v>
      </c>
      <c r="C621" s="275"/>
      <c r="D621" s="275"/>
      <c r="E621" s="275"/>
      <c r="F621" s="275"/>
      <c r="G621" s="275"/>
      <c r="I621" s="276" t="s">
        <v>677</v>
      </c>
      <c r="J621" s="276"/>
      <c r="K621" s="276"/>
      <c r="L621" s="276"/>
      <c r="M621" s="276"/>
      <c r="N621" s="276"/>
      <c r="O621" s="276"/>
      <c r="P621" s="276"/>
      <c r="Q621" s="276"/>
      <c r="R621" s="276"/>
      <c r="S621" s="276"/>
      <c r="T621" s="276"/>
      <c r="U621" s="276"/>
      <c r="V621" s="276"/>
      <c r="W621" s="276"/>
      <c r="X621" s="276"/>
      <c r="Y621" s="276"/>
    </row>
    <row r="622" spans="2:25" s="129" customFormat="1">
      <c r="I622" s="275" t="s">
        <v>618</v>
      </c>
      <c r="J622" s="275"/>
      <c r="K622" s="275"/>
      <c r="L622" s="275" t="s">
        <v>446</v>
      </c>
      <c r="M622" s="275"/>
      <c r="P622" s="277" t="s">
        <v>619</v>
      </c>
      <c r="Q622" s="277"/>
      <c r="R622" s="278">
        <v>1566.58</v>
      </c>
      <c r="S622" s="278"/>
      <c r="T622" s="278"/>
      <c r="U622" s="278"/>
      <c r="V622" s="278"/>
      <c r="W622" s="278"/>
      <c r="X622" s="278"/>
      <c r="Y622" s="278"/>
    </row>
    <row r="623" spans="2:25" ht="3.75" customHeight="1"/>
    <row r="624" spans="2:25" ht="1.5" customHeight="1"/>
    <row r="625" spans="2:28" ht="2.25" customHeight="1"/>
    <row r="626" spans="2:28">
      <c r="B626" s="279" t="s">
        <v>801</v>
      </c>
      <c r="C626" s="279"/>
      <c r="D626" s="279"/>
      <c r="E626" s="279"/>
      <c r="F626" s="279"/>
      <c r="G626" s="279"/>
      <c r="I626" s="280" t="s">
        <v>240</v>
      </c>
      <c r="J626" s="280"/>
      <c r="K626" s="280"/>
      <c r="L626" s="280"/>
      <c r="M626" s="280"/>
      <c r="N626" s="280"/>
      <c r="O626" s="280"/>
      <c r="P626" s="280"/>
      <c r="Q626" s="280"/>
      <c r="R626" s="280"/>
      <c r="S626" s="280"/>
      <c r="T626" s="280"/>
      <c r="U626" s="280"/>
      <c r="V626" s="280"/>
      <c r="W626" s="280"/>
      <c r="X626" s="280"/>
      <c r="Y626" s="280"/>
    </row>
    <row r="627" spans="2:28">
      <c r="I627" s="281" t="s">
        <v>618</v>
      </c>
      <c r="J627" s="281"/>
      <c r="K627" s="281"/>
      <c r="L627" s="281" t="s">
        <v>446</v>
      </c>
      <c r="M627" s="281"/>
      <c r="P627" s="282" t="s">
        <v>619</v>
      </c>
      <c r="Q627" s="282"/>
      <c r="R627" s="289">
        <v>1604</v>
      </c>
      <c r="S627" s="289"/>
      <c r="T627" s="289"/>
      <c r="U627" s="289"/>
      <c r="V627" s="289"/>
      <c r="W627" s="289"/>
      <c r="X627" s="289"/>
      <c r="Y627" s="289"/>
    </row>
    <row r="628" spans="2:28" ht="3.75" customHeight="1"/>
    <row r="629" spans="2:28" ht="1.5" customHeight="1"/>
    <row r="630" spans="2:28" ht="2.25" customHeight="1"/>
    <row r="631" spans="2:28" s="129" customFormat="1">
      <c r="B631" s="275" t="s">
        <v>802</v>
      </c>
      <c r="C631" s="275"/>
      <c r="D631" s="275"/>
      <c r="E631" s="275"/>
      <c r="F631" s="275"/>
      <c r="G631" s="275"/>
      <c r="I631" s="276" t="s">
        <v>733</v>
      </c>
      <c r="J631" s="276"/>
      <c r="K631" s="276"/>
      <c r="L631" s="276"/>
      <c r="M631" s="276"/>
      <c r="N631" s="276"/>
      <c r="O631" s="276"/>
      <c r="P631" s="276"/>
      <c r="Q631" s="276"/>
      <c r="R631" s="276"/>
      <c r="S631" s="276"/>
      <c r="T631" s="276"/>
      <c r="U631" s="276"/>
      <c r="V631" s="276"/>
      <c r="W631" s="276"/>
      <c r="X631" s="276"/>
      <c r="Y631" s="276"/>
    </row>
    <row r="632" spans="2:28" s="129" customFormat="1">
      <c r="I632" s="275" t="s">
        <v>618</v>
      </c>
      <c r="J632" s="275"/>
      <c r="K632" s="275"/>
      <c r="L632" s="275" t="s">
        <v>446</v>
      </c>
      <c r="M632" s="275"/>
      <c r="P632" s="277" t="s">
        <v>619</v>
      </c>
      <c r="Q632" s="277"/>
      <c r="R632" s="278">
        <v>1604</v>
      </c>
      <c r="S632" s="278"/>
      <c r="T632" s="278"/>
      <c r="U632" s="278"/>
      <c r="V632" s="278"/>
      <c r="W632" s="278"/>
      <c r="X632" s="278"/>
      <c r="Y632" s="278"/>
    </row>
    <row r="633" spans="2:28" ht="3.75" customHeight="1"/>
    <row r="634" spans="2:28" ht="1.5" customHeight="1"/>
    <row r="635" spans="2:28" ht="2.25" customHeight="1"/>
    <row r="636" spans="2:28" ht="2.25" customHeight="1"/>
    <row r="637" spans="2:28">
      <c r="I637" s="283" t="s">
        <v>803</v>
      </c>
      <c r="J637" s="283"/>
      <c r="K637" s="283"/>
      <c r="L637" s="283"/>
      <c r="M637" s="283"/>
      <c r="N637" s="283"/>
      <c r="O637" s="283"/>
      <c r="P637" s="283"/>
      <c r="Q637" s="283"/>
      <c r="R637" s="283"/>
      <c r="S637" s="283"/>
      <c r="T637" s="283"/>
      <c r="U637" s="283"/>
      <c r="V637" s="283"/>
      <c r="W637" s="283"/>
      <c r="X637" s="283"/>
      <c r="Y637" s="283"/>
    </row>
    <row r="638" spans="2:28" ht="5.25" customHeight="1"/>
    <row r="639" spans="2:28">
      <c r="B639" s="279" t="s">
        <v>804</v>
      </c>
      <c r="C639" s="279"/>
      <c r="D639" s="279"/>
      <c r="E639" s="279"/>
      <c r="F639" s="279"/>
      <c r="G639" s="279"/>
      <c r="I639" s="280" t="s">
        <v>211</v>
      </c>
      <c r="J639" s="280"/>
      <c r="K639" s="280"/>
      <c r="L639" s="280"/>
      <c r="M639" s="280"/>
      <c r="N639" s="280"/>
      <c r="O639" s="280"/>
      <c r="P639" s="280"/>
      <c r="Q639" s="280"/>
      <c r="R639" s="280"/>
      <c r="S639" s="280"/>
      <c r="T639" s="280"/>
      <c r="U639" s="280"/>
      <c r="V639" s="280"/>
      <c r="W639" s="280"/>
      <c r="X639" s="280"/>
      <c r="Y639" s="280"/>
    </row>
    <row r="640" spans="2:28">
      <c r="I640" s="281" t="s">
        <v>618</v>
      </c>
      <c r="J640" s="281"/>
      <c r="K640" s="281"/>
      <c r="L640" s="281" t="s">
        <v>448</v>
      </c>
      <c r="M640" s="281"/>
      <c r="P640" s="282" t="s">
        <v>619</v>
      </c>
      <c r="Q640" s="282"/>
      <c r="R640" s="289">
        <v>2740</v>
      </c>
      <c r="S640" s="289"/>
      <c r="T640" s="289"/>
      <c r="U640" s="289"/>
      <c r="V640" s="289"/>
      <c r="W640" s="289"/>
      <c r="X640" s="289"/>
      <c r="Y640" s="289"/>
      <c r="AB640" s="128"/>
    </row>
    <row r="641" spans="2:25" ht="3.75" customHeight="1"/>
    <row r="642" spans="2:25" ht="1.5" customHeight="1"/>
    <row r="643" spans="2:25" ht="2.25" customHeight="1"/>
    <row r="644" spans="2:25" s="129" customFormat="1">
      <c r="B644" s="275" t="s">
        <v>805</v>
      </c>
      <c r="C644" s="275"/>
      <c r="D644" s="275"/>
      <c r="E644" s="275"/>
      <c r="F644" s="275"/>
      <c r="G644" s="275"/>
      <c r="I644" s="276" t="s">
        <v>750</v>
      </c>
      <c r="J644" s="276"/>
      <c r="K644" s="276"/>
      <c r="L644" s="276"/>
      <c r="M644" s="276"/>
      <c r="N644" s="276"/>
      <c r="O644" s="276"/>
      <c r="P644" s="276"/>
      <c r="Q644" s="276"/>
      <c r="R644" s="276"/>
      <c r="S644" s="276"/>
      <c r="T644" s="276"/>
      <c r="U644" s="276"/>
      <c r="V644" s="276"/>
      <c r="W644" s="276"/>
      <c r="X644" s="276"/>
      <c r="Y644" s="276"/>
    </row>
    <row r="645" spans="2:25" s="129" customFormat="1">
      <c r="I645" s="275" t="s">
        <v>618</v>
      </c>
      <c r="J645" s="275"/>
      <c r="K645" s="275"/>
      <c r="L645" s="275" t="s">
        <v>448</v>
      </c>
      <c r="M645" s="275"/>
      <c r="P645" s="277" t="s">
        <v>619</v>
      </c>
      <c r="Q645" s="277"/>
      <c r="R645" s="278">
        <v>1830</v>
      </c>
      <c r="S645" s="278"/>
      <c r="T645" s="278"/>
      <c r="U645" s="278"/>
      <c r="V645" s="278"/>
      <c r="W645" s="278"/>
      <c r="X645" s="278"/>
      <c r="Y645" s="278"/>
    </row>
    <row r="646" spans="2:25" s="129" customFormat="1" ht="3.75" customHeight="1"/>
    <row r="647" spans="2:25" s="129" customFormat="1" ht="1.5" customHeight="1"/>
    <row r="648" spans="2:25" s="129" customFormat="1" ht="2.25" customHeight="1"/>
    <row r="649" spans="2:25" s="129" customFormat="1">
      <c r="B649" s="275" t="s">
        <v>806</v>
      </c>
      <c r="C649" s="275"/>
      <c r="D649" s="275"/>
      <c r="E649" s="275"/>
      <c r="F649" s="275"/>
      <c r="G649" s="275"/>
      <c r="I649" s="276" t="s">
        <v>807</v>
      </c>
      <c r="J649" s="276"/>
      <c r="K649" s="276"/>
      <c r="L649" s="276"/>
      <c r="M649" s="276"/>
      <c r="N649" s="276"/>
      <c r="O649" s="276"/>
      <c r="P649" s="276"/>
      <c r="Q649" s="276"/>
      <c r="R649" s="276"/>
      <c r="S649" s="276"/>
      <c r="T649" s="276"/>
      <c r="U649" s="276"/>
      <c r="V649" s="276"/>
      <c r="W649" s="276"/>
      <c r="X649" s="276"/>
      <c r="Y649" s="276"/>
    </row>
    <row r="650" spans="2:25" s="129" customFormat="1">
      <c r="I650" s="275" t="s">
        <v>618</v>
      </c>
      <c r="J650" s="275"/>
      <c r="K650" s="275"/>
      <c r="L650" s="275" t="s">
        <v>448</v>
      </c>
      <c r="M650" s="275"/>
      <c r="P650" s="277" t="s">
        <v>619</v>
      </c>
      <c r="Q650" s="277"/>
      <c r="R650" s="278">
        <v>910</v>
      </c>
      <c r="S650" s="278"/>
      <c r="T650" s="278"/>
      <c r="U650" s="278"/>
      <c r="V650" s="278"/>
      <c r="W650" s="278"/>
      <c r="X650" s="278"/>
      <c r="Y650" s="278"/>
    </row>
    <row r="651" spans="2:25" ht="3.75" customHeight="1"/>
    <row r="652" spans="2:25" ht="1.5" customHeight="1"/>
    <row r="653" spans="2:25" ht="2.25" customHeight="1"/>
    <row r="654" spans="2:25">
      <c r="B654" s="279" t="s">
        <v>808</v>
      </c>
      <c r="C654" s="279"/>
      <c r="D654" s="279"/>
      <c r="E654" s="279"/>
      <c r="F654" s="279"/>
      <c r="G654" s="279"/>
      <c r="I654" s="280" t="s">
        <v>244</v>
      </c>
      <c r="J654" s="280"/>
      <c r="K654" s="280"/>
      <c r="L654" s="280"/>
      <c r="M654" s="280"/>
      <c r="N654" s="280"/>
      <c r="O654" s="280"/>
      <c r="P654" s="280"/>
      <c r="Q654" s="280"/>
      <c r="R654" s="280"/>
      <c r="S654" s="280"/>
      <c r="T654" s="280"/>
      <c r="U654" s="280"/>
      <c r="V654" s="280"/>
      <c r="W654" s="280"/>
      <c r="X654" s="280"/>
      <c r="Y654" s="280"/>
    </row>
    <row r="655" spans="2:25">
      <c r="I655" s="281" t="s">
        <v>618</v>
      </c>
      <c r="J655" s="281"/>
      <c r="K655" s="281"/>
      <c r="L655" s="281" t="s">
        <v>448</v>
      </c>
      <c r="M655" s="281"/>
      <c r="P655" s="282" t="s">
        <v>619</v>
      </c>
      <c r="Q655" s="282"/>
      <c r="R655" s="289">
        <v>2740</v>
      </c>
      <c r="S655" s="289"/>
      <c r="T655" s="289"/>
      <c r="U655" s="289"/>
      <c r="V655" s="289"/>
      <c r="W655" s="289"/>
      <c r="X655" s="289"/>
      <c r="Y655" s="289"/>
    </row>
    <row r="656" spans="2:25" ht="3.75" customHeight="1"/>
    <row r="657" spans="2:25" ht="1.5" customHeight="1"/>
    <row r="658" spans="2:25" ht="2.25" customHeight="1"/>
    <row r="659" spans="2:25" s="129" customFormat="1">
      <c r="B659" s="275" t="s">
        <v>809</v>
      </c>
      <c r="C659" s="275"/>
      <c r="D659" s="275"/>
      <c r="E659" s="275"/>
      <c r="F659" s="275"/>
      <c r="G659" s="275"/>
      <c r="I659" s="276" t="s">
        <v>810</v>
      </c>
      <c r="J659" s="276"/>
      <c r="K659" s="276"/>
      <c r="L659" s="276"/>
      <c r="M659" s="276"/>
      <c r="N659" s="276"/>
      <c r="O659" s="276"/>
      <c r="P659" s="276"/>
      <c r="Q659" s="276"/>
      <c r="R659" s="276"/>
      <c r="S659" s="276"/>
      <c r="T659" s="276"/>
      <c r="U659" s="276"/>
      <c r="V659" s="276"/>
      <c r="W659" s="276"/>
      <c r="X659" s="276"/>
      <c r="Y659" s="276"/>
    </row>
    <row r="660" spans="2:25" s="129" customFormat="1">
      <c r="I660" s="275" t="s">
        <v>618</v>
      </c>
      <c r="J660" s="275"/>
      <c r="K660" s="275"/>
      <c r="L660" s="275" t="s">
        <v>448</v>
      </c>
      <c r="M660" s="275"/>
      <c r="P660" s="277" t="s">
        <v>619</v>
      </c>
      <c r="Q660" s="277"/>
      <c r="R660" s="278">
        <v>2740</v>
      </c>
      <c r="S660" s="278"/>
      <c r="T660" s="278"/>
      <c r="U660" s="278"/>
      <c r="V660" s="278"/>
      <c r="W660" s="278"/>
      <c r="X660" s="278"/>
      <c r="Y660" s="278"/>
    </row>
    <row r="661" spans="2:25" ht="3.75" customHeight="1"/>
    <row r="662" spans="2:25" ht="1.5" customHeight="1"/>
    <row r="663" spans="2:25" ht="2.25" customHeight="1"/>
    <row r="664" spans="2:25">
      <c r="B664" s="279" t="s">
        <v>811</v>
      </c>
      <c r="C664" s="279"/>
      <c r="D664" s="279"/>
      <c r="E664" s="279"/>
      <c r="F664" s="279"/>
      <c r="G664" s="279"/>
      <c r="I664" s="280" t="s">
        <v>246</v>
      </c>
      <c r="J664" s="280"/>
      <c r="K664" s="280"/>
      <c r="L664" s="280"/>
      <c r="M664" s="280"/>
      <c r="N664" s="280"/>
      <c r="O664" s="280"/>
      <c r="P664" s="280"/>
      <c r="Q664" s="280"/>
      <c r="R664" s="280"/>
      <c r="S664" s="280"/>
      <c r="T664" s="280"/>
      <c r="U664" s="280"/>
      <c r="V664" s="280"/>
      <c r="W664" s="280"/>
      <c r="X664" s="280"/>
      <c r="Y664" s="280"/>
    </row>
    <row r="665" spans="2:25">
      <c r="I665" s="281" t="s">
        <v>618</v>
      </c>
      <c r="J665" s="281"/>
      <c r="K665" s="281"/>
      <c r="L665" s="281" t="s">
        <v>448</v>
      </c>
      <c r="M665" s="281"/>
      <c r="P665" s="282" t="s">
        <v>619</v>
      </c>
      <c r="Q665" s="282"/>
      <c r="R665" s="289">
        <v>5320</v>
      </c>
      <c r="S665" s="289"/>
      <c r="T665" s="289"/>
      <c r="U665" s="289"/>
      <c r="V665" s="289"/>
      <c r="W665" s="289"/>
      <c r="X665" s="289"/>
      <c r="Y665" s="289"/>
    </row>
    <row r="666" spans="2:25" ht="3.75" customHeight="1"/>
    <row r="667" spans="2:25" ht="1.5" customHeight="1"/>
    <row r="668" spans="2:25" ht="2.25" customHeight="1"/>
    <row r="669" spans="2:25" s="129" customFormat="1">
      <c r="B669" s="275" t="s">
        <v>812</v>
      </c>
      <c r="C669" s="275"/>
      <c r="D669" s="275"/>
      <c r="E669" s="275"/>
      <c r="F669" s="275"/>
      <c r="G669" s="275"/>
      <c r="I669" s="276" t="s">
        <v>813</v>
      </c>
      <c r="J669" s="276"/>
      <c r="K669" s="276"/>
      <c r="L669" s="276"/>
      <c r="M669" s="276"/>
      <c r="N669" s="276"/>
      <c r="O669" s="276"/>
      <c r="P669" s="276"/>
      <c r="Q669" s="276"/>
      <c r="R669" s="276"/>
      <c r="S669" s="276"/>
      <c r="T669" s="276"/>
      <c r="U669" s="276"/>
      <c r="V669" s="276"/>
      <c r="W669" s="276"/>
      <c r="X669" s="276"/>
      <c r="Y669" s="276"/>
    </row>
    <row r="670" spans="2:25" s="129" customFormat="1">
      <c r="I670" s="275" t="s">
        <v>618</v>
      </c>
      <c r="J670" s="275"/>
      <c r="K670" s="275"/>
      <c r="L670" s="275" t="s">
        <v>448</v>
      </c>
      <c r="M670" s="275"/>
      <c r="P670" s="277" t="s">
        <v>619</v>
      </c>
      <c r="Q670" s="277"/>
      <c r="R670" s="278">
        <v>5320</v>
      </c>
      <c r="S670" s="278"/>
      <c r="T670" s="278"/>
      <c r="U670" s="278"/>
      <c r="V670" s="278"/>
      <c r="W670" s="278"/>
      <c r="X670" s="278"/>
      <c r="Y670" s="278"/>
    </row>
    <row r="671" spans="2:25" ht="3.75" customHeight="1"/>
    <row r="672" spans="2:25" ht="1.5" customHeight="1"/>
    <row r="673" spans="2:28" ht="2.25" customHeight="1"/>
    <row r="674" spans="2:28">
      <c r="B674" s="279" t="s">
        <v>814</v>
      </c>
      <c r="C674" s="279"/>
      <c r="D674" s="279"/>
      <c r="E674" s="279"/>
      <c r="F674" s="279"/>
      <c r="G674" s="279"/>
      <c r="I674" s="280" t="s">
        <v>248</v>
      </c>
      <c r="J674" s="280"/>
      <c r="K674" s="280"/>
      <c r="L674" s="280"/>
      <c r="M674" s="280"/>
      <c r="N674" s="280"/>
      <c r="O674" s="280"/>
      <c r="P674" s="280"/>
      <c r="Q674" s="280"/>
      <c r="R674" s="280"/>
      <c r="S674" s="280"/>
      <c r="T674" s="280"/>
      <c r="U674" s="280"/>
      <c r="V674" s="280"/>
      <c r="W674" s="280"/>
      <c r="X674" s="280"/>
      <c r="Y674" s="280"/>
    </row>
    <row r="675" spans="2:28">
      <c r="I675" s="281" t="s">
        <v>618</v>
      </c>
      <c r="J675" s="281"/>
      <c r="K675" s="281"/>
      <c r="L675" s="281" t="s">
        <v>448</v>
      </c>
      <c r="M675" s="281"/>
      <c r="P675" s="282" t="s">
        <v>619</v>
      </c>
      <c r="Q675" s="282"/>
      <c r="R675" s="289">
        <v>5320</v>
      </c>
      <c r="S675" s="289"/>
      <c r="T675" s="289"/>
      <c r="U675" s="289"/>
      <c r="V675" s="289"/>
      <c r="W675" s="289"/>
      <c r="X675" s="289"/>
      <c r="Y675" s="289"/>
    </row>
    <row r="676" spans="2:28" ht="3.75" customHeight="1"/>
    <row r="677" spans="2:28" ht="1.5" customHeight="1"/>
    <row r="678" spans="2:28" ht="2.25" customHeight="1"/>
    <row r="679" spans="2:28" s="129" customFormat="1">
      <c r="B679" s="275" t="s">
        <v>815</v>
      </c>
      <c r="C679" s="275"/>
      <c r="D679" s="275"/>
      <c r="E679" s="275"/>
      <c r="F679" s="275"/>
      <c r="G679" s="275"/>
      <c r="I679" s="276" t="s">
        <v>816</v>
      </c>
      <c r="J679" s="276"/>
      <c r="K679" s="276"/>
      <c r="L679" s="276"/>
      <c r="M679" s="276"/>
      <c r="N679" s="276"/>
      <c r="O679" s="276"/>
      <c r="P679" s="276"/>
      <c r="Q679" s="276"/>
      <c r="R679" s="276"/>
      <c r="S679" s="276"/>
      <c r="T679" s="276"/>
      <c r="U679" s="276"/>
      <c r="V679" s="276"/>
      <c r="W679" s="276"/>
      <c r="X679" s="276"/>
      <c r="Y679" s="276"/>
    </row>
    <row r="680" spans="2:28" s="129" customFormat="1">
      <c r="I680" s="275" t="s">
        <v>618</v>
      </c>
      <c r="J680" s="275"/>
      <c r="K680" s="275"/>
      <c r="L680" s="275" t="s">
        <v>448</v>
      </c>
      <c r="M680" s="275"/>
      <c r="P680" s="277" t="s">
        <v>619</v>
      </c>
      <c r="Q680" s="277"/>
      <c r="R680" s="278">
        <v>5320</v>
      </c>
      <c r="S680" s="278"/>
      <c r="T680" s="278"/>
      <c r="U680" s="278"/>
      <c r="V680" s="278"/>
      <c r="W680" s="278"/>
      <c r="X680" s="278"/>
      <c r="Y680" s="278"/>
    </row>
    <row r="681" spans="2:28" ht="3.75" customHeight="1"/>
    <row r="682" spans="2:28" ht="1.5" customHeight="1"/>
    <row r="683" spans="2:28" ht="2.25" customHeight="1"/>
    <row r="684" spans="2:28">
      <c r="B684" s="279" t="s">
        <v>817</v>
      </c>
      <c r="C684" s="279"/>
      <c r="D684" s="279"/>
      <c r="E684" s="279"/>
      <c r="F684" s="279"/>
      <c r="G684" s="279"/>
      <c r="I684" s="280" t="s">
        <v>250</v>
      </c>
      <c r="J684" s="280"/>
      <c r="K684" s="280"/>
      <c r="L684" s="280"/>
      <c r="M684" s="280"/>
      <c r="N684" s="280"/>
      <c r="O684" s="280"/>
      <c r="P684" s="280"/>
      <c r="Q684" s="280"/>
      <c r="R684" s="280"/>
      <c r="S684" s="280"/>
      <c r="T684" s="280"/>
      <c r="U684" s="280"/>
      <c r="V684" s="280"/>
      <c r="W684" s="280"/>
      <c r="X684" s="280"/>
      <c r="Y684" s="280"/>
    </row>
    <row r="685" spans="2:28">
      <c r="I685" s="281" t="s">
        <v>618</v>
      </c>
      <c r="J685" s="281"/>
      <c r="K685" s="281"/>
      <c r="L685" s="281" t="s">
        <v>448</v>
      </c>
      <c r="M685" s="281"/>
      <c r="P685" s="282" t="s">
        <v>619</v>
      </c>
      <c r="Q685" s="282"/>
      <c r="R685" s="289">
        <v>2740</v>
      </c>
      <c r="S685" s="289"/>
      <c r="T685" s="289"/>
      <c r="U685" s="289"/>
      <c r="V685" s="289"/>
      <c r="W685" s="289"/>
      <c r="X685" s="289"/>
      <c r="Y685" s="289"/>
      <c r="AB685" s="128"/>
    </row>
    <row r="686" spans="2:28" ht="3.75" customHeight="1"/>
    <row r="687" spans="2:28" ht="1.5" customHeight="1"/>
    <row r="688" spans="2:28" ht="2.25" customHeight="1"/>
    <row r="689" spans="2:25" s="129" customFormat="1">
      <c r="B689" s="275" t="s">
        <v>818</v>
      </c>
      <c r="C689" s="275"/>
      <c r="D689" s="275"/>
      <c r="E689" s="275"/>
      <c r="F689" s="275"/>
      <c r="G689" s="275"/>
      <c r="I689" s="276" t="s">
        <v>819</v>
      </c>
      <c r="J689" s="276"/>
      <c r="K689" s="276"/>
      <c r="L689" s="276"/>
      <c r="M689" s="276"/>
      <c r="N689" s="276"/>
      <c r="O689" s="276"/>
      <c r="P689" s="276"/>
      <c r="Q689" s="276"/>
      <c r="R689" s="276"/>
      <c r="S689" s="276"/>
      <c r="T689" s="276"/>
      <c r="U689" s="276"/>
      <c r="V689" s="276"/>
      <c r="W689" s="276"/>
      <c r="X689" s="276"/>
      <c r="Y689" s="276"/>
    </row>
    <row r="690" spans="2:25" s="129" customFormat="1">
      <c r="I690" s="275" t="s">
        <v>618</v>
      </c>
      <c r="J690" s="275"/>
      <c r="K690" s="275"/>
      <c r="L690" s="275" t="s">
        <v>448</v>
      </c>
      <c r="M690" s="275"/>
      <c r="P690" s="277" t="s">
        <v>619</v>
      </c>
      <c r="Q690" s="277"/>
      <c r="R690" s="278">
        <v>1830</v>
      </c>
      <c r="S690" s="278"/>
      <c r="T690" s="278"/>
      <c r="U690" s="278"/>
      <c r="V690" s="278"/>
      <c r="W690" s="278"/>
      <c r="X690" s="278"/>
      <c r="Y690" s="278"/>
    </row>
    <row r="691" spans="2:25" s="129" customFormat="1" ht="3.75" customHeight="1"/>
    <row r="692" spans="2:25" s="129" customFormat="1" ht="1.5" customHeight="1"/>
    <row r="693" spans="2:25" s="129" customFormat="1" ht="2.25" customHeight="1"/>
    <row r="694" spans="2:25" s="129" customFormat="1">
      <c r="B694" s="275" t="s">
        <v>820</v>
      </c>
      <c r="C694" s="275"/>
      <c r="D694" s="275"/>
      <c r="E694" s="275"/>
      <c r="F694" s="275"/>
      <c r="G694" s="275"/>
      <c r="I694" s="276" t="s">
        <v>821</v>
      </c>
      <c r="J694" s="276"/>
      <c r="K694" s="276"/>
      <c r="L694" s="276"/>
      <c r="M694" s="276"/>
      <c r="N694" s="276"/>
      <c r="O694" s="276"/>
      <c r="P694" s="276"/>
      <c r="Q694" s="276"/>
      <c r="R694" s="276"/>
      <c r="S694" s="276"/>
      <c r="T694" s="276"/>
      <c r="U694" s="276"/>
      <c r="V694" s="276"/>
      <c r="W694" s="276"/>
      <c r="X694" s="276"/>
      <c r="Y694" s="276"/>
    </row>
    <row r="695" spans="2:25" s="129" customFormat="1">
      <c r="I695" s="275" t="s">
        <v>618</v>
      </c>
      <c r="J695" s="275"/>
      <c r="K695" s="275"/>
      <c r="L695" s="275" t="s">
        <v>448</v>
      </c>
      <c r="M695" s="275"/>
      <c r="P695" s="277" t="s">
        <v>619</v>
      </c>
      <c r="Q695" s="277"/>
      <c r="R695" s="278">
        <v>910</v>
      </c>
      <c r="S695" s="278"/>
      <c r="T695" s="278"/>
      <c r="U695" s="278"/>
      <c r="V695" s="278"/>
      <c r="W695" s="278"/>
      <c r="X695" s="278"/>
      <c r="Y695" s="278"/>
    </row>
    <row r="696" spans="2:25" ht="3.75" customHeight="1"/>
    <row r="697" spans="2:25" ht="1.5" customHeight="1"/>
    <row r="698" spans="2:25" ht="2.25" customHeight="1"/>
    <row r="699" spans="2:25" ht="2.25" customHeight="1"/>
    <row r="700" spans="2:25">
      <c r="I700" s="283" t="s">
        <v>822</v>
      </c>
      <c r="J700" s="283"/>
      <c r="K700" s="283"/>
      <c r="L700" s="283"/>
      <c r="M700" s="283"/>
      <c r="N700" s="283"/>
      <c r="O700" s="283"/>
      <c r="P700" s="283"/>
      <c r="Q700" s="283"/>
      <c r="R700" s="283"/>
      <c r="S700" s="283"/>
      <c r="T700" s="283"/>
      <c r="U700" s="283"/>
      <c r="V700" s="283"/>
      <c r="W700" s="283"/>
      <c r="X700" s="283"/>
      <c r="Y700" s="283"/>
    </row>
    <row r="701" spans="2:25" ht="5.25" customHeight="1"/>
    <row r="702" spans="2:25">
      <c r="B702" s="279" t="s">
        <v>823</v>
      </c>
      <c r="C702" s="279"/>
      <c r="D702" s="279"/>
      <c r="E702" s="279"/>
      <c r="F702" s="279"/>
      <c r="G702" s="279"/>
      <c r="I702" s="280" t="s">
        <v>254</v>
      </c>
      <c r="J702" s="280"/>
      <c r="K702" s="280"/>
      <c r="L702" s="280"/>
      <c r="M702" s="280"/>
      <c r="N702" s="280"/>
      <c r="O702" s="280"/>
      <c r="P702" s="280"/>
      <c r="Q702" s="280"/>
      <c r="R702" s="280"/>
      <c r="S702" s="280"/>
      <c r="T702" s="280"/>
      <c r="U702" s="280"/>
      <c r="V702" s="280"/>
      <c r="W702" s="280"/>
      <c r="X702" s="280"/>
      <c r="Y702" s="280"/>
    </row>
    <row r="703" spans="2:25">
      <c r="I703" s="281" t="s">
        <v>618</v>
      </c>
      <c r="J703" s="281"/>
      <c r="K703" s="281"/>
      <c r="L703" s="281" t="s">
        <v>448</v>
      </c>
      <c r="M703" s="281"/>
      <c r="P703" s="282" t="s">
        <v>619</v>
      </c>
      <c r="Q703" s="282"/>
      <c r="R703" s="289">
        <v>0.72</v>
      </c>
      <c r="S703" s="289"/>
      <c r="T703" s="289"/>
      <c r="U703" s="289"/>
      <c r="V703" s="289"/>
      <c r="W703" s="289"/>
      <c r="X703" s="289"/>
      <c r="Y703" s="289"/>
    </row>
    <row r="704" spans="2:25" ht="3.75" customHeight="1"/>
    <row r="705" spans="2:25" ht="1.5" customHeight="1"/>
    <row r="706" spans="2:25" ht="2.25" customHeight="1"/>
    <row r="707" spans="2:25" s="129" customFormat="1">
      <c r="B707" s="275" t="s">
        <v>824</v>
      </c>
      <c r="C707" s="275"/>
      <c r="D707" s="275"/>
      <c r="E707" s="275"/>
      <c r="F707" s="275"/>
      <c r="G707" s="275"/>
      <c r="I707" s="276" t="s">
        <v>825</v>
      </c>
      <c r="J707" s="276"/>
      <c r="K707" s="276"/>
      <c r="L707" s="276"/>
      <c r="M707" s="276"/>
      <c r="N707" s="276"/>
      <c r="O707" s="276"/>
      <c r="P707" s="276"/>
      <c r="Q707" s="276"/>
      <c r="R707" s="276"/>
      <c r="S707" s="276"/>
      <c r="T707" s="276"/>
      <c r="U707" s="276"/>
      <c r="V707" s="276"/>
      <c r="W707" s="276"/>
      <c r="X707" s="276"/>
      <c r="Y707" s="276"/>
    </row>
    <row r="708" spans="2:25" s="129" customFormat="1">
      <c r="I708" s="275" t="s">
        <v>618</v>
      </c>
      <c r="J708" s="275"/>
      <c r="K708" s="275"/>
      <c r="L708" s="275" t="s">
        <v>448</v>
      </c>
      <c r="M708" s="275"/>
      <c r="P708" s="277" t="s">
        <v>619</v>
      </c>
      <c r="Q708" s="277"/>
      <c r="R708" s="278">
        <v>0.72</v>
      </c>
      <c r="S708" s="278"/>
      <c r="T708" s="278"/>
      <c r="U708" s="278"/>
      <c r="V708" s="278"/>
      <c r="W708" s="278"/>
      <c r="X708" s="278"/>
      <c r="Y708" s="278"/>
    </row>
    <row r="709" spans="2:25" ht="3.75" customHeight="1"/>
    <row r="710" spans="2:25" ht="1.5" customHeight="1"/>
    <row r="711" spans="2:25" ht="2.25" customHeight="1"/>
    <row r="712" spans="2:25">
      <c r="I712" s="283" t="s">
        <v>826</v>
      </c>
      <c r="J712" s="283"/>
      <c r="K712" s="283"/>
      <c r="L712" s="283"/>
      <c r="M712" s="283"/>
      <c r="N712" s="283"/>
      <c r="O712" s="283"/>
      <c r="P712" s="283"/>
      <c r="Q712" s="283"/>
      <c r="R712" s="283"/>
      <c r="S712" s="283"/>
      <c r="T712" s="283"/>
      <c r="U712" s="283"/>
      <c r="V712" s="283"/>
      <c r="W712" s="283"/>
      <c r="X712" s="283"/>
      <c r="Y712" s="283"/>
    </row>
    <row r="713" spans="2:25" ht="5.25" customHeight="1"/>
    <row r="714" spans="2:25">
      <c r="B714" s="279" t="s">
        <v>827</v>
      </c>
      <c r="C714" s="279"/>
      <c r="D714" s="279"/>
      <c r="E714" s="279"/>
      <c r="F714" s="279"/>
      <c r="G714" s="279"/>
      <c r="I714" s="280" t="s">
        <v>258</v>
      </c>
      <c r="J714" s="280"/>
      <c r="K714" s="280"/>
      <c r="L714" s="280"/>
      <c r="M714" s="280"/>
      <c r="N714" s="280"/>
      <c r="O714" s="280"/>
      <c r="P714" s="280"/>
      <c r="Q714" s="280"/>
      <c r="R714" s="280"/>
      <c r="S714" s="280"/>
      <c r="T714" s="280"/>
      <c r="U714" s="280"/>
      <c r="V714" s="280"/>
      <c r="W714" s="280"/>
      <c r="X714" s="280"/>
      <c r="Y714" s="280"/>
    </row>
    <row r="715" spans="2:25">
      <c r="I715" s="281" t="s">
        <v>618</v>
      </c>
      <c r="J715" s="281"/>
      <c r="K715" s="281"/>
      <c r="L715" s="281" t="s">
        <v>446</v>
      </c>
      <c r="M715" s="281"/>
      <c r="P715" s="282" t="s">
        <v>619</v>
      </c>
      <c r="Q715" s="282"/>
      <c r="R715" s="289">
        <v>2.66</v>
      </c>
      <c r="S715" s="289"/>
      <c r="T715" s="289"/>
      <c r="U715" s="289"/>
      <c r="V715" s="289"/>
      <c r="W715" s="289"/>
      <c r="X715" s="289"/>
      <c r="Y715" s="289"/>
    </row>
    <row r="716" spans="2:25" ht="3.75" customHeight="1"/>
    <row r="717" spans="2:25" ht="1.5" customHeight="1"/>
    <row r="718" spans="2:25" ht="2.25" customHeight="1"/>
    <row r="719" spans="2:25" s="129" customFormat="1">
      <c r="B719" s="275" t="s">
        <v>828</v>
      </c>
      <c r="C719" s="275"/>
      <c r="D719" s="275"/>
      <c r="E719" s="275"/>
      <c r="F719" s="275"/>
      <c r="G719" s="275"/>
      <c r="I719" s="276" t="s">
        <v>829</v>
      </c>
      <c r="J719" s="276"/>
      <c r="K719" s="276"/>
      <c r="L719" s="276"/>
      <c r="M719" s="276"/>
      <c r="N719" s="276"/>
      <c r="O719" s="276"/>
      <c r="P719" s="276"/>
      <c r="Q719" s="276"/>
      <c r="R719" s="276"/>
      <c r="S719" s="276"/>
      <c r="T719" s="276"/>
      <c r="U719" s="276"/>
      <c r="V719" s="276"/>
      <c r="W719" s="276"/>
      <c r="X719" s="276"/>
      <c r="Y719" s="276"/>
    </row>
    <row r="720" spans="2:25" s="129" customFormat="1">
      <c r="I720" s="275" t="s">
        <v>618</v>
      </c>
      <c r="J720" s="275"/>
      <c r="K720" s="275"/>
      <c r="L720" s="275" t="s">
        <v>446</v>
      </c>
      <c r="M720" s="275"/>
      <c r="P720" s="277" t="s">
        <v>619</v>
      </c>
      <c r="Q720" s="277"/>
      <c r="R720" s="278">
        <v>2.66</v>
      </c>
      <c r="S720" s="278"/>
      <c r="T720" s="278"/>
      <c r="U720" s="278"/>
      <c r="V720" s="278"/>
      <c r="W720" s="278"/>
      <c r="X720" s="278"/>
      <c r="Y720" s="278"/>
    </row>
    <row r="721" spans="2:25" ht="3.75" customHeight="1"/>
    <row r="722" spans="2:25" ht="1.5" customHeight="1"/>
    <row r="723" spans="2:25" ht="2.25" customHeight="1"/>
    <row r="724" spans="2:25">
      <c r="B724" s="279" t="s">
        <v>830</v>
      </c>
      <c r="C724" s="279"/>
      <c r="D724" s="279"/>
      <c r="E724" s="279"/>
      <c r="F724" s="279"/>
      <c r="G724" s="279"/>
      <c r="I724" s="280" t="s">
        <v>260</v>
      </c>
      <c r="J724" s="280"/>
      <c r="K724" s="280"/>
      <c r="L724" s="280"/>
      <c r="M724" s="280"/>
      <c r="N724" s="280"/>
      <c r="O724" s="280"/>
      <c r="P724" s="280"/>
      <c r="Q724" s="280"/>
      <c r="R724" s="280"/>
      <c r="S724" s="280"/>
      <c r="T724" s="280"/>
      <c r="U724" s="280"/>
      <c r="V724" s="280"/>
      <c r="W724" s="280"/>
      <c r="X724" s="280"/>
      <c r="Y724" s="280"/>
    </row>
    <row r="725" spans="2:25">
      <c r="I725" s="281" t="s">
        <v>618</v>
      </c>
      <c r="J725" s="281"/>
      <c r="K725" s="281"/>
      <c r="L725" s="281" t="s">
        <v>446</v>
      </c>
      <c r="M725" s="281"/>
      <c r="P725" s="282" t="s">
        <v>619</v>
      </c>
      <c r="Q725" s="282"/>
      <c r="R725" s="289">
        <v>3.95</v>
      </c>
      <c r="S725" s="289"/>
      <c r="T725" s="289"/>
      <c r="U725" s="289"/>
      <c r="V725" s="289"/>
      <c r="W725" s="289"/>
      <c r="X725" s="289"/>
      <c r="Y725" s="289"/>
    </row>
    <row r="726" spans="2:25" ht="3.75" customHeight="1"/>
    <row r="727" spans="2:25" ht="1.5" customHeight="1"/>
    <row r="728" spans="2:25" ht="2.25" customHeight="1"/>
    <row r="729" spans="2:25" s="129" customFormat="1">
      <c r="B729" s="275" t="s">
        <v>831</v>
      </c>
      <c r="C729" s="275"/>
      <c r="D729" s="275"/>
      <c r="E729" s="275"/>
      <c r="F729" s="275"/>
      <c r="G729" s="275"/>
      <c r="I729" s="276" t="s">
        <v>832</v>
      </c>
      <c r="J729" s="276"/>
      <c r="K729" s="276"/>
      <c r="L729" s="276"/>
      <c r="M729" s="276"/>
      <c r="N729" s="276"/>
      <c r="O729" s="276"/>
      <c r="P729" s="276"/>
      <c r="Q729" s="276"/>
      <c r="R729" s="276"/>
      <c r="S729" s="276"/>
      <c r="T729" s="276"/>
      <c r="U729" s="276"/>
      <c r="V729" s="276"/>
      <c r="W729" s="276"/>
      <c r="X729" s="276"/>
      <c r="Y729" s="276"/>
    </row>
    <row r="730" spans="2:25" s="129" customFormat="1">
      <c r="I730" s="275" t="s">
        <v>618</v>
      </c>
      <c r="J730" s="275"/>
      <c r="K730" s="275"/>
      <c r="L730" s="275" t="s">
        <v>446</v>
      </c>
      <c r="M730" s="275"/>
      <c r="P730" s="277" t="s">
        <v>619</v>
      </c>
      <c r="Q730" s="277"/>
      <c r="R730" s="278">
        <v>3.95</v>
      </c>
      <c r="S730" s="278"/>
      <c r="T730" s="278"/>
      <c r="U730" s="278"/>
      <c r="V730" s="278"/>
      <c r="W730" s="278"/>
      <c r="X730" s="278"/>
      <c r="Y730" s="278"/>
    </row>
    <row r="731" spans="2:25" ht="3.75" customHeight="1"/>
    <row r="732" spans="2:25" ht="1.5" customHeight="1"/>
    <row r="733" spans="2:25" ht="2.25" customHeight="1"/>
    <row r="734" spans="2:25">
      <c r="B734" s="279" t="s">
        <v>833</v>
      </c>
      <c r="C734" s="279"/>
      <c r="D734" s="279"/>
      <c r="E734" s="279"/>
      <c r="F734" s="279"/>
      <c r="G734" s="279"/>
      <c r="I734" s="280" t="s">
        <v>262</v>
      </c>
      <c r="J734" s="280"/>
      <c r="K734" s="280"/>
      <c r="L734" s="280"/>
      <c r="M734" s="280"/>
      <c r="N734" s="280"/>
      <c r="O734" s="280"/>
      <c r="P734" s="280"/>
      <c r="Q734" s="280"/>
      <c r="R734" s="280"/>
      <c r="S734" s="280"/>
      <c r="T734" s="280"/>
      <c r="U734" s="280"/>
      <c r="V734" s="280"/>
      <c r="W734" s="280"/>
      <c r="X734" s="280"/>
      <c r="Y734" s="280"/>
    </row>
    <row r="735" spans="2:25">
      <c r="I735" s="281" t="s">
        <v>618</v>
      </c>
      <c r="J735" s="281"/>
      <c r="K735" s="281"/>
      <c r="L735" s="281" t="s">
        <v>448</v>
      </c>
      <c r="M735" s="281"/>
      <c r="P735" s="282" t="s">
        <v>619</v>
      </c>
      <c r="Q735" s="282"/>
      <c r="R735" s="289">
        <v>12.88</v>
      </c>
      <c r="S735" s="289"/>
      <c r="T735" s="289"/>
      <c r="U735" s="289"/>
      <c r="V735" s="289"/>
      <c r="W735" s="289"/>
      <c r="X735" s="289"/>
      <c r="Y735" s="289"/>
    </row>
    <row r="736" spans="2:25" ht="3.75" customHeight="1"/>
    <row r="737" spans="2:25" ht="1.5" customHeight="1"/>
    <row r="738" spans="2:25" ht="2.25" customHeight="1"/>
    <row r="739" spans="2:25" s="129" customFormat="1">
      <c r="B739" s="275" t="s">
        <v>834</v>
      </c>
      <c r="C739" s="275"/>
      <c r="D739" s="275"/>
      <c r="E739" s="275"/>
      <c r="F739" s="275"/>
      <c r="G739" s="275"/>
      <c r="I739" s="276" t="s">
        <v>835</v>
      </c>
      <c r="J739" s="276"/>
      <c r="K739" s="276"/>
      <c r="L739" s="276"/>
      <c r="M739" s="276"/>
      <c r="N739" s="276"/>
      <c r="O739" s="276"/>
      <c r="P739" s="276"/>
      <c r="Q739" s="276"/>
      <c r="R739" s="276"/>
      <c r="S739" s="276"/>
      <c r="T739" s="276"/>
      <c r="U739" s="276"/>
      <c r="V739" s="276"/>
      <c r="W739" s="276"/>
      <c r="X739" s="276"/>
      <c r="Y739" s="276"/>
    </row>
    <row r="740" spans="2:25" s="129" customFormat="1">
      <c r="I740" s="275" t="s">
        <v>618</v>
      </c>
      <c r="J740" s="275"/>
      <c r="K740" s="275"/>
      <c r="L740" s="275" t="s">
        <v>448</v>
      </c>
      <c r="M740" s="275"/>
      <c r="P740" s="277" t="s">
        <v>619</v>
      </c>
      <c r="Q740" s="277"/>
      <c r="R740" s="278">
        <v>12.88</v>
      </c>
      <c r="S740" s="278"/>
      <c r="T740" s="278"/>
      <c r="U740" s="278"/>
      <c r="V740" s="278"/>
      <c r="W740" s="278"/>
      <c r="X740" s="278"/>
      <c r="Y740" s="278"/>
    </row>
    <row r="741" spans="2:25" ht="3.75" customHeight="1"/>
    <row r="742" spans="2:25" ht="1.5" customHeight="1"/>
    <row r="743" spans="2:25" ht="2.25" customHeight="1"/>
    <row r="744" spans="2:25">
      <c r="B744" s="279" t="s">
        <v>836</v>
      </c>
      <c r="C744" s="279"/>
      <c r="D744" s="279"/>
      <c r="E744" s="279"/>
      <c r="F744" s="279"/>
      <c r="G744" s="279"/>
      <c r="I744" s="280" t="s">
        <v>264</v>
      </c>
      <c r="J744" s="280"/>
      <c r="K744" s="280"/>
      <c r="L744" s="280"/>
      <c r="M744" s="280"/>
      <c r="N744" s="280"/>
      <c r="O744" s="280"/>
      <c r="P744" s="280"/>
      <c r="Q744" s="280"/>
      <c r="R744" s="280"/>
      <c r="S744" s="280"/>
      <c r="T744" s="280"/>
      <c r="U744" s="280"/>
      <c r="V744" s="280"/>
      <c r="W744" s="280"/>
      <c r="X744" s="280"/>
      <c r="Y744" s="280"/>
    </row>
    <row r="745" spans="2:25">
      <c r="I745" s="281" t="s">
        <v>618</v>
      </c>
      <c r="J745" s="281"/>
      <c r="K745" s="281"/>
      <c r="L745" s="281" t="s">
        <v>445</v>
      </c>
      <c r="M745" s="281"/>
      <c r="P745" s="282" t="s">
        <v>619</v>
      </c>
      <c r="Q745" s="282"/>
      <c r="R745" s="289">
        <v>0.17</v>
      </c>
      <c r="S745" s="289"/>
      <c r="T745" s="289"/>
      <c r="U745" s="289"/>
      <c r="V745" s="289"/>
      <c r="W745" s="289"/>
      <c r="X745" s="289"/>
      <c r="Y745" s="289"/>
    </row>
    <row r="746" spans="2:25" ht="3.75" customHeight="1"/>
    <row r="747" spans="2:25" ht="1.5" customHeight="1"/>
    <row r="748" spans="2:25" ht="2.25" customHeight="1"/>
    <row r="749" spans="2:25" s="129" customFormat="1">
      <c r="B749" s="275" t="s">
        <v>837</v>
      </c>
      <c r="C749" s="275"/>
      <c r="D749" s="275"/>
      <c r="E749" s="275"/>
      <c r="F749" s="275"/>
      <c r="G749" s="275"/>
      <c r="I749" s="276" t="s">
        <v>838</v>
      </c>
      <c r="J749" s="276"/>
      <c r="K749" s="276"/>
      <c r="L749" s="276"/>
      <c r="M749" s="276"/>
      <c r="N749" s="276"/>
      <c r="O749" s="276"/>
      <c r="P749" s="276"/>
      <c r="Q749" s="276"/>
      <c r="R749" s="276"/>
      <c r="S749" s="276"/>
      <c r="T749" s="276"/>
      <c r="U749" s="276"/>
      <c r="V749" s="276"/>
      <c r="W749" s="276"/>
      <c r="X749" s="276"/>
      <c r="Y749" s="276"/>
    </row>
    <row r="750" spans="2:25" s="129" customFormat="1">
      <c r="I750" s="275" t="s">
        <v>618</v>
      </c>
      <c r="J750" s="275"/>
      <c r="K750" s="275"/>
      <c r="L750" s="275" t="s">
        <v>445</v>
      </c>
      <c r="M750" s="275"/>
      <c r="P750" s="277" t="s">
        <v>619</v>
      </c>
      <c r="Q750" s="277"/>
      <c r="R750" s="278">
        <v>0.17</v>
      </c>
      <c r="S750" s="278"/>
      <c r="T750" s="278"/>
      <c r="U750" s="278"/>
      <c r="V750" s="278"/>
      <c r="W750" s="278"/>
      <c r="X750" s="278"/>
      <c r="Y750" s="278"/>
    </row>
    <row r="751" spans="2:25" ht="3.75" customHeight="1"/>
    <row r="752" spans="2:25" ht="1.5" customHeight="1"/>
    <row r="753" spans="2:28" ht="2.25" customHeight="1"/>
    <row r="754" spans="2:28">
      <c r="B754" s="279" t="s">
        <v>839</v>
      </c>
      <c r="C754" s="279"/>
      <c r="D754" s="279"/>
      <c r="E754" s="279"/>
      <c r="F754" s="279"/>
      <c r="G754" s="279"/>
      <c r="I754" s="280" t="s">
        <v>266</v>
      </c>
      <c r="J754" s="280"/>
      <c r="K754" s="280"/>
      <c r="L754" s="280"/>
      <c r="M754" s="280"/>
      <c r="N754" s="280"/>
      <c r="O754" s="280"/>
      <c r="P754" s="280"/>
      <c r="Q754" s="280"/>
      <c r="R754" s="280"/>
      <c r="S754" s="280"/>
      <c r="T754" s="280"/>
      <c r="U754" s="280"/>
      <c r="V754" s="280"/>
      <c r="W754" s="280"/>
      <c r="X754" s="280"/>
      <c r="Y754" s="280"/>
    </row>
    <row r="755" spans="2:28">
      <c r="I755" s="281" t="s">
        <v>618</v>
      </c>
      <c r="J755" s="281"/>
      <c r="K755" s="281"/>
      <c r="L755" s="281" t="s">
        <v>446</v>
      </c>
      <c r="M755" s="281"/>
      <c r="P755" s="282" t="s">
        <v>619</v>
      </c>
      <c r="Q755" s="282"/>
      <c r="R755" s="289">
        <v>47.99</v>
      </c>
      <c r="S755" s="289"/>
      <c r="T755" s="289"/>
      <c r="U755" s="289"/>
      <c r="V755" s="289"/>
      <c r="W755" s="289"/>
      <c r="X755" s="289"/>
      <c r="Y755" s="289"/>
      <c r="AB755" s="128"/>
    </row>
    <row r="756" spans="2:28" ht="3.75" customHeight="1"/>
    <row r="757" spans="2:28" ht="1.5" customHeight="1"/>
    <row r="758" spans="2:28" ht="2.25" customHeight="1"/>
    <row r="759" spans="2:28" s="129" customFormat="1">
      <c r="B759" s="275" t="s">
        <v>840</v>
      </c>
      <c r="C759" s="275"/>
      <c r="D759" s="275"/>
      <c r="E759" s="275"/>
      <c r="F759" s="275"/>
      <c r="G759" s="275"/>
      <c r="I759" s="276" t="s">
        <v>841</v>
      </c>
      <c r="J759" s="276"/>
      <c r="K759" s="276"/>
      <c r="L759" s="276"/>
      <c r="M759" s="276"/>
      <c r="N759" s="276"/>
      <c r="O759" s="276"/>
      <c r="P759" s="276"/>
      <c r="Q759" s="276"/>
      <c r="R759" s="276"/>
      <c r="S759" s="276"/>
      <c r="T759" s="276"/>
      <c r="U759" s="276"/>
      <c r="V759" s="276"/>
      <c r="W759" s="276"/>
      <c r="X759" s="276"/>
      <c r="Y759" s="276"/>
    </row>
    <row r="760" spans="2:28" s="129" customFormat="1">
      <c r="I760" s="275" t="s">
        <v>618</v>
      </c>
      <c r="J760" s="275"/>
      <c r="K760" s="275"/>
      <c r="L760" s="275" t="s">
        <v>446</v>
      </c>
      <c r="M760" s="275"/>
      <c r="P760" s="277" t="s">
        <v>619</v>
      </c>
      <c r="Q760" s="277"/>
      <c r="R760" s="278">
        <v>14.28</v>
      </c>
      <c r="S760" s="278"/>
      <c r="T760" s="278"/>
      <c r="U760" s="278"/>
      <c r="V760" s="278"/>
      <c r="W760" s="278"/>
      <c r="X760" s="278"/>
      <c r="Y760" s="278"/>
    </row>
    <row r="761" spans="2:28" s="129" customFormat="1" ht="3.75" customHeight="1"/>
    <row r="762" spans="2:28" s="129" customFormat="1" ht="1.5" customHeight="1"/>
    <row r="763" spans="2:28" s="129" customFormat="1" ht="2.25" customHeight="1"/>
    <row r="764" spans="2:28" s="129" customFormat="1">
      <c r="B764" s="275" t="s">
        <v>842</v>
      </c>
      <c r="C764" s="275"/>
      <c r="D764" s="275"/>
      <c r="E764" s="275"/>
      <c r="F764" s="275"/>
      <c r="G764" s="275"/>
      <c r="I764" s="276" t="s">
        <v>843</v>
      </c>
      <c r="J764" s="276"/>
      <c r="K764" s="276"/>
      <c r="L764" s="276"/>
      <c r="M764" s="276"/>
      <c r="N764" s="276"/>
      <c r="O764" s="276"/>
      <c r="P764" s="276"/>
      <c r="Q764" s="276"/>
      <c r="R764" s="276"/>
      <c r="S764" s="276"/>
      <c r="T764" s="276"/>
      <c r="U764" s="276"/>
      <c r="V764" s="276"/>
      <c r="W764" s="276"/>
      <c r="X764" s="276"/>
      <c r="Y764" s="276"/>
    </row>
    <row r="765" spans="2:28" s="129" customFormat="1">
      <c r="I765" s="275" t="s">
        <v>618</v>
      </c>
      <c r="J765" s="275"/>
      <c r="K765" s="275"/>
      <c r="L765" s="275" t="s">
        <v>446</v>
      </c>
      <c r="M765" s="275"/>
      <c r="P765" s="277" t="s">
        <v>619</v>
      </c>
      <c r="Q765" s="277"/>
      <c r="R765" s="278">
        <v>33.71</v>
      </c>
      <c r="S765" s="278"/>
      <c r="T765" s="278"/>
      <c r="U765" s="278"/>
      <c r="V765" s="278"/>
      <c r="W765" s="278"/>
      <c r="X765" s="278"/>
      <c r="Y765" s="278"/>
    </row>
    <row r="766" spans="2:28" ht="3.75" customHeight="1"/>
    <row r="767" spans="2:28" ht="1.5" customHeight="1"/>
    <row r="768" spans="2:28" ht="2.25" customHeight="1"/>
    <row r="769" spans="2:28">
      <c r="B769" s="279" t="s">
        <v>844</v>
      </c>
      <c r="C769" s="279"/>
      <c r="D769" s="279"/>
      <c r="E769" s="279"/>
      <c r="F769" s="279"/>
      <c r="G769" s="279"/>
      <c r="I769" s="280" t="s">
        <v>268</v>
      </c>
      <c r="J769" s="280"/>
      <c r="K769" s="280"/>
      <c r="L769" s="280"/>
      <c r="M769" s="280"/>
      <c r="N769" s="280"/>
      <c r="O769" s="280"/>
      <c r="P769" s="280"/>
      <c r="Q769" s="280"/>
      <c r="R769" s="280"/>
      <c r="S769" s="280"/>
      <c r="T769" s="280"/>
      <c r="U769" s="280"/>
      <c r="V769" s="280"/>
      <c r="W769" s="280"/>
      <c r="X769" s="280"/>
      <c r="Y769" s="280"/>
    </row>
    <row r="770" spans="2:28">
      <c r="I770" s="281" t="s">
        <v>618</v>
      </c>
      <c r="J770" s="281"/>
      <c r="K770" s="281"/>
      <c r="L770" s="281" t="s">
        <v>453</v>
      </c>
      <c r="M770" s="281"/>
      <c r="P770" s="282" t="s">
        <v>619</v>
      </c>
      <c r="Q770" s="282"/>
      <c r="R770" s="289">
        <v>349.88</v>
      </c>
      <c r="S770" s="289"/>
      <c r="T770" s="289"/>
      <c r="U770" s="289"/>
      <c r="V770" s="289"/>
      <c r="W770" s="289"/>
      <c r="X770" s="289"/>
      <c r="Y770" s="289"/>
      <c r="AB770" s="128"/>
    </row>
    <row r="771" spans="2:28" ht="3.75" customHeight="1"/>
    <row r="772" spans="2:28" ht="1.5" customHeight="1"/>
    <row r="773" spans="2:28" ht="2.25" customHeight="1"/>
    <row r="774" spans="2:28" s="129" customFormat="1">
      <c r="B774" s="275" t="s">
        <v>845</v>
      </c>
      <c r="C774" s="275"/>
      <c r="D774" s="275"/>
      <c r="E774" s="275"/>
      <c r="F774" s="275"/>
      <c r="G774" s="275"/>
      <c r="I774" s="276" t="s">
        <v>846</v>
      </c>
      <c r="J774" s="276"/>
      <c r="K774" s="276"/>
      <c r="L774" s="276"/>
      <c r="M774" s="276"/>
      <c r="N774" s="276"/>
      <c r="O774" s="276"/>
      <c r="P774" s="276"/>
      <c r="Q774" s="276"/>
      <c r="R774" s="276"/>
      <c r="S774" s="276"/>
      <c r="T774" s="276"/>
      <c r="U774" s="276"/>
      <c r="V774" s="276"/>
      <c r="W774" s="276"/>
      <c r="X774" s="276"/>
      <c r="Y774" s="276"/>
    </row>
    <row r="775" spans="2:28" s="129" customFormat="1">
      <c r="I775" s="275" t="s">
        <v>618</v>
      </c>
      <c r="J775" s="275"/>
      <c r="K775" s="275"/>
      <c r="L775" s="275" t="s">
        <v>453</v>
      </c>
      <c r="M775" s="275"/>
      <c r="P775" s="277" t="s">
        <v>619</v>
      </c>
      <c r="Q775" s="277"/>
      <c r="R775" s="278">
        <v>133.46</v>
      </c>
      <c r="S775" s="278"/>
      <c r="T775" s="278"/>
      <c r="U775" s="278"/>
      <c r="V775" s="278"/>
      <c r="W775" s="278"/>
      <c r="X775" s="278"/>
      <c r="Y775" s="278"/>
    </row>
    <row r="776" spans="2:28" s="129" customFormat="1" ht="3.75" customHeight="1"/>
    <row r="777" spans="2:28" s="129" customFormat="1" ht="1.5" customHeight="1"/>
    <row r="778" spans="2:28" s="129" customFormat="1" ht="2.25" customHeight="1"/>
    <row r="779" spans="2:28" s="129" customFormat="1">
      <c r="B779" s="275" t="s">
        <v>847</v>
      </c>
      <c r="C779" s="275"/>
      <c r="D779" s="275"/>
      <c r="E779" s="275"/>
      <c r="F779" s="275"/>
      <c r="G779" s="275"/>
      <c r="I779" s="276" t="s">
        <v>848</v>
      </c>
      <c r="J779" s="276"/>
      <c r="K779" s="276"/>
      <c r="L779" s="276"/>
      <c r="M779" s="276"/>
      <c r="N779" s="276"/>
      <c r="O779" s="276"/>
      <c r="P779" s="276"/>
      <c r="Q779" s="276"/>
      <c r="R779" s="276"/>
      <c r="S779" s="276"/>
      <c r="T779" s="276"/>
      <c r="U779" s="276"/>
      <c r="V779" s="276"/>
      <c r="W779" s="276"/>
      <c r="X779" s="276"/>
      <c r="Y779" s="276"/>
    </row>
    <row r="780" spans="2:28" s="129" customFormat="1">
      <c r="I780" s="275" t="s">
        <v>618</v>
      </c>
      <c r="J780" s="275"/>
      <c r="K780" s="275"/>
      <c r="L780" s="275" t="s">
        <v>453</v>
      </c>
      <c r="M780" s="275"/>
      <c r="P780" s="277" t="s">
        <v>619</v>
      </c>
      <c r="Q780" s="277"/>
      <c r="R780" s="278">
        <v>113.33</v>
      </c>
      <c r="S780" s="278"/>
      <c r="T780" s="278"/>
      <c r="U780" s="278"/>
      <c r="V780" s="278"/>
      <c r="W780" s="278"/>
      <c r="X780" s="278"/>
      <c r="Y780" s="278"/>
    </row>
    <row r="781" spans="2:28" s="129" customFormat="1" ht="3.75" customHeight="1"/>
    <row r="782" spans="2:28" s="129" customFormat="1" ht="1.5" customHeight="1"/>
    <row r="783" spans="2:28" s="129" customFormat="1" ht="2.25" customHeight="1"/>
    <row r="784" spans="2:28" s="129" customFormat="1">
      <c r="B784" s="275" t="s">
        <v>849</v>
      </c>
      <c r="C784" s="275"/>
      <c r="D784" s="275"/>
      <c r="E784" s="275"/>
      <c r="F784" s="275"/>
      <c r="G784" s="275"/>
      <c r="I784" s="276" t="s">
        <v>850</v>
      </c>
      <c r="J784" s="276"/>
      <c r="K784" s="276"/>
      <c r="L784" s="276"/>
      <c r="M784" s="276"/>
      <c r="N784" s="276"/>
      <c r="O784" s="276"/>
      <c r="P784" s="276"/>
      <c r="Q784" s="276"/>
      <c r="R784" s="276"/>
      <c r="S784" s="276"/>
      <c r="T784" s="276"/>
      <c r="U784" s="276"/>
      <c r="V784" s="276"/>
      <c r="W784" s="276"/>
      <c r="X784" s="276"/>
      <c r="Y784" s="276"/>
    </row>
    <row r="785" spans="2:25" s="129" customFormat="1">
      <c r="I785" s="275" t="s">
        <v>618</v>
      </c>
      <c r="J785" s="275"/>
      <c r="K785" s="275"/>
      <c r="L785" s="275" t="s">
        <v>453</v>
      </c>
      <c r="M785" s="275"/>
      <c r="P785" s="277" t="s">
        <v>619</v>
      </c>
      <c r="Q785" s="277"/>
      <c r="R785" s="278">
        <v>103.09</v>
      </c>
      <c r="S785" s="278"/>
      <c r="T785" s="278"/>
      <c r="U785" s="278"/>
      <c r="V785" s="278"/>
      <c r="W785" s="278"/>
      <c r="X785" s="278"/>
      <c r="Y785" s="278"/>
    </row>
    <row r="786" spans="2:25" ht="3.75" customHeight="1"/>
    <row r="787" spans="2:25" ht="1.5" customHeight="1"/>
    <row r="788" spans="2:25" ht="2.25" customHeight="1"/>
    <row r="789" spans="2:25">
      <c r="B789" s="279" t="s">
        <v>851</v>
      </c>
      <c r="C789" s="279"/>
      <c r="D789" s="279"/>
      <c r="E789" s="279"/>
      <c r="F789" s="279"/>
      <c r="G789" s="279"/>
      <c r="I789" s="280" t="s">
        <v>270</v>
      </c>
      <c r="J789" s="280"/>
      <c r="K789" s="280"/>
      <c r="L789" s="280"/>
      <c r="M789" s="280"/>
      <c r="N789" s="280"/>
      <c r="O789" s="280"/>
      <c r="P789" s="280"/>
      <c r="Q789" s="280"/>
      <c r="R789" s="280"/>
      <c r="S789" s="280"/>
      <c r="T789" s="280"/>
      <c r="U789" s="280"/>
      <c r="V789" s="280"/>
      <c r="W789" s="280"/>
      <c r="X789" s="280"/>
      <c r="Y789" s="280"/>
    </row>
    <row r="790" spans="2:25">
      <c r="I790" s="281" t="s">
        <v>618</v>
      </c>
      <c r="J790" s="281"/>
      <c r="K790" s="281"/>
      <c r="L790" s="281" t="s">
        <v>453</v>
      </c>
      <c r="M790" s="281"/>
      <c r="P790" s="282" t="s">
        <v>619</v>
      </c>
      <c r="Q790" s="282"/>
      <c r="R790" s="289">
        <v>19</v>
      </c>
      <c r="S790" s="289"/>
      <c r="T790" s="289"/>
      <c r="U790" s="289"/>
      <c r="V790" s="289"/>
      <c r="W790" s="289"/>
      <c r="X790" s="289"/>
      <c r="Y790" s="289"/>
    </row>
    <row r="791" spans="2:25" ht="3.75" customHeight="1"/>
    <row r="792" spans="2:25" ht="1.5" customHeight="1"/>
    <row r="793" spans="2:25" ht="2.25" customHeight="1"/>
    <row r="794" spans="2:25" s="129" customFormat="1">
      <c r="B794" s="275" t="s">
        <v>852</v>
      </c>
      <c r="C794" s="275"/>
      <c r="D794" s="275"/>
      <c r="E794" s="275"/>
      <c r="F794" s="275"/>
      <c r="G794" s="275"/>
      <c r="I794" s="276" t="s">
        <v>853</v>
      </c>
      <c r="J794" s="276"/>
      <c r="K794" s="276"/>
      <c r="L794" s="276"/>
      <c r="M794" s="276"/>
      <c r="N794" s="276"/>
      <c r="O794" s="276"/>
      <c r="P794" s="276"/>
      <c r="Q794" s="276"/>
      <c r="R794" s="276"/>
      <c r="S794" s="276"/>
      <c r="T794" s="276"/>
      <c r="U794" s="276"/>
      <c r="V794" s="276"/>
      <c r="W794" s="276"/>
      <c r="X794" s="276"/>
      <c r="Y794" s="276"/>
    </row>
    <row r="795" spans="2:25" s="129" customFormat="1">
      <c r="I795" s="275" t="s">
        <v>618</v>
      </c>
      <c r="J795" s="275"/>
      <c r="K795" s="275"/>
      <c r="L795" s="275" t="s">
        <v>453</v>
      </c>
      <c r="M795" s="275"/>
      <c r="P795" s="277" t="s">
        <v>619</v>
      </c>
      <c r="Q795" s="277"/>
      <c r="R795" s="278">
        <v>19</v>
      </c>
      <c r="S795" s="278"/>
      <c r="T795" s="278"/>
      <c r="U795" s="278"/>
      <c r="V795" s="278"/>
      <c r="W795" s="278"/>
      <c r="X795" s="278"/>
      <c r="Y795" s="278"/>
    </row>
    <row r="796" spans="2:25" ht="3.75" customHeight="1"/>
    <row r="797" spans="2:25" ht="1.5" customHeight="1"/>
    <row r="798" spans="2:25" ht="2.25" customHeight="1"/>
    <row r="799" spans="2:25">
      <c r="B799" s="279" t="s">
        <v>854</v>
      </c>
      <c r="C799" s="279"/>
      <c r="D799" s="279"/>
      <c r="E799" s="279"/>
      <c r="F799" s="279"/>
      <c r="G799" s="279"/>
      <c r="I799" s="280" t="s">
        <v>272</v>
      </c>
      <c r="J799" s="280"/>
      <c r="K799" s="280"/>
      <c r="L799" s="280"/>
      <c r="M799" s="280"/>
      <c r="N799" s="280"/>
      <c r="O799" s="280"/>
      <c r="P799" s="280"/>
      <c r="Q799" s="280"/>
      <c r="R799" s="280"/>
      <c r="S799" s="280"/>
      <c r="T799" s="280"/>
      <c r="U799" s="280"/>
      <c r="V799" s="280"/>
      <c r="W799" s="280"/>
      <c r="X799" s="280"/>
      <c r="Y799" s="280"/>
    </row>
    <row r="800" spans="2:25">
      <c r="I800" s="281" t="s">
        <v>618</v>
      </c>
      <c r="J800" s="281"/>
      <c r="K800" s="281"/>
      <c r="L800" s="281" t="s">
        <v>455</v>
      </c>
      <c r="M800" s="281"/>
      <c r="P800" s="282" t="s">
        <v>619</v>
      </c>
      <c r="Q800" s="282"/>
      <c r="R800" s="289">
        <v>18</v>
      </c>
      <c r="S800" s="289"/>
      <c r="T800" s="289"/>
      <c r="U800" s="289"/>
      <c r="V800" s="289"/>
      <c r="W800" s="289"/>
      <c r="X800" s="289"/>
      <c r="Y800" s="289"/>
    </row>
    <row r="801" spans="2:25" ht="3.75" customHeight="1"/>
    <row r="802" spans="2:25" ht="1.5" customHeight="1"/>
    <row r="803" spans="2:25" ht="2.25" customHeight="1"/>
    <row r="804" spans="2:25" s="129" customFormat="1">
      <c r="B804" s="275" t="s">
        <v>855</v>
      </c>
      <c r="C804" s="275"/>
      <c r="D804" s="275"/>
      <c r="E804" s="275"/>
      <c r="F804" s="275"/>
      <c r="G804" s="275"/>
      <c r="I804" s="276" t="s">
        <v>856</v>
      </c>
      <c r="J804" s="276"/>
      <c r="K804" s="276"/>
      <c r="L804" s="276"/>
      <c r="M804" s="276"/>
      <c r="N804" s="276"/>
      <c r="O804" s="276"/>
      <c r="P804" s="276"/>
      <c r="Q804" s="276"/>
      <c r="R804" s="276"/>
      <c r="S804" s="276"/>
      <c r="T804" s="276"/>
      <c r="U804" s="276"/>
      <c r="V804" s="276"/>
      <c r="W804" s="276"/>
      <c r="X804" s="276"/>
      <c r="Y804" s="276"/>
    </row>
    <row r="805" spans="2:25" s="129" customFormat="1">
      <c r="I805" s="275" t="s">
        <v>618</v>
      </c>
      <c r="J805" s="275"/>
      <c r="K805" s="275"/>
      <c r="L805" s="275" t="s">
        <v>455</v>
      </c>
      <c r="M805" s="275"/>
      <c r="P805" s="277" t="s">
        <v>619</v>
      </c>
      <c r="Q805" s="277"/>
      <c r="R805" s="278">
        <v>9</v>
      </c>
      <c r="S805" s="278"/>
      <c r="T805" s="278"/>
      <c r="U805" s="278"/>
      <c r="V805" s="278"/>
      <c r="W805" s="278"/>
      <c r="X805" s="278"/>
      <c r="Y805" s="278"/>
    </row>
    <row r="806" spans="2:25" s="129" customFormat="1" ht="3.75" customHeight="1"/>
    <row r="807" spans="2:25" s="129" customFormat="1" ht="1.5" customHeight="1"/>
    <row r="808" spans="2:25" s="129" customFormat="1" ht="2.25" customHeight="1"/>
    <row r="809" spans="2:25" s="129" customFormat="1">
      <c r="B809" s="275" t="s">
        <v>857</v>
      </c>
      <c r="C809" s="275"/>
      <c r="D809" s="275"/>
      <c r="E809" s="275"/>
      <c r="F809" s="275"/>
      <c r="G809" s="275"/>
      <c r="I809" s="276" t="s">
        <v>858</v>
      </c>
      <c r="J809" s="276"/>
      <c r="K809" s="276"/>
      <c r="L809" s="276"/>
      <c r="M809" s="276"/>
      <c r="N809" s="276"/>
      <c r="O809" s="276"/>
      <c r="P809" s="276"/>
      <c r="Q809" s="276"/>
      <c r="R809" s="276"/>
      <c r="S809" s="276"/>
      <c r="T809" s="276"/>
      <c r="U809" s="276"/>
      <c r="V809" s="276"/>
      <c r="W809" s="276"/>
      <c r="X809" s="276"/>
      <c r="Y809" s="276"/>
    </row>
    <row r="810" spans="2:25" s="129" customFormat="1">
      <c r="I810" s="275" t="s">
        <v>618</v>
      </c>
      <c r="J810" s="275"/>
      <c r="K810" s="275"/>
      <c r="L810" s="275" t="s">
        <v>455</v>
      </c>
      <c r="M810" s="275"/>
      <c r="P810" s="277" t="s">
        <v>619</v>
      </c>
      <c r="Q810" s="277"/>
      <c r="R810" s="278">
        <v>6</v>
      </c>
      <c r="S810" s="278"/>
      <c r="T810" s="278"/>
      <c r="U810" s="278"/>
      <c r="V810" s="278"/>
      <c r="W810" s="278"/>
      <c r="X810" s="278"/>
      <c r="Y810" s="278"/>
    </row>
    <row r="811" spans="2:25" s="129" customFormat="1" ht="3.75" customHeight="1"/>
    <row r="812" spans="2:25" s="129" customFormat="1" ht="1.5" customHeight="1"/>
    <row r="813" spans="2:25" s="129" customFormat="1" ht="2.25" customHeight="1"/>
    <row r="814" spans="2:25" s="129" customFormat="1">
      <c r="B814" s="275" t="s">
        <v>859</v>
      </c>
      <c r="C814" s="275"/>
      <c r="D814" s="275"/>
      <c r="E814" s="275"/>
      <c r="F814" s="275"/>
      <c r="G814" s="275"/>
      <c r="I814" s="276" t="s">
        <v>860</v>
      </c>
      <c r="J814" s="276"/>
      <c r="K814" s="276"/>
      <c r="L814" s="276"/>
      <c r="M814" s="276"/>
      <c r="N814" s="276"/>
      <c r="O814" s="276"/>
      <c r="P814" s="276"/>
      <c r="Q814" s="276"/>
      <c r="R814" s="276"/>
      <c r="S814" s="276"/>
      <c r="T814" s="276"/>
      <c r="U814" s="276"/>
      <c r="V814" s="276"/>
      <c r="W814" s="276"/>
      <c r="X814" s="276"/>
      <c r="Y814" s="276"/>
    </row>
    <row r="815" spans="2:25" s="129" customFormat="1">
      <c r="I815" s="275" t="s">
        <v>618</v>
      </c>
      <c r="J815" s="275"/>
      <c r="K815" s="275"/>
      <c r="L815" s="275" t="s">
        <v>455</v>
      </c>
      <c r="M815" s="275"/>
      <c r="P815" s="277" t="s">
        <v>619</v>
      </c>
      <c r="Q815" s="277"/>
      <c r="R815" s="278">
        <v>3</v>
      </c>
      <c r="S815" s="278"/>
      <c r="T815" s="278"/>
      <c r="U815" s="278"/>
      <c r="V815" s="278"/>
      <c r="W815" s="278"/>
      <c r="X815" s="278"/>
      <c r="Y815" s="278"/>
    </row>
    <row r="816" spans="2:25" ht="3.75" customHeight="1"/>
    <row r="817" spans="2:25" ht="1.5" customHeight="1"/>
    <row r="818" spans="2:25" ht="2.25" customHeight="1"/>
    <row r="819" spans="2:25">
      <c r="B819" s="279" t="s">
        <v>861</v>
      </c>
      <c r="C819" s="279"/>
      <c r="D819" s="279"/>
      <c r="E819" s="279"/>
      <c r="F819" s="279"/>
      <c r="G819" s="279"/>
      <c r="I819" s="280" t="s">
        <v>274</v>
      </c>
      <c r="J819" s="280"/>
      <c r="K819" s="280"/>
      <c r="L819" s="280"/>
      <c r="M819" s="280"/>
      <c r="N819" s="280"/>
      <c r="O819" s="280"/>
      <c r="P819" s="280"/>
      <c r="Q819" s="280"/>
      <c r="R819" s="280"/>
      <c r="S819" s="280"/>
      <c r="T819" s="280"/>
      <c r="U819" s="280"/>
      <c r="V819" s="280"/>
      <c r="W819" s="280"/>
      <c r="X819" s="280"/>
      <c r="Y819" s="280"/>
    </row>
    <row r="820" spans="2:25">
      <c r="I820" s="281" t="s">
        <v>618</v>
      </c>
      <c r="J820" s="281"/>
      <c r="K820" s="281"/>
      <c r="L820" s="281" t="s">
        <v>455</v>
      </c>
      <c r="M820" s="281"/>
      <c r="P820" s="282" t="s">
        <v>619</v>
      </c>
      <c r="Q820" s="282"/>
      <c r="R820" s="289">
        <v>6</v>
      </c>
      <c r="S820" s="289"/>
      <c r="T820" s="289"/>
      <c r="U820" s="289"/>
      <c r="V820" s="289"/>
      <c r="W820" s="289"/>
      <c r="X820" s="289"/>
      <c r="Y820" s="289"/>
    </row>
    <row r="821" spans="2:25" ht="3.75" customHeight="1"/>
    <row r="822" spans="2:25" ht="1.5" customHeight="1"/>
    <row r="823" spans="2:25" ht="2.25" customHeight="1"/>
    <row r="824" spans="2:25" s="129" customFormat="1">
      <c r="B824" s="275" t="s">
        <v>862</v>
      </c>
      <c r="C824" s="275"/>
      <c r="D824" s="275"/>
      <c r="E824" s="275"/>
      <c r="F824" s="275"/>
      <c r="G824" s="275"/>
      <c r="I824" s="276" t="s">
        <v>863</v>
      </c>
      <c r="J824" s="276"/>
      <c r="K824" s="276"/>
      <c r="L824" s="276"/>
      <c r="M824" s="276"/>
      <c r="N824" s="276"/>
      <c r="O824" s="276"/>
      <c r="P824" s="276"/>
      <c r="Q824" s="276"/>
      <c r="R824" s="276"/>
      <c r="S824" s="276"/>
      <c r="T824" s="276"/>
      <c r="U824" s="276"/>
      <c r="V824" s="276"/>
      <c r="W824" s="276"/>
      <c r="X824" s="276"/>
      <c r="Y824" s="276"/>
    </row>
    <row r="825" spans="2:25" s="129" customFormat="1">
      <c r="I825" s="275" t="s">
        <v>618</v>
      </c>
      <c r="J825" s="275"/>
      <c r="K825" s="275"/>
      <c r="L825" s="275" t="s">
        <v>455</v>
      </c>
      <c r="M825" s="275"/>
      <c r="P825" s="277" t="s">
        <v>619</v>
      </c>
      <c r="Q825" s="277"/>
      <c r="R825" s="278">
        <v>6</v>
      </c>
      <c r="S825" s="278"/>
      <c r="T825" s="278"/>
      <c r="U825" s="278"/>
      <c r="V825" s="278"/>
      <c r="W825" s="278"/>
      <c r="X825" s="278"/>
      <c r="Y825" s="278"/>
    </row>
    <row r="826" spans="2:25" ht="3.75" customHeight="1"/>
    <row r="827" spans="2:25" ht="1.5" customHeight="1"/>
    <row r="828" spans="2:25" ht="2.25" customHeight="1"/>
    <row r="829" spans="2:25">
      <c r="B829" s="279" t="s">
        <v>864</v>
      </c>
      <c r="C829" s="279"/>
      <c r="D829" s="279"/>
      <c r="E829" s="279"/>
      <c r="F829" s="279"/>
      <c r="G829" s="279"/>
      <c r="I829" s="280" t="s">
        <v>276</v>
      </c>
      <c r="J829" s="280"/>
      <c r="K829" s="280"/>
      <c r="L829" s="280"/>
      <c r="M829" s="280"/>
      <c r="N829" s="280"/>
      <c r="O829" s="280"/>
      <c r="P829" s="280"/>
      <c r="Q829" s="280"/>
      <c r="R829" s="280"/>
      <c r="S829" s="280"/>
      <c r="T829" s="280"/>
      <c r="U829" s="280"/>
      <c r="V829" s="280"/>
      <c r="W829" s="280"/>
      <c r="X829" s="280"/>
      <c r="Y829" s="280"/>
    </row>
    <row r="830" spans="2:25">
      <c r="I830" s="281" t="s">
        <v>618</v>
      </c>
      <c r="J830" s="281"/>
      <c r="K830" s="281"/>
      <c r="L830" s="281" t="s">
        <v>455</v>
      </c>
      <c r="M830" s="281"/>
      <c r="P830" s="282" t="s">
        <v>619</v>
      </c>
      <c r="Q830" s="282"/>
      <c r="R830" s="289">
        <v>8</v>
      </c>
      <c r="S830" s="289"/>
      <c r="T830" s="289"/>
      <c r="U830" s="289"/>
      <c r="V830" s="289"/>
      <c r="W830" s="289"/>
      <c r="X830" s="289"/>
      <c r="Y830" s="289"/>
    </row>
    <row r="831" spans="2:25" ht="3.75" customHeight="1"/>
    <row r="832" spans="2:25" ht="1.5" customHeight="1"/>
    <row r="833" spans="2:25" ht="2.25" customHeight="1"/>
    <row r="834" spans="2:25" s="129" customFormat="1">
      <c r="B834" s="275" t="s">
        <v>865</v>
      </c>
      <c r="C834" s="275"/>
      <c r="D834" s="275"/>
      <c r="E834" s="275"/>
      <c r="F834" s="275"/>
      <c r="G834" s="275"/>
      <c r="I834" s="276" t="s">
        <v>866</v>
      </c>
      <c r="J834" s="276"/>
      <c r="K834" s="276"/>
      <c r="L834" s="276"/>
      <c r="M834" s="276"/>
      <c r="N834" s="276"/>
      <c r="O834" s="276"/>
      <c r="P834" s="276"/>
      <c r="Q834" s="276"/>
      <c r="R834" s="276"/>
      <c r="S834" s="276"/>
      <c r="T834" s="276"/>
      <c r="U834" s="276"/>
      <c r="V834" s="276"/>
      <c r="W834" s="276"/>
      <c r="X834" s="276"/>
      <c r="Y834" s="276"/>
    </row>
    <row r="835" spans="2:25" s="129" customFormat="1">
      <c r="I835" s="275" t="s">
        <v>618</v>
      </c>
      <c r="J835" s="275"/>
      <c r="K835" s="275"/>
      <c r="L835" s="275" t="s">
        <v>455</v>
      </c>
      <c r="M835" s="275"/>
      <c r="P835" s="277" t="s">
        <v>619</v>
      </c>
      <c r="Q835" s="277"/>
      <c r="R835" s="278">
        <v>7</v>
      </c>
      <c r="S835" s="278"/>
      <c r="T835" s="278"/>
      <c r="U835" s="278"/>
      <c r="V835" s="278"/>
      <c r="W835" s="278"/>
      <c r="X835" s="278"/>
      <c r="Y835" s="278"/>
    </row>
    <row r="836" spans="2:25" s="129" customFormat="1" ht="3.75" customHeight="1"/>
    <row r="837" spans="2:25" s="129" customFormat="1" ht="1.5" customHeight="1"/>
    <row r="838" spans="2:25" s="129" customFormat="1" ht="2.25" customHeight="1"/>
    <row r="839" spans="2:25" s="129" customFormat="1">
      <c r="B839" s="275" t="s">
        <v>867</v>
      </c>
      <c r="C839" s="275"/>
      <c r="D839" s="275"/>
      <c r="E839" s="275"/>
      <c r="F839" s="275"/>
      <c r="G839" s="275"/>
      <c r="I839" s="276" t="s">
        <v>868</v>
      </c>
      <c r="J839" s="276"/>
      <c r="K839" s="276"/>
      <c r="L839" s="276"/>
      <c r="M839" s="276"/>
      <c r="N839" s="276"/>
      <c r="O839" s="276"/>
      <c r="P839" s="276"/>
      <c r="Q839" s="276"/>
      <c r="R839" s="276"/>
      <c r="S839" s="276"/>
      <c r="T839" s="276"/>
      <c r="U839" s="276"/>
      <c r="V839" s="276"/>
      <c r="W839" s="276"/>
      <c r="X839" s="276"/>
      <c r="Y839" s="276"/>
    </row>
    <row r="840" spans="2:25" s="129" customFormat="1">
      <c r="I840" s="275" t="s">
        <v>618</v>
      </c>
      <c r="J840" s="275"/>
      <c r="K840" s="275"/>
      <c r="L840" s="275" t="s">
        <v>455</v>
      </c>
      <c r="M840" s="275"/>
      <c r="P840" s="277" t="s">
        <v>619</v>
      </c>
      <c r="Q840" s="277"/>
      <c r="R840" s="278">
        <v>1</v>
      </c>
      <c r="S840" s="278"/>
      <c r="T840" s="278"/>
      <c r="U840" s="278"/>
      <c r="V840" s="278"/>
      <c r="W840" s="278"/>
      <c r="X840" s="278"/>
      <c r="Y840" s="278"/>
    </row>
    <row r="841" spans="2:25" ht="3.75" customHeight="1"/>
    <row r="842" spans="2:25" ht="1.5" customHeight="1"/>
    <row r="843" spans="2:25" ht="2.25" customHeight="1"/>
    <row r="844" spans="2:25">
      <c r="B844" s="279" t="s">
        <v>869</v>
      </c>
      <c r="C844" s="279"/>
      <c r="D844" s="279"/>
      <c r="E844" s="279"/>
      <c r="F844" s="279"/>
      <c r="G844" s="279"/>
      <c r="I844" s="280" t="s">
        <v>278</v>
      </c>
      <c r="J844" s="280"/>
      <c r="K844" s="280"/>
      <c r="L844" s="280"/>
      <c r="M844" s="280"/>
      <c r="N844" s="280"/>
      <c r="O844" s="280"/>
      <c r="P844" s="280"/>
      <c r="Q844" s="280"/>
      <c r="R844" s="280"/>
      <c r="S844" s="280"/>
      <c r="T844" s="280"/>
      <c r="U844" s="280"/>
      <c r="V844" s="280"/>
      <c r="W844" s="280"/>
      <c r="X844" s="280"/>
      <c r="Y844" s="280"/>
    </row>
    <row r="845" spans="2:25">
      <c r="I845" s="281" t="s">
        <v>618</v>
      </c>
      <c r="J845" s="281"/>
      <c r="K845" s="281"/>
      <c r="L845" s="281" t="s">
        <v>455</v>
      </c>
      <c r="M845" s="281"/>
      <c r="P845" s="282" t="s">
        <v>619</v>
      </c>
      <c r="Q845" s="282"/>
      <c r="R845" s="289">
        <v>17</v>
      </c>
      <c r="S845" s="289"/>
      <c r="T845" s="289"/>
      <c r="U845" s="289"/>
      <c r="V845" s="289"/>
      <c r="W845" s="289"/>
      <c r="X845" s="289"/>
      <c r="Y845" s="289"/>
    </row>
    <row r="846" spans="2:25" ht="3.75" customHeight="1"/>
    <row r="847" spans="2:25" ht="1.5" customHeight="1"/>
    <row r="848" spans="2:25" ht="2.25" customHeight="1"/>
    <row r="849" spans="2:25" s="129" customFormat="1">
      <c r="B849" s="275" t="s">
        <v>870</v>
      </c>
      <c r="C849" s="275"/>
      <c r="D849" s="275"/>
      <c r="E849" s="275"/>
      <c r="F849" s="275"/>
      <c r="G849" s="275"/>
      <c r="I849" s="276" t="s">
        <v>871</v>
      </c>
      <c r="J849" s="276"/>
      <c r="K849" s="276"/>
      <c r="L849" s="276"/>
      <c r="M849" s="276"/>
      <c r="N849" s="276"/>
      <c r="O849" s="276"/>
      <c r="P849" s="276"/>
      <c r="Q849" s="276"/>
      <c r="R849" s="276"/>
      <c r="S849" s="276"/>
      <c r="T849" s="276"/>
      <c r="U849" s="276"/>
      <c r="V849" s="276"/>
      <c r="W849" s="276"/>
      <c r="X849" s="276"/>
      <c r="Y849" s="276"/>
    </row>
    <row r="850" spans="2:25" s="129" customFormat="1">
      <c r="I850" s="275" t="s">
        <v>618</v>
      </c>
      <c r="J850" s="275"/>
      <c r="K850" s="275"/>
      <c r="L850" s="275" t="s">
        <v>455</v>
      </c>
      <c r="M850" s="275"/>
      <c r="P850" s="277" t="s">
        <v>619</v>
      </c>
      <c r="Q850" s="277"/>
      <c r="R850" s="278">
        <v>17</v>
      </c>
      <c r="S850" s="278"/>
      <c r="T850" s="278"/>
      <c r="U850" s="278"/>
      <c r="V850" s="278"/>
      <c r="W850" s="278"/>
      <c r="X850" s="278"/>
      <c r="Y850" s="278"/>
    </row>
    <row r="851" spans="2:25" ht="3.75" customHeight="1"/>
    <row r="852" spans="2:25" ht="1.5" customHeight="1"/>
    <row r="853" spans="2:25" ht="2.25" customHeight="1"/>
    <row r="854" spans="2:25">
      <c r="B854" s="279" t="s">
        <v>872</v>
      </c>
      <c r="C854" s="279"/>
      <c r="D854" s="279"/>
      <c r="E854" s="279"/>
      <c r="F854" s="279"/>
      <c r="G854" s="279"/>
      <c r="I854" s="280" t="s">
        <v>280</v>
      </c>
      <c r="J854" s="280"/>
      <c r="K854" s="280"/>
      <c r="L854" s="280"/>
      <c r="M854" s="280"/>
      <c r="N854" s="280"/>
      <c r="O854" s="280"/>
      <c r="P854" s="280"/>
      <c r="Q854" s="280"/>
      <c r="R854" s="280"/>
      <c r="S854" s="280"/>
      <c r="T854" s="280"/>
      <c r="U854" s="280"/>
      <c r="V854" s="280"/>
      <c r="W854" s="280"/>
      <c r="X854" s="280"/>
      <c r="Y854" s="280"/>
    </row>
    <row r="855" spans="2:25">
      <c r="I855" s="281" t="s">
        <v>618</v>
      </c>
      <c r="J855" s="281"/>
      <c r="K855" s="281"/>
      <c r="L855" s="281" t="s">
        <v>455</v>
      </c>
      <c r="M855" s="281"/>
      <c r="P855" s="282" t="s">
        <v>619</v>
      </c>
      <c r="Q855" s="282"/>
      <c r="R855" s="289">
        <v>1</v>
      </c>
      <c r="S855" s="289"/>
      <c r="T855" s="289"/>
      <c r="U855" s="289"/>
      <c r="V855" s="289"/>
      <c r="W855" s="289"/>
      <c r="X855" s="289"/>
      <c r="Y855" s="289"/>
    </row>
    <row r="856" spans="2:25" ht="3.75" customHeight="1"/>
    <row r="857" spans="2:25" ht="1.5" customHeight="1"/>
    <row r="858" spans="2:25" ht="2.25" customHeight="1"/>
    <row r="859" spans="2:25" s="129" customFormat="1">
      <c r="B859" s="275" t="s">
        <v>873</v>
      </c>
      <c r="C859" s="275"/>
      <c r="D859" s="275"/>
      <c r="E859" s="275"/>
      <c r="F859" s="275"/>
      <c r="G859" s="275"/>
      <c r="I859" s="276" t="s">
        <v>874</v>
      </c>
      <c r="J859" s="276"/>
      <c r="K859" s="276"/>
      <c r="L859" s="276"/>
      <c r="M859" s="276"/>
      <c r="N859" s="276"/>
      <c r="O859" s="276"/>
      <c r="P859" s="276"/>
      <c r="Q859" s="276"/>
      <c r="R859" s="276"/>
      <c r="S859" s="276"/>
      <c r="T859" s="276"/>
      <c r="U859" s="276"/>
      <c r="V859" s="276"/>
      <c r="W859" s="276"/>
      <c r="X859" s="276"/>
      <c r="Y859" s="276"/>
    </row>
    <row r="860" spans="2:25" s="129" customFormat="1">
      <c r="I860" s="275" t="s">
        <v>618</v>
      </c>
      <c r="J860" s="275"/>
      <c r="K860" s="275"/>
      <c r="L860" s="275" t="s">
        <v>455</v>
      </c>
      <c r="M860" s="275"/>
      <c r="P860" s="277" t="s">
        <v>619</v>
      </c>
      <c r="Q860" s="277"/>
      <c r="R860" s="278">
        <v>1</v>
      </c>
      <c r="S860" s="278"/>
      <c r="T860" s="278"/>
      <c r="U860" s="278"/>
      <c r="V860" s="278"/>
      <c r="W860" s="278"/>
      <c r="X860" s="278"/>
      <c r="Y860" s="278"/>
    </row>
    <row r="861" spans="2:25" ht="3.75" customHeight="1"/>
    <row r="862" spans="2:25" ht="1.5" customHeight="1"/>
    <row r="863" spans="2:25" ht="2.25" customHeight="1"/>
    <row r="864" spans="2:25">
      <c r="B864" s="279" t="s">
        <v>875</v>
      </c>
      <c r="C864" s="279"/>
      <c r="D864" s="279"/>
      <c r="E864" s="279"/>
      <c r="F864" s="279"/>
      <c r="G864" s="279"/>
      <c r="I864" s="280" t="s">
        <v>282</v>
      </c>
      <c r="J864" s="280"/>
      <c r="K864" s="280"/>
      <c r="L864" s="280"/>
      <c r="M864" s="280"/>
      <c r="N864" s="280"/>
      <c r="O864" s="280"/>
      <c r="P864" s="280"/>
      <c r="Q864" s="280"/>
      <c r="R864" s="280"/>
      <c r="S864" s="280"/>
      <c r="T864" s="280"/>
      <c r="U864" s="280"/>
      <c r="V864" s="280"/>
      <c r="W864" s="280"/>
      <c r="X864" s="280"/>
      <c r="Y864" s="280"/>
    </row>
    <row r="865" spans="2:25">
      <c r="I865" s="281" t="s">
        <v>618</v>
      </c>
      <c r="J865" s="281"/>
      <c r="K865" s="281"/>
      <c r="L865" s="281" t="s">
        <v>455</v>
      </c>
      <c r="M865" s="281"/>
      <c r="P865" s="282" t="s">
        <v>619</v>
      </c>
      <c r="Q865" s="282"/>
      <c r="R865" s="289">
        <v>1</v>
      </c>
      <c r="S865" s="289"/>
      <c r="T865" s="289"/>
      <c r="U865" s="289"/>
      <c r="V865" s="289"/>
      <c r="W865" s="289"/>
      <c r="X865" s="289"/>
      <c r="Y865" s="289"/>
    </row>
    <row r="866" spans="2:25" ht="3.75" customHeight="1"/>
    <row r="867" spans="2:25" ht="1.5" customHeight="1"/>
    <row r="868" spans="2:25" ht="2.25" customHeight="1"/>
    <row r="869" spans="2:25" s="129" customFormat="1">
      <c r="B869" s="275" t="s">
        <v>876</v>
      </c>
      <c r="C869" s="275"/>
      <c r="D869" s="275"/>
      <c r="E869" s="275"/>
      <c r="F869" s="275"/>
      <c r="G869" s="275"/>
      <c r="I869" s="276" t="s">
        <v>877</v>
      </c>
      <c r="J869" s="276"/>
      <c r="K869" s="276"/>
      <c r="L869" s="276"/>
      <c r="M869" s="276"/>
      <c r="N869" s="276"/>
      <c r="O869" s="276"/>
      <c r="P869" s="276"/>
      <c r="Q869" s="276"/>
      <c r="R869" s="276"/>
      <c r="S869" s="276"/>
      <c r="T869" s="276"/>
      <c r="U869" s="276"/>
      <c r="V869" s="276"/>
      <c r="W869" s="276"/>
      <c r="X869" s="276"/>
      <c r="Y869" s="276"/>
    </row>
    <row r="870" spans="2:25" s="129" customFormat="1">
      <c r="I870" s="275" t="s">
        <v>618</v>
      </c>
      <c r="J870" s="275"/>
      <c r="K870" s="275"/>
      <c r="L870" s="275" t="s">
        <v>455</v>
      </c>
      <c r="M870" s="275"/>
      <c r="P870" s="277" t="s">
        <v>619</v>
      </c>
      <c r="Q870" s="277"/>
      <c r="R870" s="278">
        <v>1</v>
      </c>
      <c r="S870" s="278"/>
      <c r="T870" s="278"/>
      <c r="U870" s="278"/>
      <c r="V870" s="278"/>
      <c r="W870" s="278"/>
      <c r="X870" s="278"/>
      <c r="Y870" s="278"/>
    </row>
    <row r="871" spans="2:25" ht="3.75" customHeight="1"/>
    <row r="872" spans="2:25" ht="1.5" customHeight="1"/>
    <row r="873" spans="2:25" ht="2.25" customHeight="1"/>
    <row r="874" spans="2:25">
      <c r="B874" s="279" t="s">
        <v>878</v>
      </c>
      <c r="C874" s="279"/>
      <c r="D874" s="279"/>
      <c r="E874" s="279"/>
      <c r="F874" s="279"/>
      <c r="G874" s="279"/>
      <c r="I874" s="280" t="s">
        <v>284</v>
      </c>
      <c r="J874" s="280"/>
      <c r="K874" s="280"/>
      <c r="L874" s="280"/>
      <c r="M874" s="280"/>
      <c r="N874" s="280"/>
      <c r="O874" s="280"/>
      <c r="P874" s="280"/>
      <c r="Q874" s="280"/>
      <c r="R874" s="280"/>
      <c r="S874" s="280"/>
      <c r="T874" s="280"/>
      <c r="U874" s="280"/>
      <c r="V874" s="280"/>
      <c r="W874" s="280"/>
      <c r="X874" s="280"/>
      <c r="Y874" s="280"/>
    </row>
    <row r="875" spans="2:25">
      <c r="I875" s="281" t="s">
        <v>618</v>
      </c>
      <c r="J875" s="281"/>
      <c r="K875" s="281"/>
      <c r="L875" s="281" t="s">
        <v>453</v>
      </c>
      <c r="M875" s="281"/>
      <c r="P875" s="282" t="s">
        <v>619</v>
      </c>
      <c r="Q875" s="282"/>
      <c r="R875" s="289">
        <v>357.08</v>
      </c>
      <c r="S875" s="289"/>
      <c r="T875" s="289"/>
      <c r="U875" s="289"/>
      <c r="V875" s="289"/>
      <c r="W875" s="289"/>
      <c r="X875" s="289"/>
      <c r="Y875" s="289"/>
    </row>
    <row r="876" spans="2:25" ht="3.75" customHeight="1"/>
    <row r="877" spans="2:25" ht="1.5" customHeight="1"/>
    <row r="878" spans="2:25" ht="2.25" customHeight="1"/>
    <row r="879" spans="2:25" s="129" customFormat="1">
      <c r="B879" s="275" t="s">
        <v>879</v>
      </c>
      <c r="C879" s="275"/>
      <c r="D879" s="275"/>
      <c r="E879" s="275"/>
      <c r="F879" s="275"/>
      <c r="G879" s="275"/>
      <c r="I879" s="276" t="s">
        <v>880</v>
      </c>
      <c r="J879" s="276"/>
      <c r="K879" s="276"/>
      <c r="L879" s="276"/>
      <c r="M879" s="276"/>
      <c r="N879" s="276"/>
      <c r="O879" s="276"/>
      <c r="P879" s="276"/>
      <c r="Q879" s="276"/>
      <c r="R879" s="276"/>
      <c r="S879" s="276"/>
      <c r="T879" s="276"/>
      <c r="U879" s="276"/>
      <c r="V879" s="276"/>
      <c r="W879" s="276"/>
      <c r="X879" s="276"/>
      <c r="Y879" s="276"/>
    </row>
    <row r="880" spans="2:25" s="129" customFormat="1">
      <c r="I880" s="275" t="s">
        <v>618</v>
      </c>
      <c r="J880" s="275"/>
      <c r="K880" s="275"/>
      <c r="L880" s="275" t="s">
        <v>453</v>
      </c>
      <c r="M880" s="275"/>
      <c r="P880" s="277" t="s">
        <v>619</v>
      </c>
      <c r="Q880" s="277"/>
      <c r="R880" s="278">
        <v>357.08</v>
      </c>
      <c r="S880" s="278"/>
      <c r="T880" s="278"/>
      <c r="U880" s="278"/>
      <c r="V880" s="278"/>
      <c r="W880" s="278"/>
      <c r="X880" s="278"/>
      <c r="Y880" s="278"/>
    </row>
    <row r="881" spans="2:25" ht="3.75" customHeight="1"/>
    <row r="882" spans="2:25" ht="1.5" customHeight="1"/>
    <row r="883" spans="2:25" ht="2.25" customHeight="1"/>
    <row r="884" spans="2:25">
      <c r="B884" s="279" t="s">
        <v>881</v>
      </c>
      <c r="C884" s="279"/>
      <c r="D884" s="279"/>
      <c r="E884" s="279"/>
      <c r="F884" s="279"/>
      <c r="G884" s="279"/>
      <c r="I884" s="280" t="s">
        <v>286</v>
      </c>
      <c r="J884" s="280"/>
      <c r="K884" s="280"/>
      <c r="L884" s="280"/>
      <c r="M884" s="280"/>
      <c r="N884" s="280"/>
      <c r="O884" s="280"/>
      <c r="P884" s="280"/>
      <c r="Q884" s="280"/>
      <c r="R884" s="280"/>
      <c r="S884" s="280"/>
      <c r="T884" s="280"/>
      <c r="U884" s="280"/>
      <c r="V884" s="280"/>
      <c r="W884" s="280"/>
      <c r="X884" s="280"/>
      <c r="Y884" s="280"/>
    </row>
    <row r="885" spans="2:25">
      <c r="I885" s="281" t="s">
        <v>618</v>
      </c>
      <c r="J885" s="281"/>
      <c r="K885" s="281"/>
      <c r="L885" s="281" t="s">
        <v>455</v>
      </c>
      <c r="M885" s="281"/>
      <c r="P885" s="282" t="s">
        <v>619</v>
      </c>
      <c r="Q885" s="282"/>
      <c r="R885" s="289">
        <v>28</v>
      </c>
      <c r="S885" s="289"/>
      <c r="T885" s="289"/>
      <c r="U885" s="289"/>
      <c r="V885" s="289"/>
      <c r="W885" s="289"/>
      <c r="X885" s="289"/>
      <c r="Y885" s="289"/>
    </row>
    <row r="886" spans="2:25" ht="3.75" customHeight="1"/>
    <row r="887" spans="2:25" ht="1.5" customHeight="1"/>
    <row r="888" spans="2:25" ht="2.25" customHeight="1"/>
    <row r="889" spans="2:25" s="129" customFormat="1">
      <c r="B889" s="275" t="s">
        <v>882</v>
      </c>
      <c r="C889" s="275"/>
      <c r="D889" s="275"/>
      <c r="E889" s="275"/>
      <c r="F889" s="275"/>
      <c r="G889" s="275"/>
      <c r="I889" s="276" t="s">
        <v>883</v>
      </c>
      <c r="J889" s="276"/>
      <c r="K889" s="276"/>
      <c r="L889" s="276"/>
      <c r="M889" s="276"/>
      <c r="N889" s="276"/>
      <c r="O889" s="276"/>
      <c r="P889" s="276"/>
      <c r="Q889" s="276"/>
      <c r="R889" s="276"/>
      <c r="S889" s="276"/>
      <c r="T889" s="276"/>
      <c r="U889" s="276"/>
      <c r="V889" s="276"/>
      <c r="W889" s="276"/>
      <c r="X889" s="276"/>
      <c r="Y889" s="276"/>
    </row>
    <row r="890" spans="2:25" s="129" customFormat="1">
      <c r="I890" s="275" t="s">
        <v>618</v>
      </c>
      <c r="J890" s="275"/>
      <c r="K890" s="275"/>
      <c r="L890" s="275" t="s">
        <v>455</v>
      </c>
      <c r="M890" s="275"/>
      <c r="P890" s="277" t="s">
        <v>619</v>
      </c>
      <c r="Q890" s="277"/>
      <c r="R890" s="278">
        <v>11</v>
      </c>
      <c r="S890" s="278"/>
      <c r="T890" s="278"/>
      <c r="U890" s="278"/>
      <c r="V890" s="278"/>
      <c r="W890" s="278"/>
      <c r="X890" s="278"/>
      <c r="Y890" s="278"/>
    </row>
    <row r="891" spans="2:25" s="129" customFormat="1" ht="3.75" customHeight="1"/>
    <row r="892" spans="2:25" s="129" customFormat="1" ht="1.5" customHeight="1"/>
    <row r="893" spans="2:25" s="129" customFormat="1" ht="2.25" customHeight="1"/>
    <row r="894" spans="2:25" s="129" customFormat="1">
      <c r="B894" s="275" t="s">
        <v>884</v>
      </c>
      <c r="C894" s="275"/>
      <c r="D894" s="275"/>
      <c r="E894" s="275"/>
      <c r="F894" s="275"/>
      <c r="G894" s="275"/>
      <c r="I894" s="276" t="s">
        <v>885</v>
      </c>
      <c r="J894" s="276"/>
      <c r="K894" s="276"/>
      <c r="L894" s="276"/>
      <c r="M894" s="276"/>
      <c r="N894" s="276"/>
      <c r="O894" s="276"/>
      <c r="P894" s="276"/>
      <c r="Q894" s="276"/>
      <c r="R894" s="276"/>
      <c r="S894" s="276"/>
      <c r="T894" s="276"/>
      <c r="U894" s="276"/>
      <c r="V894" s="276"/>
      <c r="W894" s="276"/>
      <c r="X894" s="276"/>
      <c r="Y894" s="276"/>
    </row>
    <row r="895" spans="2:25" s="129" customFormat="1">
      <c r="I895" s="275" t="s">
        <v>618</v>
      </c>
      <c r="J895" s="275"/>
      <c r="K895" s="275"/>
      <c r="L895" s="275" t="s">
        <v>455</v>
      </c>
      <c r="M895" s="275"/>
      <c r="P895" s="277" t="s">
        <v>619</v>
      </c>
      <c r="Q895" s="277"/>
      <c r="R895" s="278">
        <v>17</v>
      </c>
      <c r="S895" s="278"/>
      <c r="T895" s="278"/>
      <c r="U895" s="278"/>
      <c r="V895" s="278"/>
      <c r="W895" s="278"/>
      <c r="X895" s="278"/>
      <c r="Y895" s="278"/>
    </row>
    <row r="896" spans="2:25" ht="3.75" customHeight="1"/>
    <row r="897" spans="2:25" ht="1.5" customHeight="1"/>
    <row r="898" spans="2:25" ht="2.25" customHeight="1"/>
    <row r="899" spans="2:25">
      <c r="B899" s="279" t="s">
        <v>886</v>
      </c>
      <c r="C899" s="279"/>
      <c r="D899" s="279"/>
      <c r="E899" s="279"/>
      <c r="F899" s="279"/>
      <c r="G899" s="279"/>
      <c r="I899" s="280" t="s">
        <v>288</v>
      </c>
      <c r="J899" s="280"/>
      <c r="K899" s="280"/>
      <c r="L899" s="280"/>
      <c r="M899" s="280"/>
      <c r="N899" s="280"/>
      <c r="O899" s="280"/>
      <c r="P899" s="280"/>
      <c r="Q899" s="280"/>
      <c r="R899" s="280"/>
      <c r="S899" s="280"/>
      <c r="T899" s="280"/>
      <c r="U899" s="280"/>
      <c r="V899" s="280"/>
      <c r="W899" s="280"/>
      <c r="X899" s="280"/>
      <c r="Y899" s="280"/>
    </row>
    <row r="900" spans="2:25">
      <c r="I900" s="281" t="s">
        <v>618</v>
      </c>
      <c r="J900" s="281"/>
      <c r="K900" s="281"/>
      <c r="L900" s="281" t="s">
        <v>453</v>
      </c>
      <c r="M900" s="281"/>
      <c r="P900" s="282" t="s">
        <v>619</v>
      </c>
      <c r="Q900" s="282"/>
      <c r="R900" s="289">
        <v>22</v>
      </c>
      <c r="S900" s="289"/>
      <c r="T900" s="289"/>
      <c r="U900" s="289"/>
      <c r="V900" s="289"/>
      <c r="W900" s="289"/>
      <c r="X900" s="289"/>
      <c r="Y900" s="289"/>
    </row>
    <row r="901" spans="2:25" ht="3.75" customHeight="1"/>
    <row r="902" spans="2:25" ht="1.5" customHeight="1"/>
    <row r="903" spans="2:25" ht="2.25" customHeight="1"/>
    <row r="904" spans="2:25" s="129" customFormat="1">
      <c r="B904" s="275" t="s">
        <v>887</v>
      </c>
      <c r="C904" s="275"/>
      <c r="D904" s="275"/>
      <c r="E904" s="275"/>
      <c r="F904" s="275"/>
      <c r="G904" s="275"/>
      <c r="I904" s="276" t="s">
        <v>888</v>
      </c>
      <c r="J904" s="276"/>
      <c r="K904" s="276"/>
      <c r="L904" s="276"/>
      <c r="M904" s="276"/>
      <c r="N904" s="276"/>
      <c r="O904" s="276"/>
      <c r="P904" s="276"/>
      <c r="Q904" s="276"/>
      <c r="R904" s="276"/>
      <c r="S904" s="276"/>
      <c r="T904" s="276"/>
      <c r="U904" s="276"/>
      <c r="V904" s="276"/>
      <c r="W904" s="276"/>
      <c r="X904" s="276"/>
      <c r="Y904" s="276"/>
    </row>
    <row r="905" spans="2:25" s="129" customFormat="1">
      <c r="I905" s="275" t="s">
        <v>618</v>
      </c>
      <c r="J905" s="275"/>
      <c r="K905" s="275"/>
      <c r="L905" s="275" t="s">
        <v>453</v>
      </c>
      <c r="M905" s="275"/>
      <c r="P905" s="277" t="s">
        <v>619</v>
      </c>
      <c r="Q905" s="277"/>
      <c r="R905" s="278">
        <v>7</v>
      </c>
      <c r="S905" s="278"/>
      <c r="T905" s="278"/>
      <c r="U905" s="278"/>
      <c r="V905" s="278"/>
      <c r="W905" s="278"/>
      <c r="X905" s="278"/>
      <c r="Y905" s="278"/>
    </row>
    <row r="906" spans="2:25" s="129" customFormat="1" ht="3.75" customHeight="1"/>
    <row r="907" spans="2:25" s="129" customFormat="1" ht="1.5" customHeight="1"/>
    <row r="908" spans="2:25" s="129" customFormat="1" ht="2.25" customHeight="1"/>
    <row r="909" spans="2:25" s="129" customFormat="1">
      <c r="B909" s="275" t="s">
        <v>889</v>
      </c>
      <c r="C909" s="275"/>
      <c r="D909" s="275"/>
      <c r="E909" s="275"/>
      <c r="F909" s="275"/>
      <c r="G909" s="275"/>
      <c r="I909" s="276" t="s">
        <v>890</v>
      </c>
      <c r="J909" s="276"/>
      <c r="K909" s="276"/>
      <c r="L909" s="276"/>
      <c r="M909" s="276"/>
      <c r="N909" s="276"/>
      <c r="O909" s="276"/>
      <c r="P909" s="276"/>
      <c r="Q909" s="276"/>
      <c r="R909" s="276"/>
      <c r="S909" s="276"/>
      <c r="T909" s="276"/>
      <c r="U909" s="276"/>
      <c r="V909" s="276"/>
      <c r="W909" s="276"/>
      <c r="X909" s="276"/>
      <c r="Y909" s="276"/>
    </row>
    <row r="910" spans="2:25" s="129" customFormat="1">
      <c r="I910" s="275" t="s">
        <v>618</v>
      </c>
      <c r="J910" s="275"/>
      <c r="K910" s="275"/>
      <c r="L910" s="275" t="s">
        <v>453</v>
      </c>
      <c r="M910" s="275"/>
      <c r="P910" s="277" t="s">
        <v>619</v>
      </c>
      <c r="Q910" s="277"/>
      <c r="R910" s="278">
        <v>15</v>
      </c>
      <c r="S910" s="278"/>
      <c r="T910" s="278"/>
      <c r="U910" s="278"/>
      <c r="V910" s="278"/>
      <c r="W910" s="278"/>
      <c r="X910" s="278"/>
      <c r="Y910" s="278"/>
    </row>
    <row r="911" spans="2:25" ht="3.75" customHeight="1"/>
    <row r="912" spans="2:25" ht="1.5" customHeight="1"/>
    <row r="913" spans="2:28" ht="2.25" customHeight="1"/>
    <row r="914" spans="2:28">
      <c r="B914" s="279" t="s">
        <v>891</v>
      </c>
      <c r="C914" s="279"/>
      <c r="D914" s="279"/>
      <c r="E914" s="279"/>
      <c r="F914" s="279"/>
      <c r="G914" s="279"/>
      <c r="I914" s="280" t="s">
        <v>290</v>
      </c>
      <c r="J914" s="280"/>
      <c r="K914" s="280"/>
      <c r="L914" s="280"/>
      <c r="M914" s="280"/>
      <c r="N914" s="280"/>
      <c r="O914" s="280"/>
      <c r="P914" s="280"/>
      <c r="Q914" s="280"/>
      <c r="R914" s="280"/>
      <c r="S914" s="280"/>
      <c r="T914" s="280"/>
      <c r="U914" s="280"/>
      <c r="V914" s="280"/>
      <c r="W914" s="280"/>
      <c r="X914" s="280"/>
      <c r="Y914" s="280"/>
    </row>
    <row r="915" spans="2:28">
      <c r="I915" s="281" t="s">
        <v>618</v>
      </c>
      <c r="J915" s="281"/>
      <c r="K915" s="281"/>
      <c r="L915" s="281" t="s">
        <v>446</v>
      </c>
      <c r="M915" s="281"/>
      <c r="P915" s="282" t="s">
        <v>619</v>
      </c>
      <c r="Q915" s="282"/>
      <c r="R915" s="289">
        <v>73.709999999999994</v>
      </c>
      <c r="S915" s="289"/>
      <c r="T915" s="289"/>
      <c r="U915" s="289"/>
      <c r="V915" s="289"/>
      <c r="W915" s="289"/>
      <c r="X915" s="289"/>
      <c r="Y915" s="289"/>
    </row>
    <row r="916" spans="2:28" ht="3.75" customHeight="1"/>
    <row r="917" spans="2:28" ht="1.5" customHeight="1"/>
    <row r="918" spans="2:28" ht="2.25" customHeight="1"/>
    <row r="919" spans="2:28" ht="2.25" customHeight="1"/>
    <row r="920" spans="2:28">
      <c r="I920" s="283" t="s">
        <v>892</v>
      </c>
      <c r="J920" s="283"/>
      <c r="K920" s="283"/>
      <c r="L920" s="283"/>
      <c r="M920" s="283"/>
      <c r="N920" s="283"/>
      <c r="O920" s="283"/>
      <c r="P920" s="283"/>
      <c r="Q920" s="283"/>
      <c r="R920" s="283"/>
      <c r="S920" s="283"/>
      <c r="T920" s="283"/>
      <c r="U920" s="283"/>
      <c r="V920" s="283"/>
      <c r="W920" s="283"/>
      <c r="X920" s="283"/>
      <c r="Y920" s="283"/>
    </row>
    <row r="921" spans="2:28" ht="5.25" customHeight="1"/>
    <row r="922" spans="2:28">
      <c r="B922" s="279" t="s">
        <v>893</v>
      </c>
      <c r="C922" s="279"/>
      <c r="D922" s="279"/>
      <c r="E922" s="279"/>
      <c r="F922" s="279"/>
      <c r="G922" s="279"/>
      <c r="I922" s="280" t="s">
        <v>294</v>
      </c>
      <c r="J922" s="280"/>
      <c r="K922" s="280"/>
      <c r="L922" s="280"/>
      <c r="M922" s="280"/>
      <c r="N922" s="280"/>
      <c r="O922" s="280"/>
      <c r="P922" s="280"/>
      <c r="Q922" s="280"/>
      <c r="R922" s="280"/>
      <c r="S922" s="280"/>
      <c r="T922" s="280"/>
      <c r="U922" s="280"/>
      <c r="V922" s="280"/>
      <c r="W922" s="280"/>
      <c r="X922" s="280"/>
      <c r="Y922" s="280"/>
    </row>
    <row r="923" spans="2:28">
      <c r="I923" s="281" t="s">
        <v>618</v>
      </c>
      <c r="J923" s="281"/>
      <c r="K923" s="281"/>
      <c r="L923" s="281" t="s">
        <v>448</v>
      </c>
      <c r="M923" s="281"/>
      <c r="P923" s="282" t="s">
        <v>619</v>
      </c>
      <c r="Q923" s="282"/>
      <c r="R923" s="289">
        <v>601.71</v>
      </c>
      <c r="S923" s="289"/>
      <c r="T923" s="289"/>
      <c r="U923" s="289"/>
      <c r="V923" s="289"/>
      <c r="W923" s="289"/>
      <c r="X923" s="289"/>
      <c r="Y923" s="289"/>
      <c r="AB923" s="128"/>
    </row>
    <row r="924" spans="2:28" ht="3.75" customHeight="1"/>
    <row r="925" spans="2:28" ht="1.5" customHeight="1"/>
    <row r="926" spans="2:28" ht="2.25" customHeight="1"/>
    <row r="927" spans="2:28" s="129" customFormat="1">
      <c r="B927" s="275" t="s">
        <v>894</v>
      </c>
      <c r="C927" s="275"/>
      <c r="D927" s="275"/>
      <c r="E927" s="275"/>
      <c r="F927" s="275"/>
      <c r="G927" s="275"/>
      <c r="I927" s="276" t="s">
        <v>895</v>
      </c>
      <c r="J927" s="276"/>
      <c r="K927" s="276"/>
      <c r="L927" s="276"/>
      <c r="M927" s="276"/>
      <c r="N927" s="276"/>
      <c r="O927" s="276"/>
      <c r="P927" s="276"/>
      <c r="Q927" s="276"/>
      <c r="R927" s="276"/>
      <c r="S927" s="276"/>
      <c r="T927" s="276"/>
      <c r="U927" s="276"/>
      <c r="V927" s="276"/>
      <c r="W927" s="276"/>
      <c r="X927" s="276"/>
      <c r="Y927" s="276"/>
    </row>
    <row r="928" spans="2:28" s="129" customFormat="1">
      <c r="I928" s="275" t="s">
        <v>618</v>
      </c>
      <c r="J928" s="275"/>
      <c r="K928" s="275"/>
      <c r="L928" s="275" t="s">
        <v>448</v>
      </c>
      <c r="M928" s="275"/>
      <c r="P928" s="277" t="s">
        <v>619</v>
      </c>
      <c r="Q928" s="277"/>
      <c r="R928" s="278">
        <v>285.11</v>
      </c>
      <c r="S928" s="278"/>
      <c r="T928" s="278"/>
      <c r="U928" s="278"/>
      <c r="V928" s="278"/>
      <c r="W928" s="278"/>
      <c r="X928" s="278"/>
      <c r="Y928" s="278"/>
    </row>
    <row r="929" spans="2:25" s="129" customFormat="1" ht="3.75" customHeight="1"/>
    <row r="930" spans="2:25" s="129" customFormat="1" ht="1.5" customHeight="1"/>
    <row r="931" spans="2:25" s="129" customFormat="1" ht="2.25" customHeight="1"/>
    <row r="932" spans="2:25" s="129" customFormat="1">
      <c r="B932" s="275" t="s">
        <v>896</v>
      </c>
      <c r="C932" s="275"/>
      <c r="D932" s="275"/>
      <c r="E932" s="275"/>
      <c r="F932" s="275"/>
      <c r="G932" s="275"/>
      <c r="I932" s="276" t="s">
        <v>897</v>
      </c>
      <c r="J932" s="276"/>
      <c r="K932" s="276"/>
      <c r="L932" s="276"/>
      <c r="M932" s="276"/>
      <c r="N932" s="276"/>
      <c r="O932" s="276"/>
      <c r="P932" s="276"/>
      <c r="Q932" s="276"/>
      <c r="R932" s="276"/>
      <c r="S932" s="276"/>
      <c r="T932" s="276"/>
      <c r="U932" s="276"/>
      <c r="V932" s="276"/>
      <c r="W932" s="276"/>
      <c r="X932" s="276"/>
      <c r="Y932" s="276"/>
    </row>
    <row r="933" spans="2:25" s="129" customFormat="1">
      <c r="I933" s="275" t="s">
        <v>618</v>
      </c>
      <c r="J933" s="275"/>
      <c r="K933" s="275"/>
      <c r="L933" s="275" t="s">
        <v>448</v>
      </c>
      <c r="M933" s="275"/>
      <c r="P933" s="277" t="s">
        <v>619</v>
      </c>
      <c r="Q933" s="277"/>
      <c r="R933" s="278">
        <v>139.19999999999999</v>
      </c>
      <c r="S933" s="278"/>
      <c r="T933" s="278"/>
      <c r="U933" s="278"/>
      <c r="V933" s="278"/>
      <c r="W933" s="278"/>
      <c r="X933" s="278"/>
      <c r="Y933" s="278"/>
    </row>
    <row r="934" spans="2:25" s="129" customFormat="1" ht="3.75" customHeight="1"/>
    <row r="935" spans="2:25" s="129" customFormat="1" ht="1.5" customHeight="1"/>
    <row r="936" spans="2:25" s="129" customFormat="1" ht="2.25" customHeight="1"/>
    <row r="937" spans="2:25" s="129" customFormat="1">
      <c r="B937" s="275" t="s">
        <v>898</v>
      </c>
      <c r="C937" s="275"/>
      <c r="D937" s="275"/>
      <c r="E937" s="275"/>
      <c r="F937" s="275"/>
      <c r="G937" s="275"/>
      <c r="I937" s="276" t="s">
        <v>899</v>
      </c>
      <c r="J937" s="276"/>
      <c r="K937" s="276"/>
      <c r="L937" s="276"/>
      <c r="M937" s="276"/>
      <c r="N937" s="276"/>
      <c r="O937" s="276"/>
      <c r="P937" s="276"/>
      <c r="Q937" s="276"/>
      <c r="R937" s="276"/>
      <c r="S937" s="276"/>
      <c r="T937" s="276"/>
      <c r="U937" s="276"/>
      <c r="V937" s="276"/>
      <c r="W937" s="276"/>
      <c r="X937" s="276"/>
      <c r="Y937" s="276"/>
    </row>
    <row r="938" spans="2:25" s="129" customFormat="1">
      <c r="I938" s="275" t="s">
        <v>618</v>
      </c>
      <c r="J938" s="275"/>
      <c r="K938" s="275"/>
      <c r="L938" s="275" t="s">
        <v>448</v>
      </c>
      <c r="M938" s="275"/>
      <c r="P938" s="277" t="s">
        <v>619</v>
      </c>
      <c r="Q938" s="277"/>
      <c r="R938" s="278">
        <v>177.4</v>
      </c>
      <c r="S938" s="278"/>
      <c r="T938" s="278"/>
      <c r="U938" s="278"/>
      <c r="V938" s="278"/>
      <c r="W938" s="278"/>
      <c r="X938" s="278"/>
      <c r="Y938" s="278"/>
    </row>
    <row r="939" spans="2:25" ht="3.75" customHeight="1"/>
    <row r="940" spans="2:25" ht="1.5" customHeight="1"/>
    <row r="941" spans="2:25" ht="2.25" customHeight="1"/>
    <row r="942" spans="2:25" ht="2.25" customHeight="1"/>
    <row r="943" spans="2:25">
      <c r="I943" s="283" t="s">
        <v>900</v>
      </c>
      <c r="J943" s="283"/>
      <c r="K943" s="283"/>
      <c r="L943" s="283"/>
      <c r="M943" s="283"/>
      <c r="N943" s="283"/>
      <c r="O943" s="283"/>
      <c r="P943" s="283"/>
      <c r="Q943" s="283"/>
      <c r="R943" s="283"/>
      <c r="S943" s="283"/>
      <c r="T943" s="283"/>
      <c r="U943" s="283"/>
      <c r="V943" s="283"/>
      <c r="W943" s="283"/>
      <c r="X943" s="283"/>
      <c r="Y943" s="283"/>
    </row>
    <row r="944" spans="2:25" ht="5.25" customHeight="1"/>
    <row r="945" spans="2:25">
      <c r="B945" s="279" t="s">
        <v>901</v>
      </c>
      <c r="C945" s="279"/>
      <c r="D945" s="279"/>
      <c r="E945" s="279"/>
      <c r="F945" s="279"/>
      <c r="G945" s="279"/>
      <c r="I945" s="280" t="s">
        <v>298</v>
      </c>
      <c r="J945" s="280"/>
      <c r="K945" s="280"/>
      <c r="L945" s="280"/>
      <c r="M945" s="280"/>
      <c r="N945" s="280"/>
      <c r="O945" s="280"/>
      <c r="P945" s="280"/>
      <c r="Q945" s="280"/>
      <c r="R945" s="280"/>
      <c r="S945" s="280"/>
      <c r="T945" s="280"/>
      <c r="U945" s="280"/>
      <c r="V945" s="280"/>
      <c r="W945" s="280"/>
      <c r="X945" s="280"/>
      <c r="Y945" s="280"/>
    </row>
    <row r="946" spans="2:25">
      <c r="I946" s="281" t="s">
        <v>618</v>
      </c>
      <c r="J946" s="281"/>
      <c r="K946" s="281"/>
      <c r="L946" s="281" t="s">
        <v>448</v>
      </c>
      <c r="M946" s="281"/>
      <c r="P946" s="282" t="s">
        <v>619</v>
      </c>
      <c r="Q946" s="282"/>
      <c r="R946" s="289">
        <v>14808</v>
      </c>
      <c r="S946" s="289"/>
      <c r="T946" s="289"/>
      <c r="U946" s="289"/>
      <c r="V946" s="289"/>
      <c r="W946" s="289"/>
      <c r="X946" s="289"/>
      <c r="Y946" s="289"/>
    </row>
    <row r="947" spans="2:25" ht="3.75" customHeight="1"/>
    <row r="948" spans="2:25" ht="1.5" customHeight="1"/>
    <row r="949" spans="2:25" ht="2.25" customHeight="1"/>
    <row r="950" spans="2:25">
      <c r="B950" s="279" t="s">
        <v>902</v>
      </c>
      <c r="C950" s="279"/>
      <c r="D950" s="279"/>
      <c r="E950" s="279"/>
      <c r="F950" s="279"/>
      <c r="G950" s="279"/>
      <c r="I950" s="280" t="s">
        <v>903</v>
      </c>
      <c r="J950" s="280"/>
      <c r="K950" s="280"/>
      <c r="L950" s="280"/>
      <c r="M950" s="280"/>
      <c r="N950" s="280"/>
      <c r="O950" s="280"/>
      <c r="P950" s="280"/>
      <c r="Q950" s="280"/>
      <c r="R950" s="280"/>
      <c r="S950" s="280"/>
      <c r="T950" s="280"/>
      <c r="U950" s="280"/>
      <c r="V950" s="280"/>
      <c r="W950" s="280"/>
      <c r="X950" s="280"/>
      <c r="Y950" s="280"/>
    </row>
    <row r="951" spans="2:25">
      <c r="I951" s="281" t="s">
        <v>618</v>
      </c>
      <c r="J951" s="281"/>
      <c r="K951" s="281"/>
      <c r="L951" s="281" t="s">
        <v>448</v>
      </c>
      <c r="M951" s="281"/>
      <c r="P951" s="282" t="s">
        <v>619</v>
      </c>
      <c r="Q951" s="282"/>
      <c r="R951" s="289">
        <v>14808</v>
      </c>
      <c r="S951" s="289"/>
      <c r="T951" s="289"/>
      <c r="U951" s="289"/>
      <c r="V951" s="289"/>
      <c r="W951" s="289"/>
      <c r="X951" s="289"/>
      <c r="Y951" s="289"/>
    </row>
    <row r="952" spans="2:25" ht="3.75" customHeight="1"/>
    <row r="953" spans="2:25" ht="1.5" customHeight="1"/>
    <row r="954" spans="2:25" ht="2.25" customHeight="1"/>
    <row r="955" spans="2:25">
      <c r="B955" s="279" t="s">
        <v>904</v>
      </c>
      <c r="C955" s="279"/>
      <c r="D955" s="279"/>
      <c r="E955" s="279"/>
      <c r="F955" s="279"/>
      <c r="G955" s="279"/>
      <c r="I955" s="280" t="s">
        <v>300</v>
      </c>
      <c r="J955" s="280"/>
      <c r="K955" s="280"/>
      <c r="L955" s="280"/>
      <c r="M955" s="280"/>
      <c r="N955" s="280"/>
      <c r="O955" s="280"/>
      <c r="P955" s="280"/>
      <c r="Q955" s="280"/>
      <c r="R955" s="280"/>
      <c r="S955" s="280"/>
      <c r="T955" s="280"/>
      <c r="U955" s="280"/>
      <c r="V955" s="280"/>
      <c r="W955" s="280"/>
      <c r="X955" s="280"/>
      <c r="Y955" s="280"/>
    </row>
    <row r="956" spans="2:25">
      <c r="I956" s="281" t="s">
        <v>618</v>
      </c>
      <c r="J956" s="281"/>
      <c r="K956" s="281"/>
      <c r="L956" s="281" t="s">
        <v>446</v>
      </c>
      <c r="M956" s="281"/>
      <c r="P956" s="282" t="s">
        <v>619</v>
      </c>
      <c r="Q956" s="282"/>
      <c r="R956" s="289">
        <v>444.24</v>
      </c>
      <c r="S956" s="289"/>
      <c r="T956" s="289"/>
      <c r="U956" s="289"/>
      <c r="V956" s="289"/>
      <c r="W956" s="289"/>
      <c r="X956" s="289"/>
      <c r="Y956" s="289"/>
    </row>
    <row r="957" spans="2:25" ht="3.75" customHeight="1"/>
    <row r="958" spans="2:25" ht="1.5" customHeight="1"/>
    <row r="959" spans="2:25" ht="2.25" customHeight="1"/>
    <row r="960" spans="2:25" s="129" customFormat="1">
      <c r="B960" s="275" t="s">
        <v>905</v>
      </c>
      <c r="C960" s="275"/>
      <c r="D960" s="275"/>
      <c r="E960" s="275"/>
      <c r="F960" s="275"/>
      <c r="G960" s="275"/>
      <c r="I960" s="276" t="s">
        <v>906</v>
      </c>
      <c r="J960" s="276"/>
      <c r="K960" s="276"/>
      <c r="L960" s="276"/>
      <c r="M960" s="276"/>
      <c r="N960" s="276"/>
      <c r="O960" s="276"/>
      <c r="P960" s="276"/>
      <c r="Q960" s="276"/>
      <c r="R960" s="276"/>
      <c r="S960" s="276"/>
      <c r="T960" s="276"/>
      <c r="U960" s="276"/>
      <c r="V960" s="276"/>
      <c r="W960" s="276"/>
      <c r="X960" s="276"/>
      <c r="Y960" s="276"/>
    </row>
    <row r="961" spans="2:25" s="129" customFormat="1">
      <c r="I961" s="275" t="s">
        <v>618</v>
      </c>
      <c r="J961" s="275"/>
      <c r="K961" s="275"/>
      <c r="L961" s="275" t="s">
        <v>446</v>
      </c>
      <c r="M961" s="275"/>
      <c r="P961" s="277" t="s">
        <v>619</v>
      </c>
      <c r="Q961" s="277"/>
      <c r="R961" s="278">
        <v>444.24</v>
      </c>
      <c r="S961" s="278"/>
      <c r="T961" s="278"/>
      <c r="U961" s="278"/>
      <c r="V961" s="278"/>
      <c r="W961" s="278"/>
      <c r="X961" s="278"/>
      <c r="Y961" s="278"/>
    </row>
    <row r="962" spans="2:25" ht="3.75" customHeight="1"/>
    <row r="963" spans="2:25" ht="1.5" customHeight="1"/>
    <row r="964" spans="2:25" ht="2.25" customHeight="1"/>
    <row r="965" spans="2:25">
      <c r="B965" s="279" t="s">
        <v>907</v>
      </c>
      <c r="C965" s="279"/>
      <c r="D965" s="279"/>
      <c r="E965" s="279"/>
      <c r="F965" s="279"/>
      <c r="G965" s="279"/>
      <c r="I965" s="280" t="s">
        <v>302</v>
      </c>
      <c r="J965" s="280"/>
      <c r="K965" s="280"/>
      <c r="L965" s="280"/>
      <c r="M965" s="280"/>
      <c r="N965" s="280"/>
      <c r="O965" s="280"/>
      <c r="P965" s="280"/>
      <c r="Q965" s="280"/>
      <c r="R965" s="280"/>
      <c r="S965" s="280"/>
      <c r="T965" s="280"/>
      <c r="U965" s="280"/>
      <c r="V965" s="280"/>
      <c r="W965" s="280"/>
      <c r="X965" s="280"/>
      <c r="Y965" s="280"/>
    </row>
    <row r="966" spans="2:25">
      <c r="I966" s="281" t="s">
        <v>618</v>
      </c>
      <c r="J966" s="281"/>
      <c r="K966" s="281"/>
      <c r="L966" s="281" t="s">
        <v>446</v>
      </c>
      <c r="M966" s="281"/>
      <c r="P966" s="282" t="s">
        <v>619</v>
      </c>
      <c r="Q966" s="282"/>
      <c r="R966" s="289">
        <v>296.16000000000003</v>
      </c>
      <c r="S966" s="289"/>
      <c r="T966" s="289"/>
      <c r="U966" s="289"/>
      <c r="V966" s="289"/>
      <c r="W966" s="289"/>
      <c r="X966" s="289"/>
      <c r="Y966" s="289"/>
    </row>
    <row r="967" spans="2:25" ht="3.75" customHeight="1"/>
    <row r="968" spans="2:25" ht="1.5" customHeight="1"/>
    <row r="969" spans="2:25" ht="2.25" customHeight="1"/>
    <row r="970" spans="2:25" s="129" customFormat="1">
      <c r="B970" s="275" t="s">
        <v>908</v>
      </c>
      <c r="C970" s="275"/>
      <c r="D970" s="275"/>
      <c r="E970" s="275"/>
      <c r="F970" s="275"/>
      <c r="G970" s="275"/>
      <c r="I970" s="276" t="s">
        <v>909</v>
      </c>
      <c r="J970" s="276"/>
      <c r="K970" s="276"/>
      <c r="L970" s="276"/>
      <c r="M970" s="276"/>
      <c r="N970" s="276"/>
      <c r="O970" s="276"/>
      <c r="P970" s="276"/>
      <c r="Q970" s="276"/>
      <c r="R970" s="276"/>
      <c r="S970" s="276"/>
      <c r="T970" s="276"/>
      <c r="U970" s="276"/>
      <c r="V970" s="276"/>
      <c r="W970" s="276"/>
      <c r="X970" s="276"/>
      <c r="Y970" s="276"/>
    </row>
    <row r="971" spans="2:25" s="129" customFormat="1">
      <c r="I971" s="275" t="s">
        <v>618</v>
      </c>
      <c r="J971" s="275"/>
      <c r="K971" s="275"/>
      <c r="L971" s="275" t="s">
        <v>446</v>
      </c>
      <c r="M971" s="275"/>
      <c r="P971" s="277" t="s">
        <v>619</v>
      </c>
      <c r="Q971" s="277"/>
      <c r="R971" s="278">
        <v>296.16000000000003</v>
      </c>
      <c r="S971" s="278"/>
      <c r="T971" s="278"/>
      <c r="U971" s="278"/>
      <c r="V971" s="278"/>
      <c r="W971" s="278"/>
      <c r="X971" s="278"/>
      <c r="Y971" s="278"/>
    </row>
    <row r="972" spans="2:25" ht="3.75" customHeight="1"/>
    <row r="973" spans="2:25" ht="1.5" customHeight="1"/>
    <row r="974" spans="2:25" ht="2.25" customHeight="1"/>
    <row r="975" spans="2:25">
      <c r="B975" s="279" t="s">
        <v>910</v>
      </c>
      <c r="C975" s="279"/>
      <c r="D975" s="279"/>
      <c r="E975" s="279"/>
      <c r="F975" s="279"/>
      <c r="G975" s="279"/>
      <c r="I975" s="280" t="s">
        <v>304</v>
      </c>
      <c r="J975" s="280"/>
      <c r="K975" s="280"/>
      <c r="L975" s="280"/>
      <c r="M975" s="280"/>
      <c r="N975" s="280"/>
      <c r="O975" s="280"/>
      <c r="P975" s="280"/>
      <c r="Q975" s="280"/>
      <c r="R975" s="280"/>
      <c r="S975" s="280"/>
      <c r="T975" s="280"/>
      <c r="U975" s="280"/>
      <c r="V975" s="280"/>
      <c r="W975" s="280"/>
      <c r="X975" s="280"/>
      <c r="Y975" s="280"/>
    </row>
    <row r="976" spans="2:25">
      <c r="I976" s="281" t="s">
        <v>618</v>
      </c>
      <c r="J976" s="281"/>
      <c r="K976" s="281"/>
      <c r="L976" s="281" t="s">
        <v>453</v>
      </c>
      <c r="M976" s="281"/>
      <c r="P976" s="282" t="s">
        <v>619</v>
      </c>
      <c r="Q976" s="282"/>
      <c r="R976" s="289">
        <v>2937</v>
      </c>
      <c r="S976" s="289"/>
      <c r="T976" s="289"/>
      <c r="U976" s="289"/>
      <c r="V976" s="289"/>
      <c r="W976" s="289"/>
      <c r="X976" s="289"/>
      <c r="Y976" s="289"/>
    </row>
    <row r="977" spans="2:25" ht="3.75" customHeight="1"/>
    <row r="978" spans="2:25" ht="1.5" customHeight="1"/>
    <row r="979" spans="2:25" ht="2.25" customHeight="1"/>
    <row r="980" spans="2:25">
      <c r="B980" s="279" t="s">
        <v>911</v>
      </c>
      <c r="C980" s="279"/>
      <c r="D980" s="279"/>
      <c r="E980" s="279"/>
      <c r="F980" s="279"/>
      <c r="G980" s="279"/>
      <c r="I980" s="280" t="s">
        <v>306</v>
      </c>
      <c r="J980" s="280"/>
      <c r="K980" s="280"/>
      <c r="L980" s="280"/>
      <c r="M980" s="280"/>
      <c r="N980" s="280"/>
      <c r="O980" s="280"/>
      <c r="P980" s="280"/>
      <c r="Q980" s="280"/>
      <c r="R980" s="280"/>
      <c r="S980" s="280"/>
      <c r="T980" s="280"/>
      <c r="U980" s="280"/>
      <c r="V980" s="280"/>
      <c r="W980" s="280"/>
      <c r="X980" s="280"/>
      <c r="Y980" s="280"/>
    </row>
    <row r="981" spans="2:25">
      <c r="I981" s="281" t="s">
        <v>618</v>
      </c>
      <c r="J981" s="281"/>
      <c r="K981" s="281"/>
      <c r="L981" s="281" t="s">
        <v>448</v>
      </c>
      <c r="M981" s="281"/>
      <c r="P981" s="282" t="s">
        <v>619</v>
      </c>
      <c r="Q981" s="282"/>
      <c r="R981" s="289">
        <v>24</v>
      </c>
      <c r="S981" s="289"/>
      <c r="T981" s="289"/>
      <c r="U981" s="289"/>
      <c r="V981" s="289"/>
      <c r="W981" s="289"/>
      <c r="X981" s="289"/>
      <c r="Y981" s="289"/>
    </row>
    <row r="982" spans="2:25" ht="3.75" customHeight="1"/>
    <row r="983" spans="2:25" ht="1.5" customHeight="1"/>
    <row r="984" spans="2:25" ht="2.25" customHeight="1"/>
    <row r="985" spans="2:25" s="129" customFormat="1">
      <c r="B985" s="275" t="s">
        <v>912</v>
      </c>
      <c r="C985" s="275"/>
      <c r="D985" s="275"/>
      <c r="E985" s="275"/>
      <c r="F985" s="275"/>
      <c r="G985" s="275"/>
      <c r="I985" s="276" t="s">
        <v>913</v>
      </c>
      <c r="J985" s="276"/>
      <c r="K985" s="276"/>
      <c r="L985" s="276"/>
      <c r="M985" s="276"/>
      <c r="N985" s="276"/>
      <c r="O985" s="276"/>
      <c r="P985" s="276"/>
      <c r="Q985" s="276"/>
      <c r="R985" s="276"/>
      <c r="S985" s="276"/>
      <c r="T985" s="276"/>
      <c r="U985" s="276"/>
      <c r="V985" s="276"/>
      <c r="W985" s="276"/>
      <c r="X985" s="276"/>
      <c r="Y985" s="276"/>
    </row>
    <row r="986" spans="2:25" s="129" customFormat="1">
      <c r="I986" s="275" t="s">
        <v>618</v>
      </c>
      <c r="J986" s="275"/>
      <c r="K986" s="275"/>
      <c r="L986" s="275" t="s">
        <v>448</v>
      </c>
      <c r="M986" s="275"/>
      <c r="P986" s="277" t="s">
        <v>619</v>
      </c>
      <c r="Q986" s="277"/>
      <c r="R986" s="278">
        <v>24</v>
      </c>
      <c r="S986" s="278"/>
      <c r="T986" s="278"/>
      <c r="U986" s="278"/>
      <c r="V986" s="278"/>
      <c r="W986" s="278"/>
      <c r="X986" s="278"/>
      <c r="Y986" s="278"/>
    </row>
    <row r="987" spans="2:25" ht="3.75" customHeight="1"/>
    <row r="988" spans="2:25" ht="1.5" customHeight="1"/>
    <row r="989" spans="2:25" ht="2.25" customHeight="1"/>
    <row r="990" spans="2:25">
      <c r="B990" s="279" t="s">
        <v>914</v>
      </c>
      <c r="C990" s="279"/>
      <c r="D990" s="279"/>
      <c r="E990" s="279"/>
      <c r="F990" s="279"/>
      <c r="G990" s="279"/>
      <c r="I990" s="280" t="s">
        <v>308</v>
      </c>
      <c r="J990" s="280"/>
      <c r="K990" s="280"/>
      <c r="L990" s="280"/>
      <c r="M990" s="280"/>
      <c r="N990" s="280"/>
      <c r="O990" s="280"/>
      <c r="P990" s="280"/>
      <c r="Q990" s="280"/>
      <c r="R990" s="280"/>
      <c r="S990" s="280"/>
      <c r="T990" s="280"/>
      <c r="U990" s="280"/>
      <c r="V990" s="280"/>
      <c r="W990" s="280"/>
      <c r="X990" s="280"/>
      <c r="Y990" s="280"/>
    </row>
    <row r="991" spans="2:25">
      <c r="I991" s="281" t="s">
        <v>618</v>
      </c>
      <c r="J991" s="281"/>
      <c r="K991" s="281"/>
      <c r="L991" s="281" t="s">
        <v>448</v>
      </c>
      <c r="M991" s="281"/>
      <c r="P991" s="282" t="s">
        <v>619</v>
      </c>
      <c r="Q991" s="282"/>
      <c r="R991" s="289">
        <v>189</v>
      </c>
      <c r="S991" s="289"/>
      <c r="T991" s="289"/>
      <c r="U991" s="289"/>
      <c r="V991" s="289"/>
      <c r="W991" s="289"/>
      <c r="X991" s="289"/>
      <c r="Y991" s="289"/>
    </row>
    <row r="992" spans="2:25" ht="3.75" customHeight="1"/>
    <row r="993" spans="2:28" ht="1.5" customHeight="1"/>
    <row r="994" spans="2:28" ht="2.25" customHeight="1"/>
    <row r="995" spans="2:28" s="129" customFormat="1">
      <c r="B995" s="275" t="s">
        <v>915</v>
      </c>
      <c r="C995" s="275"/>
      <c r="D995" s="275"/>
      <c r="E995" s="275"/>
      <c r="F995" s="275"/>
      <c r="G995" s="275"/>
      <c r="I995" s="276" t="s">
        <v>916</v>
      </c>
      <c r="J995" s="276"/>
      <c r="K995" s="276"/>
      <c r="L995" s="276"/>
      <c r="M995" s="276"/>
      <c r="N995" s="276"/>
      <c r="O995" s="276"/>
      <c r="P995" s="276"/>
      <c r="Q995" s="276"/>
      <c r="R995" s="276"/>
      <c r="S995" s="276"/>
      <c r="T995" s="276"/>
      <c r="U995" s="276"/>
      <c r="V995" s="276"/>
      <c r="W995" s="276"/>
      <c r="X995" s="276"/>
      <c r="Y995" s="276"/>
    </row>
    <row r="996" spans="2:28" s="129" customFormat="1">
      <c r="I996" s="275" t="s">
        <v>618</v>
      </c>
      <c r="J996" s="275"/>
      <c r="K996" s="275"/>
      <c r="L996" s="275" t="s">
        <v>448</v>
      </c>
      <c r="M996" s="275"/>
      <c r="P996" s="277" t="s">
        <v>619</v>
      </c>
      <c r="Q996" s="277"/>
      <c r="R996" s="278">
        <v>189</v>
      </c>
      <c r="S996" s="278"/>
      <c r="T996" s="278"/>
      <c r="U996" s="278"/>
      <c r="V996" s="278"/>
      <c r="W996" s="278"/>
      <c r="X996" s="278"/>
      <c r="Y996" s="278"/>
    </row>
    <row r="997" spans="2:28" ht="3.75" customHeight="1"/>
    <row r="998" spans="2:28" ht="1.5" customHeight="1"/>
    <row r="999" spans="2:28" ht="2.25" customHeight="1"/>
    <row r="1000" spans="2:28">
      <c r="B1000" s="279" t="s">
        <v>917</v>
      </c>
      <c r="C1000" s="279"/>
      <c r="D1000" s="279"/>
      <c r="E1000" s="279"/>
      <c r="F1000" s="279"/>
      <c r="G1000" s="279"/>
      <c r="I1000" s="280" t="s">
        <v>310</v>
      </c>
      <c r="J1000" s="280"/>
      <c r="K1000" s="280"/>
      <c r="L1000" s="280"/>
      <c r="M1000" s="280"/>
      <c r="N1000" s="280"/>
      <c r="O1000" s="280"/>
      <c r="P1000" s="280"/>
      <c r="Q1000" s="280"/>
      <c r="R1000" s="280"/>
      <c r="S1000" s="280"/>
      <c r="T1000" s="280"/>
      <c r="U1000" s="280"/>
      <c r="V1000" s="280"/>
      <c r="W1000" s="280"/>
      <c r="X1000" s="280"/>
      <c r="Y1000" s="280"/>
    </row>
    <row r="1001" spans="2:28">
      <c r="I1001" s="281" t="s">
        <v>618</v>
      </c>
      <c r="J1001" s="281"/>
      <c r="K1001" s="281"/>
      <c r="L1001" s="281" t="s">
        <v>448</v>
      </c>
      <c r="M1001" s="281"/>
      <c r="P1001" s="282" t="s">
        <v>619</v>
      </c>
      <c r="Q1001" s="282"/>
      <c r="R1001" s="289">
        <v>1466</v>
      </c>
      <c r="S1001" s="289"/>
      <c r="T1001" s="289"/>
      <c r="U1001" s="289"/>
      <c r="V1001" s="289"/>
      <c r="W1001" s="289"/>
      <c r="X1001" s="289"/>
      <c r="Y1001" s="289"/>
      <c r="AB1001" s="128"/>
    </row>
    <row r="1002" spans="2:28" ht="3.75" customHeight="1"/>
    <row r="1003" spans="2:28" ht="1.5" customHeight="1"/>
    <row r="1004" spans="2:28" ht="2.25" customHeight="1"/>
    <row r="1005" spans="2:28" s="129" customFormat="1">
      <c r="B1005" s="275" t="s">
        <v>918</v>
      </c>
      <c r="C1005" s="275"/>
      <c r="D1005" s="275"/>
      <c r="E1005" s="275"/>
      <c r="F1005" s="275"/>
      <c r="G1005" s="275"/>
      <c r="I1005" s="276" t="s">
        <v>919</v>
      </c>
      <c r="J1005" s="276"/>
      <c r="K1005" s="276"/>
      <c r="L1005" s="276"/>
      <c r="M1005" s="276"/>
      <c r="N1005" s="276"/>
      <c r="O1005" s="276"/>
      <c r="P1005" s="276"/>
      <c r="Q1005" s="276"/>
      <c r="R1005" s="276"/>
      <c r="S1005" s="276"/>
      <c r="T1005" s="276"/>
      <c r="U1005" s="276"/>
      <c r="V1005" s="276"/>
      <c r="W1005" s="276"/>
      <c r="X1005" s="276"/>
      <c r="Y1005" s="276"/>
    </row>
    <row r="1006" spans="2:28" s="129" customFormat="1">
      <c r="I1006" s="275" t="s">
        <v>618</v>
      </c>
      <c r="J1006" s="275"/>
      <c r="K1006" s="275"/>
      <c r="L1006" s="275" t="s">
        <v>448</v>
      </c>
      <c r="M1006" s="275"/>
      <c r="P1006" s="277" t="s">
        <v>619</v>
      </c>
      <c r="Q1006" s="277"/>
      <c r="R1006" s="278">
        <v>1350</v>
      </c>
      <c r="S1006" s="278"/>
      <c r="T1006" s="278"/>
      <c r="U1006" s="278"/>
      <c r="V1006" s="278"/>
      <c r="W1006" s="278"/>
      <c r="X1006" s="278"/>
      <c r="Y1006" s="278"/>
    </row>
    <row r="1007" spans="2:28" s="129" customFormat="1" ht="3.75" customHeight="1"/>
    <row r="1008" spans="2:28" s="129" customFormat="1" ht="1.5" customHeight="1"/>
    <row r="1009" spans="2:25" s="129" customFormat="1" ht="2.25" customHeight="1"/>
    <row r="1010" spans="2:25" s="129" customFormat="1">
      <c r="B1010" s="275" t="s">
        <v>920</v>
      </c>
      <c r="C1010" s="275"/>
      <c r="D1010" s="275"/>
      <c r="E1010" s="275"/>
      <c r="F1010" s="275"/>
      <c r="G1010" s="275"/>
      <c r="I1010" s="276" t="s">
        <v>921</v>
      </c>
      <c r="J1010" s="276"/>
      <c r="K1010" s="276"/>
      <c r="L1010" s="276"/>
      <c r="M1010" s="276"/>
      <c r="N1010" s="276"/>
      <c r="O1010" s="276"/>
      <c r="P1010" s="276"/>
      <c r="Q1010" s="276"/>
      <c r="R1010" s="276"/>
      <c r="S1010" s="276"/>
      <c r="T1010" s="276"/>
      <c r="U1010" s="276"/>
      <c r="V1010" s="276"/>
      <c r="W1010" s="276"/>
      <c r="X1010" s="276"/>
      <c r="Y1010" s="276"/>
    </row>
    <row r="1011" spans="2:25" s="129" customFormat="1">
      <c r="I1011" s="275" t="s">
        <v>618</v>
      </c>
      <c r="J1011" s="275"/>
      <c r="K1011" s="275"/>
      <c r="L1011" s="275" t="s">
        <v>448</v>
      </c>
      <c r="M1011" s="275"/>
      <c r="P1011" s="277" t="s">
        <v>619</v>
      </c>
      <c r="Q1011" s="277"/>
      <c r="R1011" s="278">
        <v>116</v>
      </c>
      <c r="S1011" s="278"/>
      <c r="T1011" s="278"/>
      <c r="U1011" s="278"/>
      <c r="V1011" s="278"/>
      <c r="W1011" s="278"/>
      <c r="X1011" s="278"/>
      <c r="Y1011" s="278"/>
    </row>
    <row r="1012" spans="2:25" ht="3.75" customHeight="1"/>
    <row r="1013" spans="2:25" ht="1.5" customHeight="1"/>
    <row r="1014" spans="2:25" ht="2.25" customHeight="1"/>
    <row r="1015" spans="2:25">
      <c r="B1015" s="279" t="s">
        <v>922</v>
      </c>
      <c r="C1015" s="279"/>
      <c r="D1015" s="279"/>
      <c r="E1015" s="279"/>
      <c r="F1015" s="279"/>
      <c r="G1015" s="279"/>
      <c r="I1015" s="280" t="s">
        <v>312</v>
      </c>
      <c r="J1015" s="280"/>
      <c r="K1015" s="280"/>
      <c r="L1015" s="280"/>
      <c r="M1015" s="280"/>
      <c r="N1015" s="280"/>
      <c r="O1015" s="280"/>
      <c r="P1015" s="280"/>
      <c r="Q1015" s="280"/>
      <c r="R1015" s="280"/>
      <c r="S1015" s="280"/>
      <c r="T1015" s="280"/>
      <c r="U1015" s="280"/>
      <c r="V1015" s="280"/>
      <c r="W1015" s="280"/>
      <c r="X1015" s="280"/>
      <c r="Y1015" s="280"/>
    </row>
    <row r="1016" spans="2:25">
      <c r="I1016" s="281" t="s">
        <v>618</v>
      </c>
      <c r="J1016" s="281"/>
      <c r="K1016" s="281"/>
      <c r="L1016" s="281" t="s">
        <v>448</v>
      </c>
      <c r="M1016" s="281"/>
      <c r="P1016" s="282" t="s">
        <v>619</v>
      </c>
      <c r="Q1016" s="282"/>
      <c r="R1016" s="289">
        <v>90.72</v>
      </c>
      <c r="S1016" s="289"/>
      <c r="T1016" s="289"/>
      <c r="U1016" s="289"/>
      <c r="V1016" s="289"/>
      <c r="W1016" s="289"/>
      <c r="X1016" s="289"/>
      <c r="Y1016" s="289"/>
    </row>
    <row r="1017" spans="2:25" ht="3.75" customHeight="1"/>
    <row r="1018" spans="2:25" ht="1.5" customHeight="1"/>
    <row r="1019" spans="2:25" ht="2.25" customHeight="1"/>
    <row r="1020" spans="2:25">
      <c r="B1020" s="279" t="s">
        <v>923</v>
      </c>
      <c r="C1020" s="279"/>
      <c r="D1020" s="279"/>
      <c r="E1020" s="279"/>
      <c r="F1020" s="279"/>
      <c r="G1020" s="279"/>
      <c r="I1020" s="280" t="s">
        <v>314</v>
      </c>
      <c r="J1020" s="280"/>
      <c r="K1020" s="280"/>
      <c r="L1020" s="280"/>
      <c r="M1020" s="280"/>
      <c r="N1020" s="280"/>
      <c r="O1020" s="280"/>
      <c r="P1020" s="280"/>
      <c r="Q1020" s="280"/>
      <c r="R1020" s="280"/>
      <c r="S1020" s="280"/>
      <c r="T1020" s="280"/>
      <c r="U1020" s="280"/>
      <c r="V1020" s="280"/>
      <c r="W1020" s="280"/>
      <c r="X1020" s="280"/>
      <c r="Y1020" s="280"/>
    </row>
    <row r="1021" spans="2:25">
      <c r="I1021" s="281" t="s">
        <v>618</v>
      </c>
      <c r="J1021" s="281"/>
      <c r="K1021" s="281"/>
      <c r="L1021" s="281" t="s">
        <v>448</v>
      </c>
      <c r="M1021" s="281"/>
      <c r="P1021" s="282" t="s">
        <v>619</v>
      </c>
      <c r="Q1021" s="282"/>
      <c r="R1021" s="289">
        <v>5.75</v>
      </c>
      <c r="S1021" s="289"/>
      <c r="T1021" s="289"/>
      <c r="U1021" s="289"/>
      <c r="V1021" s="289"/>
      <c r="W1021" s="289"/>
      <c r="X1021" s="289"/>
      <c r="Y1021" s="289"/>
    </row>
    <row r="1022" spans="2:25" ht="3.75" customHeight="1"/>
    <row r="1023" spans="2:25" ht="1.5" customHeight="1"/>
    <row r="1024" spans="2:25" ht="2.25" customHeight="1"/>
    <row r="1025" spans="2:25" s="129" customFormat="1">
      <c r="B1025" s="275" t="s">
        <v>924</v>
      </c>
      <c r="C1025" s="275"/>
      <c r="D1025" s="275"/>
      <c r="E1025" s="275"/>
      <c r="F1025" s="275"/>
      <c r="G1025" s="275"/>
      <c r="I1025" s="276" t="s">
        <v>925</v>
      </c>
      <c r="J1025" s="276"/>
      <c r="K1025" s="276"/>
      <c r="L1025" s="276"/>
      <c r="M1025" s="276"/>
      <c r="N1025" s="276"/>
      <c r="O1025" s="276"/>
      <c r="P1025" s="276"/>
      <c r="Q1025" s="276"/>
      <c r="R1025" s="276"/>
      <c r="S1025" s="276"/>
      <c r="T1025" s="276"/>
      <c r="U1025" s="276"/>
      <c r="V1025" s="276"/>
      <c r="W1025" s="276"/>
      <c r="X1025" s="276"/>
      <c r="Y1025" s="276"/>
    </row>
    <row r="1026" spans="2:25" s="129" customFormat="1">
      <c r="I1026" s="275" t="s">
        <v>618</v>
      </c>
      <c r="J1026" s="275"/>
      <c r="K1026" s="275"/>
      <c r="L1026" s="275" t="s">
        <v>448</v>
      </c>
      <c r="M1026" s="275"/>
      <c r="P1026" s="277" t="s">
        <v>619</v>
      </c>
      <c r="Q1026" s="277"/>
      <c r="R1026" s="278">
        <v>5.75</v>
      </c>
      <c r="S1026" s="278"/>
      <c r="T1026" s="278"/>
      <c r="U1026" s="278"/>
      <c r="V1026" s="278"/>
      <c r="W1026" s="278"/>
      <c r="X1026" s="278"/>
      <c r="Y1026" s="278"/>
    </row>
    <row r="1027" spans="2:25" ht="3.75" customHeight="1"/>
    <row r="1028" spans="2:25" ht="1.5" customHeight="1"/>
    <row r="1029" spans="2:25" ht="2.25" customHeight="1"/>
    <row r="1030" spans="2:25">
      <c r="B1030" s="279" t="s">
        <v>926</v>
      </c>
      <c r="C1030" s="279"/>
      <c r="D1030" s="279"/>
      <c r="E1030" s="279"/>
      <c r="F1030" s="279"/>
      <c r="G1030" s="279"/>
      <c r="I1030" s="280" t="s">
        <v>316</v>
      </c>
      <c r="J1030" s="280"/>
      <c r="K1030" s="280"/>
      <c r="L1030" s="280"/>
      <c r="M1030" s="280"/>
      <c r="N1030" s="280"/>
      <c r="O1030" s="280"/>
      <c r="P1030" s="280"/>
      <c r="Q1030" s="280"/>
      <c r="R1030" s="280"/>
      <c r="S1030" s="280"/>
      <c r="T1030" s="280"/>
      <c r="U1030" s="280"/>
      <c r="V1030" s="280"/>
      <c r="W1030" s="280"/>
      <c r="X1030" s="280"/>
      <c r="Y1030" s="280"/>
    </row>
    <row r="1031" spans="2:25">
      <c r="I1031" s="281" t="s">
        <v>618</v>
      </c>
      <c r="J1031" s="281"/>
      <c r="K1031" s="281"/>
      <c r="L1031" s="281" t="s">
        <v>453</v>
      </c>
      <c r="M1031" s="281"/>
      <c r="P1031" s="282" t="s">
        <v>619</v>
      </c>
      <c r="Q1031" s="282"/>
      <c r="R1031" s="289">
        <v>16</v>
      </c>
      <c r="S1031" s="289"/>
      <c r="T1031" s="289"/>
      <c r="U1031" s="289"/>
      <c r="V1031" s="289"/>
      <c r="W1031" s="289"/>
      <c r="X1031" s="289"/>
      <c r="Y1031" s="289"/>
    </row>
    <row r="1032" spans="2:25" ht="3.75" customHeight="1"/>
    <row r="1033" spans="2:25" ht="1.5" customHeight="1"/>
    <row r="1034" spans="2:25" ht="2.25" customHeight="1"/>
    <row r="1035" spans="2:25" s="129" customFormat="1">
      <c r="B1035" s="275" t="s">
        <v>927</v>
      </c>
      <c r="C1035" s="275"/>
      <c r="D1035" s="275"/>
      <c r="E1035" s="275"/>
      <c r="F1035" s="275"/>
      <c r="G1035" s="275"/>
      <c r="I1035" s="276" t="s">
        <v>928</v>
      </c>
      <c r="J1035" s="276"/>
      <c r="K1035" s="276"/>
      <c r="L1035" s="276"/>
      <c r="M1035" s="276"/>
      <c r="N1035" s="276"/>
      <c r="O1035" s="276"/>
      <c r="P1035" s="276"/>
      <c r="Q1035" s="276"/>
      <c r="R1035" s="276"/>
      <c r="S1035" s="276"/>
      <c r="T1035" s="276"/>
      <c r="U1035" s="276"/>
      <c r="V1035" s="276"/>
      <c r="W1035" s="276"/>
      <c r="X1035" s="276"/>
      <c r="Y1035" s="276"/>
    </row>
    <row r="1036" spans="2:25" s="129" customFormat="1">
      <c r="I1036" s="275" t="s">
        <v>618</v>
      </c>
      <c r="J1036" s="275"/>
      <c r="K1036" s="275"/>
      <c r="L1036" s="275" t="s">
        <v>453</v>
      </c>
      <c r="M1036" s="275"/>
      <c r="P1036" s="277" t="s">
        <v>619</v>
      </c>
      <c r="Q1036" s="277"/>
      <c r="R1036" s="278">
        <v>16</v>
      </c>
      <c r="S1036" s="278"/>
      <c r="T1036" s="278"/>
      <c r="U1036" s="278"/>
      <c r="V1036" s="278"/>
      <c r="W1036" s="278"/>
      <c r="X1036" s="278"/>
      <c r="Y1036" s="278"/>
    </row>
    <row r="1037" spans="2:25" ht="3.75" customHeight="1"/>
    <row r="1038" spans="2:25" ht="1.5" customHeight="1"/>
    <row r="1039" spans="2:25" ht="2.25" customHeight="1"/>
    <row r="1040" spans="2:25">
      <c r="B1040" s="279" t="s">
        <v>929</v>
      </c>
      <c r="C1040" s="279"/>
      <c r="D1040" s="279"/>
      <c r="E1040" s="279"/>
      <c r="F1040" s="279"/>
      <c r="G1040" s="279"/>
      <c r="I1040" s="280" t="s">
        <v>318</v>
      </c>
      <c r="J1040" s="280"/>
      <c r="K1040" s="280"/>
      <c r="L1040" s="280"/>
      <c r="M1040" s="280"/>
      <c r="N1040" s="280"/>
      <c r="O1040" s="280"/>
      <c r="P1040" s="280"/>
      <c r="Q1040" s="280"/>
      <c r="R1040" s="280"/>
      <c r="S1040" s="280"/>
      <c r="T1040" s="280"/>
      <c r="U1040" s="280"/>
      <c r="V1040" s="280"/>
      <c r="W1040" s="280"/>
      <c r="X1040" s="280"/>
      <c r="Y1040" s="280"/>
    </row>
    <row r="1041" spans="2:25">
      <c r="I1041" s="281" t="s">
        <v>618</v>
      </c>
      <c r="J1041" s="281"/>
      <c r="K1041" s="281"/>
      <c r="L1041" s="281" t="s">
        <v>455</v>
      </c>
      <c r="M1041" s="281"/>
      <c r="P1041" s="282" t="s">
        <v>619</v>
      </c>
      <c r="Q1041" s="282"/>
      <c r="R1041" s="289">
        <v>35</v>
      </c>
      <c r="S1041" s="289"/>
      <c r="T1041" s="289"/>
      <c r="U1041" s="289"/>
      <c r="V1041" s="289"/>
      <c r="W1041" s="289"/>
      <c r="X1041" s="289"/>
      <c r="Y1041" s="289"/>
    </row>
    <row r="1042" spans="2:25" ht="3.75" customHeight="1"/>
    <row r="1043" spans="2:25" ht="1.5" customHeight="1"/>
    <row r="1044" spans="2:25" ht="2.25" customHeight="1"/>
    <row r="1045" spans="2:25" s="129" customFormat="1">
      <c r="B1045" s="275" t="s">
        <v>930</v>
      </c>
      <c r="C1045" s="275"/>
      <c r="D1045" s="275"/>
      <c r="E1045" s="275"/>
      <c r="F1045" s="275"/>
      <c r="G1045" s="275"/>
      <c r="I1045" s="276" t="s">
        <v>931</v>
      </c>
      <c r="J1045" s="276"/>
      <c r="K1045" s="276"/>
      <c r="L1045" s="276"/>
      <c r="M1045" s="276"/>
      <c r="N1045" s="276"/>
      <c r="O1045" s="276"/>
      <c r="P1045" s="276"/>
      <c r="Q1045" s="276"/>
      <c r="R1045" s="276"/>
      <c r="S1045" s="276"/>
      <c r="T1045" s="276"/>
      <c r="U1045" s="276"/>
      <c r="V1045" s="276"/>
      <c r="W1045" s="276"/>
      <c r="X1045" s="276"/>
      <c r="Y1045" s="276"/>
    </row>
    <row r="1046" spans="2:25" s="129" customFormat="1">
      <c r="I1046" s="275" t="s">
        <v>618</v>
      </c>
      <c r="J1046" s="275"/>
      <c r="K1046" s="275"/>
      <c r="L1046" s="275" t="s">
        <v>455</v>
      </c>
      <c r="M1046" s="275"/>
      <c r="P1046" s="277" t="s">
        <v>619</v>
      </c>
      <c r="Q1046" s="277"/>
      <c r="R1046" s="278">
        <v>35</v>
      </c>
      <c r="S1046" s="278"/>
      <c r="T1046" s="278"/>
      <c r="U1046" s="278"/>
      <c r="V1046" s="278"/>
      <c r="W1046" s="278"/>
      <c r="X1046" s="278"/>
      <c r="Y1046" s="278"/>
    </row>
    <row r="1047" spans="2:25" ht="3.75" customHeight="1"/>
    <row r="1048" spans="2:25" ht="1.5" customHeight="1"/>
    <row r="1049" spans="2:25" ht="2.25" customHeight="1"/>
    <row r="1050" spans="2:25">
      <c r="B1050" s="279" t="s">
        <v>932</v>
      </c>
      <c r="C1050" s="279"/>
      <c r="D1050" s="279"/>
      <c r="E1050" s="279"/>
      <c r="F1050" s="279"/>
      <c r="G1050" s="279"/>
      <c r="I1050" s="280" t="s">
        <v>320</v>
      </c>
      <c r="J1050" s="280"/>
      <c r="K1050" s="280"/>
      <c r="L1050" s="280"/>
      <c r="M1050" s="280"/>
      <c r="N1050" s="280"/>
      <c r="O1050" s="280"/>
      <c r="P1050" s="280"/>
      <c r="Q1050" s="280"/>
      <c r="R1050" s="280"/>
      <c r="S1050" s="280"/>
      <c r="T1050" s="280"/>
      <c r="U1050" s="280"/>
      <c r="V1050" s="280"/>
      <c r="W1050" s="280"/>
      <c r="X1050" s="280"/>
      <c r="Y1050" s="280"/>
    </row>
    <row r="1051" spans="2:25">
      <c r="I1051" s="281" t="s">
        <v>618</v>
      </c>
      <c r="J1051" s="281"/>
      <c r="K1051" s="281"/>
      <c r="L1051" s="281" t="s">
        <v>455</v>
      </c>
      <c r="M1051" s="281"/>
      <c r="P1051" s="282" t="s">
        <v>619</v>
      </c>
      <c r="Q1051" s="282"/>
      <c r="R1051" s="289">
        <v>13</v>
      </c>
      <c r="S1051" s="289"/>
      <c r="T1051" s="289"/>
      <c r="U1051" s="289"/>
      <c r="V1051" s="289"/>
      <c r="W1051" s="289"/>
      <c r="X1051" s="289"/>
      <c r="Y1051" s="289"/>
    </row>
    <row r="1052" spans="2:25" ht="3.75" customHeight="1"/>
    <row r="1053" spans="2:25" ht="1.5" customHeight="1"/>
    <row r="1054" spans="2:25" ht="2.25" customHeight="1"/>
    <row r="1055" spans="2:25" s="129" customFormat="1">
      <c r="B1055" s="275" t="s">
        <v>933</v>
      </c>
      <c r="C1055" s="275"/>
      <c r="D1055" s="275"/>
      <c r="E1055" s="275"/>
      <c r="F1055" s="275"/>
      <c r="G1055" s="275"/>
      <c r="I1055" s="276" t="s">
        <v>934</v>
      </c>
      <c r="J1055" s="276"/>
      <c r="K1055" s="276"/>
      <c r="L1055" s="276"/>
      <c r="M1055" s="276"/>
      <c r="N1055" s="276"/>
      <c r="O1055" s="276"/>
      <c r="P1055" s="276"/>
      <c r="Q1055" s="276"/>
      <c r="R1055" s="276"/>
      <c r="S1055" s="276"/>
      <c r="T1055" s="276"/>
      <c r="U1055" s="276"/>
      <c r="V1055" s="276"/>
      <c r="W1055" s="276"/>
      <c r="X1055" s="276"/>
      <c r="Y1055" s="276"/>
    </row>
    <row r="1056" spans="2:25" s="129" customFormat="1">
      <c r="I1056" s="275" t="s">
        <v>618</v>
      </c>
      <c r="J1056" s="275"/>
      <c r="K1056" s="275"/>
      <c r="L1056" s="275" t="s">
        <v>455</v>
      </c>
      <c r="M1056" s="275"/>
      <c r="P1056" s="277" t="s">
        <v>619</v>
      </c>
      <c r="Q1056" s="277"/>
      <c r="R1056" s="278">
        <v>13</v>
      </c>
      <c r="S1056" s="278"/>
      <c r="T1056" s="278"/>
      <c r="U1056" s="278"/>
      <c r="V1056" s="278"/>
      <c r="W1056" s="278"/>
      <c r="X1056" s="278"/>
      <c r="Y1056" s="278"/>
    </row>
    <row r="1057" spans="2:25" ht="3.75" customHeight="1"/>
    <row r="1058" spans="2:25" ht="1.5" customHeight="1"/>
    <row r="1059" spans="2:25" ht="2.25" customHeight="1"/>
    <row r="1060" spans="2:25">
      <c r="B1060" s="279" t="s">
        <v>935</v>
      </c>
      <c r="C1060" s="279"/>
      <c r="D1060" s="279"/>
      <c r="E1060" s="279"/>
      <c r="F1060" s="279"/>
      <c r="G1060" s="279"/>
      <c r="I1060" s="280" t="s">
        <v>322</v>
      </c>
      <c r="J1060" s="280"/>
      <c r="K1060" s="280"/>
      <c r="L1060" s="280"/>
      <c r="M1060" s="280"/>
      <c r="N1060" s="280"/>
      <c r="O1060" s="280"/>
      <c r="P1060" s="280"/>
      <c r="Q1060" s="280"/>
      <c r="R1060" s="280"/>
      <c r="S1060" s="280"/>
      <c r="T1060" s="280"/>
      <c r="U1060" s="280"/>
      <c r="V1060" s="280"/>
      <c r="W1060" s="280"/>
      <c r="X1060" s="280"/>
      <c r="Y1060" s="280"/>
    </row>
    <row r="1061" spans="2:25">
      <c r="I1061" s="281" t="s">
        <v>618</v>
      </c>
      <c r="J1061" s="281"/>
      <c r="K1061" s="281"/>
      <c r="L1061" s="281" t="s">
        <v>455</v>
      </c>
      <c r="M1061" s="281"/>
      <c r="P1061" s="282" t="s">
        <v>619</v>
      </c>
      <c r="Q1061" s="282"/>
      <c r="R1061" s="289">
        <v>3</v>
      </c>
      <c r="S1061" s="289"/>
      <c r="T1061" s="289"/>
      <c r="U1061" s="289"/>
      <c r="V1061" s="289"/>
      <c r="W1061" s="289"/>
      <c r="X1061" s="289"/>
      <c r="Y1061" s="289"/>
    </row>
    <row r="1062" spans="2:25" ht="3.75" customHeight="1"/>
    <row r="1063" spans="2:25" ht="1.5" customHeight="1"/>
    <row r="1064" spans="2:25" ht="2.25" customHeight="1"/>
    <row r="1065" spans="2:25" s="129" customFormat="1">
      <c r="B1065" s="275" t="s">
        <v>936</v>
      </c>
      <c r="C1065" s="275"/>
      <c r="D1065" s="275"/>
      <c r="E1065" s="275"/>
      <c r="F1065" s="275"/>
      <c r="G1065" s="275"/>
      <c r="I1065" s="276" t="s">
        <v>937</v>
      </c>
      <c r="J1065" s="276"/>
      <c r="K1065" s="276"/>
      <c r="L1065" s="276"/>
      <c r="M1065" s="276"/>
      <c r="N1065" s="276"/>
      <c r="O1065" s="276"/>
      <c r="P1065" s="276"/>
      <c r="Q1065" s="276"/>
      <c r="R1065" s="276"/>
      <c r="S1065" s="276"/>
      <c r="T1065" s="276"/>
      <c r="U1065" s="276"/>
      <c r="V1065" s="276"/>
      <c r="W1065" s="276"/>
      <c r="X1065" s="276"/>
      <c r="Y1065" s="276"/>
    </row>
    <row r="1066" spans="2:25" s="129" customFormat="1">
      <c r="I1066" s="275" t="s">
        <v>618</v>
      </c>
      <c r="J1066" s="275"/>
      <c r="K1066" s="275"/>
      <c r="L1066" s="275" t="s">
        <v>455</v>
      </c>
      <c r="M1066" s="275"/>
      <c r="P1066" s="277" t="s">
        <v>619</v>
      </c>
      <c r="Q1066" s="277"/>
      <c r="R1066" s="278">
        <v>3</v>
      </c>
      <c r="S1066" s="278"/>
      <c r="T1066" s="278"/>
      <c r="U1066" s="278"/>
      <c r="V1066" s="278"/>
      <c r="W1066" s="278"/>
      <c r="X1066" s="278"/>
      <c r="Y1066" s="278"/>
    </row>
    <row r="1067" spans="2:25" ht="3.75" customHeight="1"/>
    <row r="1068" spans="2:25" ht="1.5" customHeight="1"/>
    <row r="1069" spans="2:25" ht="2.25" customHeight="1"/>
    <row r="1070" spans="2:25">
      <c r="B1070" s="279" t="s">
        <v>938</v>
      </c>
      <c r="C1070" s="279"/>
      <c r="D1070" s="279"/>
      <c r="E1070" s="279"/>
      <c r="F1070" s="279"/>
      <c r="G1070" s="279"/>
      <c r="I1070" s="280" t="s">
        <v>324</v>
      </c>
      <c r="J1070" s="280"/>
      <c r="K1070" s="280"/>
      <c r="L1070" s="280"/>
      <c r="M1070" s="280"/>
      <c r="N1070" s="280"/>
      <c r="O1070" s="280"/>
      <c r="P1070" s="280"/>
      <c r="Q1070" s="280"/>
      <c r="R1070" s="280"/>
      <c r="S1070" s="280"/>
      <c r="T1070" s="280"/>
      <c r="U1070" s="280"/>
      <c r="V1070" s="280"/>
      <c r="W1070" s="280"/>
      <c r="X1070" s="280"/>
      <c r="Y1070" s="280"/>
    </row>
    <row r="1071" spans="2:25">
      <c r="I1071" s="281" t="s">
        <v>618</v>
      </c>
      <c r="J1071" s="281"/>
      <c r="K1071" s="281"/>
      <c r="L1071" s="281" t="s">
        <v>453</v>
      </c>
      <c r="M1071" s="281"/>
      <c r="P1071" s="282" t="s">
        <v>619</v>
      </c>
      <c r="Q1071" s="282"/>
      <c r="R1071" s="289">
        <v>1292</v>
      </c>
      <c r="S1071" s="289"/>
      <c r="T1071" s="289"/>
      <c r="U1071" s="289"/>
      <c r="V1071" s="289"/>
      <c r="W1071" s="289"/>
      <c r="X1071" s="289"/>
      <c r="Y1071" s="289"/>
    </row>
    <row r="1072" spans="2:25" ht="3.75" customHeight="1"/>
    <row r="1073" spans="2:25" ht="1.5" customHeight="1"/>
    <row r="1074" spans="2:25" ht="2.25" customHeight="1"/>
    <row r="1075" spans="2:25" s="129" customFormat="1">
      <c r="B1075" s="275" t="s">
        <v>939</v>
      </c>
      <c r="C1075" s="275"/>
      <c r="D1075" s="275"/>
      <c r="E1075" s="275"/>
      <c r="F1075" s="275"/>
      <c r="G1075" s="275"/>
      <c r="I1075" s="276" t="s">
        <v>940</v>
      </c>
      <c r="J1075" s="276"/>
      <c r="K1075" s="276"/>
      <c r="L1075" s="276"/>
      <c r="M1075" s="276"/>
      <c r="N1075" s="276"/>
      <c r="O1075" s="276"/>
      <c r="P1075" s="276"/>
      <c r="Q1075" s="276"/>
      <c r="R1075" s="276"/>
      <c r="S1075" s="276"/>
      <c r="T1075" s="276"/>
      <c r="U1075" s="276"/>
      <c r="V1075" s="276"/>
      <c r="W1075" s="276"/>
      <c r="X1075" s="276"/>
      <c r="Y1075" s="276"/>
    </row>
    <row r="1076" spans="2:25" s="129" customFormat="1">
      <c r="I1076" s="275" t="s">
        <v>618</v>
      </c>
      <c r="J1076" s="275"/>
      <c r="K1076" s="275"/>
      <c r="L1076" s="275" t="s">
        <v>453</v>
      </c>
      <c r="M1076" s="275"/>
      <c r="P1076" s="277" t="s">
        <v>619</v>
      </c>
      <c r="Q1076" s="277"/>
      <c r="R1076" s="278">
        <v>1292</v>
      </c>
      <c r="S1076" s="278"/>
      <c r="T1076" s="278"/>
      <c r="U1076" s="278"/>
      <c r="V1076" s="278"/>
      <c r="W1076" s="278"/>
      <c r="X1076" s="278"/>
      <c r="Y1076" s="278"/>
    </row>
    <row r="1077" spans="2:25" ht="3.75" customHeight="1"/>
    <row r="1078" spans="2:25" ht="1.5" customHeight="1"/>
    <row r="1079" spans="2:25" ht="2.25" customHeight="1"/>
    <row r="1080" spans="2:25">
      <c r="B1080" s="279" t="s">
        <v>941</v>
      </c>
      <c r="C1080" s="279"/>
      <c r="D1080" s="279"/>
      <c r="E1080" s="279"/>
      <c r="F1080" s="279"/>
      <c r="G1080" s="279"/>
      <c r="I1080" s="280" t="s">
        <v>326</v>
      </c>
      <c r="J1080" s="280"/>
      <c r="K1080" s="280"/>
      <c r="L1080" s="280"/>
      <c r="M1080" s="280"/>
      <c r="N1080" s="280"/>
      <c r="O1080" s="280"/>
      <c r="P1080" s="280"/>
      <c r="Q1080" s="280"/>
      <c r="R1080" s="280"/>
      <c r="S1080" s="280"/>
      <c r="T1080" s="280"/>
      <c r="U1080" s="280"/>
      <c r="V1080" s="280"/>
      <c r="W1080" s="280"/>
      <c r="X1080" s="280"/>
      <c r="Y1080" s="280"/>
    </row>
    <row r="1081" spans="2:25">
      <c r="I1081" s="281" t="s">
        <v>618</v>
      </c>
      <c r="J1081" s="281"/>
      <c r="K1081" s="281"/>
      <c r="L1081" s="281" t="s">
        <v>453</v>
      </c>
      <c r="M1081" s="281"/>
      <c r="P1081" s="282" t="s">
        <v>619</v>
      </c>
      <c r="Q1081" s="282"/>
      <c r="R1081" s="289">
        <v>740</v>
      </c>
      <c r="S1081" s="289"/>
      <c r="T1081" s="289"/>
      <c r="U1081" s="289"/>
      <c r="V1081" s="289"/>
      <c r="W1081" s="289"/>
      <c r="X1081" s="289"/>
      <c r="Y1081" s="289"/>
    </row>
    <row r="1082" spans="2:25" ht="3.75" customHeight="1"/>
    <row r="1083" spans="2:25" ht="1.5" customHeight="1"/>
    <row r="1084" spans="2:25" ht="2.25" customHeight="1"/>
    <row r="1085" spans="2:25" s="129" customFormat="1">
      <c r="B1085" s="275" t="s">
        <v>942</v>
      </c>
      <c r="C1085" s="275"/>
      <c r="D1085" s="275"/>
      <c r="E1085" s="275"/>
      <c r="F1085" s="275"/>
      <c r="G1085" s="275"/>
      <c r="I1085" s="276" t="s">
        <v>943</v>
      </c>
      <c r="J1085" s="276"/>
      <c r="K1085" s="276"/>
      <c r="L1085" s="276"/>
      <c r="M1085" s="276"/>
      <c r="N1085" s="276"/>
      <c r="O1085" s="276"/>
      <c r="P1085" s="276"/>
      <c r="Q1085" s="276"/>
      <c r="R1085" s="276"/>
      <c r="S1085" s="276"/>
      <c r="T1085" s="276"/>
      <c r="U1085" s="276"/>
      <c r="V1085" s="276"/>
      <c r="W1085" s="276"/>
      <c r="X1085" s="276"/>
      <c r="Y1085" s="276"/>
    </row>
    <row r="1086" spans="2:25" s="129" customFormat="1">
      <c r="I1086" s="275" t="s">
        <v>618</v>
      </c>
      <c r="J1086" s="275"/>
      <c r="K1086" s="275"/>
      <c r="L1086" s="275" t="s">
        <v>453</v>
      </c>
      <c r="M1086" s="275"/>
      <c r="P1086" s="277" t="s">
        <v>619</v>
      </c>
      <c r="Q1086" s="277"/>
      <c r="R1086" s="278">
        <v>740</v>
      </c>
      <c r="S1086" s="278"/>
      <c r="T1086" s="278"/>
      <c r="U1086" s="278"/>
      <c r="V1086" s="278"/>
      <c r="W1086" s="278"/>
      <c r="X1086" s="278"/>
      <c r="Y1086" s="278"/>
    </row>
    <row r="1087" spans="2:25" ht="3.75" customHeight="1"/>
    <row r="1088" spans="2:25" ht="1.5" customHeight="1"/>
    <row r="1089" spans="2:25" ht="2.25" customHeight="1"/>
    <row r="1090" spans="2:25">
      <c r="B1090" s="279" t="s">
        <v>944</v>
      </c>
      <c r="C1090" s="279"/>
      <c r="D1090" s="279"/>
      <c r="E1090" s="279"/>
      <c r="F1090" s="279"/>
      <c r="G1090" s="279"/>
      <c r="I1090" s="280" t="s">
        <v>328</v>
      </c>
      <c r="J1090" s="280"/>
      <c r="K1090" s="280"/>
      <c r="L1090" s="280"/>
      <c r="M1090" s="280"/>
      <c r="N1090" s="280"/>
      <c r="O1090" s="280"/>
      <c r="P1090" s="280"/>
      <c r="Q1090" s="280"/>
      <c r="R1090" s="280"/>
      <c r="S1090" s="280"/>
      <c r="T1090" s="280"/>
      <c r="U1090" s="280"/>
      <c r="V1090" s="280"/>
      <c r="W1090" s="280"/>
      <c r="X1090" s="280"/>
      <c r="Y1090" s="280"/>
    </row>
    <row r="1091" spans="2:25">
      <c r="I1091" s="281" t="s">
        <v>618</v>
      </c>
      <c r="J1091" s="281"/>
      <c r="K1091" s="281"/>
      <c r="L1091" s="281" t="s">
        <v>453</v>
      </c>
      <c r="M1091" s="281"/>
      <c r="P1091" s="282" t="s">
        <v>619</v>
      </c>
      <c r="Q1091" s="282"/>
      <c r="R1091" s="289">
        <v>13</v>
      </c>
      <c r="S1091" s="289"/>
      <c r="T1091" s="289"/>
      <c r="U1091" s="289"/>
      <c r="V1091" s="289"/>
      <c r="W1091" s="289"/>
      <c r="X1091" s="289"/>
      <c r="Y1091" s="289"/>
    </row>
    <row r="1092" spans="2:25" ht="3.75" customHeight="1"/>
    <row r="1093" spans="2:25" ht="1.5" customHeight="1"/>
    <row r="1094" spans="2:25" ht="2.25" customHeight="1"/>
    <row r="1095" spans="2:25">
      <c r="B1095" s="279" t="s">
        <v>945</v>
      </c>
      <c r="C1095" s="279"/>
      <c r="D1095" s="279"/>
      <c r="E1095" s="279"/>
      <c r="F1095" s="279"/>
      <c r="G1095" s="279"/>
      <c r="I1095" s="280" t="s">
        <v>330</v>
      </c>
      <c r="J1095" s="280"/>
      <c r="K1095" s="280"/>
      <c r="L1095" s="280"/>
      <c r="M1095" s="280"/>
      <c r="N1095" s="280"/>
      <c r="O1095" s="280"/>
      <c r="P1095" s="280"/>
      <c r="Q1095" s="280"/>
      <c r="R1095" s="280"/>
      <c r="S1095" s="280"/>
      <c r="T1095" s="280"/>
      <c r="U1095" s="280"/>
      <c r="V1095" s="280"/>
      <c r="W1095" s="280"/>
      <c r="X1095" s="280"/>
      <c r="Y1095" s="280"/>
    </row>
    <row r="1096" spans="2:25">
      <c r="I1096" s="281" t="s">
        <v>618</v>
      </c>
      <c r="J1096" s="281"/>
      <c r="K1096" s="281"/>
      <c r="L1096" s="281" t="s">
        <v>453</v>
      </c>
      <c r="M1096" s="281"/>
      <c r="P1096" s="282" t="s">
        <v>619</v>
      </c>
      <c r="Q1096" s="282"/>
      <c r="R1096" s="289">
        <v>107</v>
      </c>
      <c r="S1096" s="289"/>
      <c r="T1096" s="289"/>
      <c r="U1096" s="289"/>
      <c r="V1096" s="289"/>
      <c r="W1096" s="289"/>
      <c r="X1096" s="289"/>
      <c r="Y1096" s="289"/>
    </row>
    <row r="1097" spans="2:25" ht="3.75" customHeight="1"/>
    <row r="1098" spans="2:25" ht="1.5" customHeight="1"/>
    <row r="1099" spans="2:25" ht="2.25" customHeight="1"/>
    <row r="1100" spans="2:25" s="129" customFormat="1">
      <c r="B1100" s="275" t="s">
        <v>946</v>
      </c>
      <c r="C1100" s="275"/>
      <c r="D1100" s="275"/>
      <c r="E1100" s="275"/>
      <c r="F1100" s="275"/>
      <c r="G1100" s="275"/>
      <c r="I1100" s="276" t="s">
        <v>947</v>
      </c>
      <c r="J1100" s="276"/>
      <c r="K1100" s="276"/>
      <c r="L1100" s="276"/>
      <c r="M1100" s="276"/>
      <c r="N1100" s="276"/>
      <c r="O1100" s="276"/>
      <c r="P1100" s="276"/>
      <c r="Q1100" s="276"/>
      <c r="R1100" s="276"/>
      <c r="S1100" s="276"/>
      <c r="T1100" s="276"/>
      <c r="U1100" s="276"/>
      <c r="V1100" s="276"/>
      <c r="W1100" s="276"/>
      <c r="X1100" s="276"/>
      <c r="Y1100" s="276"/>
    </row>
    <row r="1101" spans="2:25" s="129" customFormat="1">
      <c r="I1101" s="275" t="s">
        <v>618</v>
      </c>
      <c r="J1101" s="275"/>
      <c r="K1101" s="275"/>
      <c r="L1101" s="275" t="s">
        <v>453</v>
      </c>
      <c r="M1101" s="275"/>
      <c r="P1101" s="277" t="s">
        <v>619</v>
      </c>
      <c r="Q1101" s="277"/>
      <c r="R1101" s="278">
        <v>107</v>
      </c>
      <c r="S1101" s="278"/>
      <c r="T1101" s="278"/>
      <c r="U1101" s="278"/>
      <c r="V1101" s="278"/>
      <c r="W1101" s="278"/>
      <c r="X1101" s="278"/>
      <c r="Y1101" s="278"/>
    </row>
    <row r="1102" spans="2:25" ht="3.75" customHeight="1"/>
    <row r="1103" spans="2:25" ht="1.5" customHeight="1"/>
    <row r="1104" spans="2:25" ht="2.25" customHeight="1"/>
    <row r="1105" spans="2:25" ht="2.25" customHeight="1"/>
    <row r="1106" spans="2:25">
      <c r="I1106" s="283" t="s">
        <v>948</v>
      </c>
      <c r="J1106" s="283"/>
      <c r="K1106" s="283"/>
      <c r="L1106" s="283"/>
      <c r="M1106" s="283"/>
      <c r="N1106" s="283"/>
      <c r="O1106" s="283"/>
      <c r="P1106" s="283"/>
      <c r="Q1106" s="283"/>
      <c r="R1106" s="283"/>
      <c r="S1106" s="283"/>
      <c r="T1106" s="283"/>
      <c r="U1106" s="283"/>
      <c r="V1106" s="283"/>
      <c r="W1106" s="283"/>
      <c r="X1106" s="283"/>
      <c r="Y1106" s="283"/>
    </row>
    <row r="1107" spans="2:25" ht="5.25" customHeight="1"/>
    <row r="1108" spans="2:25">
      <c r="B1108" s="279" t="s">
        <v>949</v>
      </c>
      <c r="C1108" s="279"/>
      <c r="D1108" s="279"/>
      <c r="E1108" s="279"/>
      <c r="F1108" s="279"/>
      <c r="G1108" s="279"/>
      <c r="I1108" s="280" t="s">
        <v>334</v>
      </c>
      <c r="J1108" s="280"/>
      <c r="K1108" s="280"/>
      <c r="L1108" s="280"/>
      <c r="M1108" s="280"/>
      <c r="N1108" s="280"/>
      <c r="O1108" s="280"/>
      <c r="P1108" s="280"/>
      <c r="Q1108" s="280"/>
      <c r="R1108" s="280"/>
      <c r="S1108" s="280"/>
      <c r="T1108" s="280"/>
      <c r="U1108" s="280"/>
      <c r="V1108" s="280"/>
      <c r="W1108" s="280"/>
      <c r="X1108" s="280"/>
      <c r="Y1108" s="280"/>
    </row>
    <row r="1109" spans="2:25">
      <c r="I1109" s="281" t="s">
        <v>618</v>
      </c>
      <c r="J1109" s="281"/>
      <c r="K1109" s="281"/>
      <c r="L1109" s="281" t="s">
        <v>446</v>
      </c>
      <c r="M1109" s="281"/>
      <c r="P1109" s="282" t="s">
        <v>619</v>
      </c>
      <c r="Q1109" s="282"/>
      <c r="R1109" s="289">
        <v>45.14</v>
      </c>
      <c r="S1109" s="289"/>
      <c r="T1109" s="289"/>
      <c r="U1109" s="289"/>
      <c r="V1109" s="289"/>
      <c r="W1109" s="289"/>
      <c r="X1109" s="289"/>
      <c r="Y1109" s="289"/>
    </row>
    <row r="1110" spans="2:25" ht="3.75" customHeight="1"/>
    <row r="1111" spans="2:25" ht="1.5" customHeight="1"/>
    <row r="1112" spans="2:25" ht="2.25" customHeight="1"/>
    <row r="1113" spans="2:25" s="129" customFormat="1">
      <c r="B1113" s="275" t="s">
        <v>950</v>
      </c>
      <c r="C1113" s="275"/>
      <c r="D1113" s="275"/>
      <c r="E1113" s="275"/>
      <c r="F1113" s="275"/>
      <c r="G1113" s="275"/>
      <c r="I1113" s="276" t="s">
        <v>951</v>
      </c>
      <c r="J1113" s="276"/>
      <c r="K1113" s="276"/>
      <c r="L1113" s="276"/>
      <c r="M1113" s="276"/>
      <c r="N1113" s="276"/>
      <c r="O1113" s="276"/>
      <c r="P1113" s="276"/>
      <c r="Q1113" s="276"/>
      <c r="R1113" s="276"/>
      <c r="S1113" s="276"/>
      <c r="T1113" s="276"/>
      <c r="U1113" s="276"/>
      <c r="V1113" s="276"/>
      <c r="W1113" s="276"/>
      <c r="X1113" s="276"/>
      <c r="Y1113" s="276"/>
    </row>
    <row r="1114" spans="2:25" s="129" customFormat="1">
      <c r="I1114" s="275" t="s">
        <v>618</v>
      </c>
      <c r="J1114" s="275"/>
      <c r="K1114" s="275"/>
      <c r="L1114" s="275" t="s">
        <v>446</v>
      </c>
      <c r="M1114" s="275"/>
      <c r="P1114" s="277" t="s">
        <v>619</v>
      </c>
      <c r="Q1114" s="277"/>
      <c r="R1114" s="278">
        <v>45.14</v>
      </c>
      <c r="S1114" s="278"/>
      <c r="T1114" s="278"/>
      <c r="U1114" s="278"/>
      <c r="V1114" s="278"/>
      <c r="W1114" s="278"/>
      <c r="X1114" s="278"/>
      <c r="Y1114" s="278"/>
    </row>
    <row r="1115" spans="2:25" ht="3.75" customHeight="1"/>
    <row r="1116" spans="2:25" ht="1.5" customHeight="1"/>
    <row r="1117" spans="2:25" ht="2.25" customHeight="1"/>
    <row r="1118" spans="2:25">
      <c r="B1118" s="279" t="s">
        <v>952</v>
      </c>
      <c r="C1118" s="279"/>
      <c r="D1118" s="279"/>
      <c r="E1118" s="279"/>
      <c r="F1118" s="279"/>
      <c r="G1118" s="279"/>
      <c r="I1118" s="280" t="s">
        <v>336</v>
      </c>
      <c r="J1118" s="280"/>
      <c r="K1118" s="280"/>
      <c r="L1118" s="280"/>
      <c r="M1118" s="280"/>
      <c r="N1118" s="280"/>
      <c r="O1118" s="280"/>
      <c r="P1118" s="280"/>
      <c r="Q1118" s="280"/>
      <c r="R1118" s="280"/>
      <c r="S1118" s="280"/>
      <c r="T1118" s="280"/>
      <c r="U1118" s="280"/>
      <c r="V1118" s="280"/>
      <c r="W1118" s="280"/>
      <c r="X1118" s="280"/>
      <c r="Y1118" s="280"/>
    </row>
    <row r="1119" spans="2:25">
      <c r="I1119" s="281" t="s">
        <v>618</v>
      </c>
      <c r="J1119" s="281"/>
      <c r="K1119" s="281"/>
      <c r="L1119" s="281" t="s">
        <v>446</v>
      </c>
      <c r="M1119" s="281"/>
      <c r="P1119" s="282" t="s">
        <v>619</v>
      </c>
      <c r="Q1119" s="282"/>
      <c r="R1119" s="289">
        <v>926.65</v>
      </c>
      <c r="S1119" s="289"/>
      <c r="T1119" s="289"/>
      <c r="U1119" s="289"/>
      <c r="V1119" s="289"/>
      <c r="W1119" s="289"/>
      <c r="X1119" s="289"/>
      <c r="Y1119" s="289"/>
    </row>
    <row r="1120" spans="2:25" ht="3.75" customHeight="1"/>
    <row r="1121" spans="2:25" ht="1.5" customHeight="1"/>
    <row r="1122" spans="2:25" ht="2.25" customHeight="1"/>
    <row r="1123" spans="2:25">
      <c r="B1123" s="279" t="s">
        <v>953</v>
      </c>
      <c r="C1123" s="279"/>
      <c r="D1123" s="279"/>
      <c r="E1123" s="279"/>
      <c r="F1123" s="279"/>
      <c r="G1123" s="279"/>
      <c r="I1123" s="280" t="s">
        <v>338</v>
      </c>
      <c r="J1123" s="280"/>
      <c r="K1123" s="280"/>
      <c r="L1123" s="280"/>
      <c r="M1123" s="280"/>
      <c r="N1123" s="280"/>
      <c r="O1123" s="280"/>
      <c r="P1123" s="280"/>
      <c r="Q1123" s="280"/>
      <c r="R1123" s="280"/>
      <c r="S1123" s="280"/>
      <c r="T1123" s="280"/>
      <c r="U1123" s="280"/>
      <c r="V1123" s="280"/>
      <c r="W1123" s="280"/>
      <c r="X1123" s="280"/>
      <c r="Y1123" s="280"/>
    </row>
    <row r="1124" spans="2:25">
      <c r="I1124" s="281" t="s">
        <v>618</v>
      </c>
      <c r="J1124" s="281"/>
      <c r="K1124" s="281"/>
      <c r="L1124" s="281" t="s">
        <v>446</v>
      </c>
      <c r="M1124" s="281"/>
      <c r="P1124" s="282" t="s">
        <v>619</v>
      </c>
      <c r="Q1124" s="282"/>
      <c r="R1124" s="289">
        <v>32</v>
      </c>
      <c r="S1124" s="289"/>
      <c r="T1124" s="289"/>
      <c r="U1124" s="289"/>
      <c r="V1124" s="289"/>
      <c r="W1124" s="289"/>
      <c r="X1124" s="289"/>
      <c r="Y1124" s="289"/>
    </row>
    <row r="1125" spans="2:25" ht="3.75" customHeight="1"/>
    <row r="1126" spans="2:25" ht="1.5" customHeight="1"/>
    <row r="1127" spans="2:25" ht="2.25" customHeight="1"/>
    <row r="1128" spans="2:25" s="129" customFormat="1">
      <c r="B1128" s="275" t="s">
        <v>954</v>
      </c>
      <c r="C1128" s="275"/>
      <c r="D1128" s="275"/>
      <c r="E1128" s="275"/>
      <c r="F1128" s="275"/>
      <c r="G1128" s="275"/>
      <c r="I1128" s="276" t="s">
        <v>955</v>
      </c>
      <c r="J1128" s="276"/>
      <c r="K1128" s="276"/>
      <c r="L1128" s="276"/>
      <c r="M1128" s="276"/>
      <c r="N1128" s="276"/>
      <c r="O1128" s="276"/>
      <c r="P1128" s="276"/>
      <c r="Q1128" s="276"/>
      <c r="R1128" s="276"/>
      <c r="S1128" s="276"/>
      <c r="T1128" s="276"/>
      <c r="U1128" s="276"/>
      <c r="V1128" s="276"/>
      <c r="W1128" s="276"/>
      <c r="X1128" s="276"/>
      <c r="Y1128" s="276"/>
    </row>
    <row r="1129" spans="2:25" s="129" customFormat="1">
      <c r="I1129" s="275" t="s">
        <v>618</v>
      </c>
      <c r="J1129" s="275"/>
      <c r="K1129" s="275"/>
      <c r="L1129" s="275" t="s">
        <v>446</v>
      </c>
      <c r="M1129" s="275"/>
      <c r="P1129" s="277" t="s">
        <v>619</v>
      </c>
      <c r="Q1129" s="277"/>
      <c r="R1129" s="278">
        <v>32</v>
      </c>
      <c r="S1129" s="278"/>
      <c r="T1129" s="278"/>
      <c r="U1129" s="278"/>
      <c r="V1129" s="278"/>
      <c r="W1129" s="278"/>
      <c r="X1129" s="278"/>
      <c r="Y1129" s="278"/>
    </row>
    <row r="1130" spans="2:25" ht="3.75" customHeight="1"/>
    <row r="1131" spans="2:25" ht="1.5" customHeight="1"/>
    <row r="1132" spans="2:25" ht="2.25" customHeight="1"/>
    <row r="1133" spans="2:25">
      <c r="B1133" s="279" t="s">
        <v>956</v>
      </c>
      <c r="C1133" s="279"/>
      <c r="D1133" s="279"/>
      <c r="E1133" s="279"/>
      <c r="F1133" s="279"/>
      <c r="G1133" s="279"/>
      <c r="I1133" s="280" t="s">
        <v>340</v>
      </c>
      <c r="J1133" s="280"/>
      <c r="K1133" s="280"/>
      <c r="L1133" s="280"/>
      <c r="M1133" s="280"/>
      <c r="N1133" s="280"/>
      <c r="O1133" s="280"/>
      <c r="P1133" s="280"/>
      <c r="Q1133" s="280"/>
      <c r="R1133" s="280"/>
      <c r="S1133" s="280"/>
      <c r="T1133" s="280"/>
      <c r="U1133" s="280"/>
      <c r="V1133" s="280"/>
      <c r="W1133" s="280"/>
      <c r="X1133" s="280"/>
      <c r="Y1133" s="280"/>
    </row>
    <row r="1134" spans="2:25">
      <c r="I1134" s="281" t="s">
        <v>618</v>
      </c>
      <c r="J1134" s="281"/>
      <c r="K1134" s="281"/>
      <c r="L1134" s="281" t="s">
        <v>446</v>
      </c>
      <c r="M1134" s="281"/>
      <c r="P1134" s="282" t="s">
        <v>619</v>
      </c>
      <c r="Q1134" s="282"/>
      <c r="R1134" s="289">
        <v>15.56</v>
      </c>
      <c r="S1134" s="289"/>
      <c r="T1134" s="289"/>
      <c r="U1134" s="289"/>
      <c r="V1134" s="289"/>
      <c r="W1134" s="289"/>
      <c r="X1134" s="289"/>
      <c r="Y1134" s="289"/>
    </row>
    <row r="1135" spans="2:25" ht="3.75" customHeight="1"/>
    <row r="1136" spans="2:25" ht="1.5" customHeight="1"/>
    <row r="1137" spans="2:25" ht="2.25" customHeight="1"/>
    <row r="1138" spans="2:25" s="129" customFormat="1">
      <c r="B1138" s="275" t="s">
        <v>957</v>
      </c>
      <c r="C1138" s="275"/>
      <c r="D1138" s="275"/>
      <c r="E1138" s="275"/>
      <c r="F1138" s="275"/>
      <c r="G1138" s="275"/>
      <c r="I1138" s="276" t="s">
        <v>958</v>
      </c>
      <c r="J1138" s="276"/>
      <c r="K1138" s="276"/>
      <c r="L1138" s="276"/>
      <c r="M1138" s="276"/>
      <c r="N1138" s="276"/>
      <c r="O1138" s="276"/>
      <c r="P1138" s="276"/>
      <c r="Q1138" s="276"/>
      <c r="R1138" s="276"/>
      <c r="S1138" s="276"/>
      <c r="T1138" s="276"/>
      <c r="U1138" s="276"/>
      <c r="V1138" s="276"/>
      <c r="W1138" s="276"/>
      <c r="X1138" s="276"/>
      <c r="Y1138" s="276"/>
    </row>
    <row r="1139" spans="2:25" s="129" customFormat="1">
      <c r="I1139" s="275" t="s">
        <v>618</v>
      </c>
      <c r="J1139" s="275"/>
      <c r="K1139" s="275"/>
      <c r="L1139" s="275" t="s">
        <v>446</v>
      </c>
      <c r="M1139" s="275"/>
      <c r="P1139" s="277" t="s">
        <v>619</v>
      </c>
      <c r="Q1139" s="277"/>
      <c r="R1139" s="278">
        <v>15.56</v>
      </c>
      <c r="S1139" s="278"/>
      <c r="T1139" s="278"/>
      <c r="U1139" s="278"/>
      <c r="V1139" s="278"/>
      <c r="W1139" s="278"/>
      <c r="X1139" s="278"/>
      <c r="Y1139" s="278"/>
    </row>
    <row r="1140" spans="2:25" ht="3.75" customHeight="1"/>
    <row r="1141" spans="2:25" ht="1.5" customHeight="1"/>
    <row r="1142" spans="2:25" ht="2.25" customHeight="1"/>
    <row r="1143" spans="2:25">
      <c r="B1143" s="279" t="s">
        <v>959</v>
      </c>
      <c r="C1143" s="279"/>
      <c r="D1143" s="279"/>
      <c r="E1143" s="279"/>
      <c r="F1143" s="279"/>
      <c r="G1143" s="279"/>
      <c r="I1143" s="280" t="s">
        <v>342</v>
      </c>
      <c r="J1143" s="280"/>
      <c r="K1143" s="280"/>
      <c r="L1143" s="280"/>
      <c r="M1143" s="280"/>
      <c r="N1143" s="280"/>
      <c r="O1143" s="280"/>
      <c r="P1143" s="280"/>
      <c r="Q1143" s="280"/>
      <c r="R1143" s="280"/>
      <c r="S1143" s="280"/>
      <c r="T1143" s="280"/>
      <c r="U1143" s="280"/>
      <c r="V1143" s="280"/>
      <c r="W1143" s="280"/>
      <c r="X1143" s="280"/>
      <c r="Y1143" s="280"/>
    </row>
    <row r="1144" spans="2:25">
      <c r="I1144" s="281" t="s">
        <v>618</v>
      </c>
      <c r="J1144" s="281"/>
      <c r="K1144" s="281"/>
      <c r="L1144" s="281" t="s">
        <v>446</v>
      </c>
      <c r="M1144" s="281"/>
      <c r="P1144" s="282" t="s">
        <v>619</v>
      </c>
      <c r="Q1144" s="282"/>
      <c r="R1144" s="289">
        <v>547.95000000000005</v>
      </c>
      <c r="S1144" s="289"/>
      <c r="T1144" s="289"/>
      <c r="U1144" s="289"/>
      <c r="V1144" s="289"/>
      <c r="W1144" s="289"/>
      <c r="X1144" s="289"/>
      <c r="Y1144" s="289"/>
    </row>
    <row r="1145" spans="2:25" ht="3.75" customHeight="1"/>
    <row r="1146" spans="2:25" ht="1.5" customHeight="1"/>
    <row r="1147" spans="2:25" ht="2.25" customHeight="1"/>
    <row r="1148" spans="2:25" s="129" customFormat="1">
      <c r="B1148" s="275" t="s">
        <v>960</v>
      </c>
      <c r="C1148" s="275"/>
      <c r="D1148" s="275"/>
      <c r="E1148" s="275"/>
      <c r="F1148" s="275"/>
      <c r="G1148" s="275"/>
      <c r="I1148" s="276" t="s">
        <v>961</v>
      </c>
      <c r="J1148" s="276"/>
      <c r="K1148" s="276"/>
      <c r="L1148" s="276"/>
      <c r="M1148" s="276"/>
      <c r="N1148" s="276"/>
      <c r="O1148" s="276"/>
      <c r="P1148" s="276"/>
      <c r="Q1148" s="276"/>
      <c r="R1148" s="276"/>
      <c r="S1148" s="276"/>
      <c r="T1148" s="276"/>
      <c r="U1148" s="276"/>
      <c r="V1148" s="276"/>
      <c r="W1148" s="276"/>
      <c r="X1148" s="276"/>
      <c r="Y1148" s="276"/>
    </row>
    <row r="1149" spans="2:25" s="129" customFormat="1">
      <c r="I1149" s="275" t="s">
        <v>618</v>
      </c>
      <c r="J1149" s="275"/>
      <c r="K1149" s="275"/>
      <c r="L1149" s="275" t="s">
        <v>446</v>
      </c>
      <c r="M1149" s="275"/>
      <c r="P1149" s="277" t="s">
        <v>619</v>
      </c>
      <c r="Q1149" s="277"/>
      <c r="R1149" s="278">
        <v>547.95000000000005</v>
      </c>
      <c r="S1149" s="278"/>
      <c r="T1149" s="278"/>
      <c r="U1149" s="278"/>
      <c r="V1149" s="278"/>
      <c r="W1149" s="278"/>
      <c r="X1149" s="278"/>
      <c r="Y1149" s="278"/>
    </row>
    <row r="1150" spans="2:25" ht="3.75" customHeight="1"/>
    <row r="1151" spans="2:25" ht="1.5" customHeight="1"/>
    <row r="1152" spans="2:25" ht="2.25" customHeight="1"/>
    <row r="1153" spans="2:25">
      <c r="B1153" s="279" t="s">
        <v>962</v>
      </c>
      <c r="C1153" s="279"/>
      <c r="D1153" s="279"/>
      <c r="E1153" s="279"/>
      <c r="F1153" s="279"/>
      <c r="G1153" s="279"/>
      <c r="I1153" s="280" t="s">
        <v>344</v>
      </c>
      <c r="J1153" s="280"/>
      <c r="K1153" s="280"/>
      <c r="L1153" s="280"/>
      <c r="M1153" s="280"/>
      <c r="N1153" s="280"/>
      <c r="O1153" s="280"/>
      <c r="P1153" s="280"/>
      <c r="Q1153" s="280"/>
      <c r="R1153" s="280"/>
      <c r="S1153" s="280"/>
      <c r="T1153" s="280"/>
      <c r="U1153" s="280"/>
      <c r="V1153" s="280"/>
      <c r="W1153" s="280"/>
      <c r="X1153" s="280"/>
      <c r="Y1153" s="280"/>
    </row>
    <row r="1154" spans="2:25">
      <c r="I1154" s="281" t="s">
        <v>618</v>
      </c>
      <c r="J1154" s="281"/>
      <c r="K1154" s="281"/>
      <c r="L1154" s="281" t="s">
        <v>448</v>
      </c>
      <c r="M1154" s="281"/>
      <c r="P1154" s="282" t="s">
        <v>619</v>
      </c>
      <c r="Q1154" s="282"/>
      <c r="R1154" s="289">
        <v>3114</v>
      </c>
      <c r="S1154" s="289"/>
      <c r="T1154" s="289"/>
      <c r="U1154" s="289"/>
      <c r="V1154" s="289"/>
      <c r="W1154" s="289"/>
      <c r="X1154" s="289"/>
      <c r="Y1154" s="289"/>
    </row>
    <row r="1155" spans="2:25" ht="3.75" customHeight="1"/>
    <row r="1156" spans="2:25" ht="1.5" customHeight="1"/>
    <row r="1157" spans="2:25" ht="2.25" customHeight="1"/>
    <row r="1158" spans="2:25" s="129" customFormat="1">
      <c r="B1158" s="275" t="s">
        <v>963</v>
      </c>
      <c r="C1158" s="275"/>
      <c r="D1158" s="275"/>
      <c r="E1158" s="275"/>
      <c r="F1158" s="275"/>
      <c r="G1158" s="275"/>
      <c r="I1158" s="276" t="s">
        <v>964</v>
      </c>
      <c r="J1158" s="276"/>
      <c r="K1158" s="276"/>
      <c r="L1158" s="276"/>
      <c r="M1158" s="276"/>
      <c r="N1158" s="276"/>
      <c r="O1158" s="276"/>
      <c r="P1158" s="276"/>
      <c r="Q1158" s="276"/>
      <c r="R1158" s="276"/>
      <c r="S1158" s="276"/>
      <c r="T1158" s="276"/>
      <c r="U1158" s="276"/>
      <c r="V1158" s="276"/>
      <c r="W1158" s="276"/>
      <c r="X1158" s="276"/>
      <c r="Y1158" s="276"/>
    </row>
    <row r="1159" spans="2:25" s="129" customFormat="1">
      <c r="I1159" s="275" t="s">
        <v>618</v>
      </c>
      <c r="J1159" s="275"/>
      <c r="K1159" s="275"/>
      <c r="L1159" s="275" t="s">
        <v>448</v>
      </c>
      <c r="M1159" s="275"/>
      <c r="P1159" s="277" t="s">
        <v>619</v>
      </c>
      <c r="Q1159" s="277"/>
      <c r="R1159" s="278">
        <v>3114</v>
      </c>
      <c r="S1159" s="278"/>
      <c r="T1159" s="278"/>
      <c r="U1159" s="278"/>
      <c r="V1159" s="278"/>
      <c r="W1159" s="278"/>
      <c r="X1159" s="278"/>
      <c r="Y1159" s="278"/>
    </row>
    <row r="1160" spans="2:25" ht="3.75" customHeight="1"/>
    <row r="1161" spans="2:25" ht="1.5" customHeight="1"/>
    <row r="1162" spans="2:25" ht="2.25" customHeight="1"/>
    <row r="1163" spans="2:25">
      <c r="B1163" s="279" t="s">
        <v>965</v>
      </c>
      <c r="C1163" s="279"/>
      <c r="D1163" s="279"/>
      <c r="E1163" s="279"/>
      <c r="F1163" s="279"/>
      <c r="G1163" s="279"/>
      <c r="I1163" s="280" t="s">
        <v>346</v>
      </c>
      <c r="J1163" s="280"/>
      <c r="K1163" s="280"/>
      <c r="L1163" s="280"/>
      <c r="M1163" s="280"/>
      <c r="N1163" s="280"/>
      <c r="O1163" s="280"/>
      <c r="P1163" s="280"/>
      <c r="Q1163" s="280"/>
      <c r="R1163" s="280"/>
      <c r="S1163" s="280"/>
      <c r="T1163" s="280"/>
      <c r="U1163" s="280"/>
      <c r="V1163" s="280"/>
      <c r="W1163" s="280"/>
      <c r="X1163" s="280"/>
      <c r="Y1163" s="280"/>
    </row>
    <row r="1164" spans="2:25">
      <c r="I1164" s="281" t="s">
        <v>618</v>
      </c>
      <c r="J1164" s="281"/>
      <c r="K1164" s="281"/>
      <c r="L1164" s="281" t="s">
        <v>446</v>
      </c>
      <c r="M1164" s="281"/>
      <c r="P1164" s="282" t="s">
        <v>619</v>
      </c>
      <c r="Q1164" s="282"/>
      <c r="R1164" s="289">
        <v>155.69999999999999</v>
      </c>
      <c r="S1164" s="289"/>
      <c r="T1164" s="289"/>
      <c r="U1164" s="289"/>
      <c r="V1164" s="289"/>
      <c r="W1164" s="289"/>
      <c r="X1164" s="289"/>
      <c r="Y1164" s="289"/>
    </row>
    <row r="1165" spans="2:25" ht="3.75" customHeight="1"/>
    <row r="1166" spans="2:25" ht="1.5" customHeight="1"/>
    <row r="1167" spans="2:25" ht="2.25" customHeight="1"/>
    <row r="1168" spans="2:25" s="129" customFormat="1">
      <c r="B1168" s="275" t="s">
        <v>966</v>
      </c>
      <c r="C1168" s="275"/>
      <c r="D1168" s="275"/>
      <c r="E1168" s="275"/>
      <c r="F1168" s="275"/>
      <c r="G1168" s="275"/>
      <c r="I1168" s="276" t="s">
        <v>967</v>
      </c>
      <c r="J1168" s="276"/>
      <c r="K1168" s="276"/>
      <c r="L1168" s="276"/>
      <c r="M1168" s="276"/>
      <c r="N1168" s="276"/>
      <c r="O1168" s="276"/>
      <c r="P1168" s="276"/>
      <c r="Q1168" s="276"/>
      <c r="R1168" s="276"/>
      <c r="S1168" s="276"/>
      <c r="T1168" s="276"/>
      <c r="U1168" s="276"/>
      <c r="V1168" s="276"/>
      <c r="W1168" s="276"/>
      <c r="X1168" s="276"/>
      <c r="Y1168" s="276"/>
    </row>
    <row r="1169" spans="2:25" s="129" customFormat="1">
      <c r="I1169" s="275" t="s">
        <v>618</v>
      </c>
      <c r="J1169" s="275"/>
      <c r="K1169" s="275"/>
      <c r="L1169" s="275" t="s">
        <v>446</v>
      </c>
      <c r="M1169" s="275"/>
      <c r="P1169" s="277" t="s">
        <v>619</v>
      </c>
      <c r="Q1169" s="277"/>
      <c r="R1169" s="278">
        <v>155.69999999999999</v>
      </c>
      <c r="S1169" s="278"/>
      <c r="T1169" s="278"/>
      <c r="U1169" s="278"/>
      <c r="V1169" s="278"/>
      <c r="W1169" s="278"/>
      <c r="X1169" s="278"/>
      <c r="Y1169" s="278"/>
    </row>
    <row r="1170" spans="2:25" ht="3.75" customHeight="1"/>
    <row r="1171" spans="2:25" ht="1.5" customHeight="1"/>
    <row r="1172" spans="2:25" ht="2.25" customHeight="1"/>
    <row r="1173" spans="2:25">
      <c r="B1173" s="279" t="s">
        <v>968</v>
      </c>
      <c r="C1173" s="279"/>
      <c r="D1173" s="279"/>
      <c r="E1173" s="279"/>
      <c r="F1173" s="279"/>
      <c r="G1173" s="279"/>
      <c r="I1173" s="280" t="s">
        <v>348</v>
      </c>
      <c r="J1173" s="280"/>
      <c r="K1173" s="280"/>
      <c r="L1173" s="280"/>
      <c r="M1173" s="280"/>
      <c r="N1173" s="280"/>
      <c r="O1173" s="280"/>
      <c r="P1173" s="280"/>
      <c r="Q1173" s="280"/>
      <c r="R1173" s="280"/>
      <c r="S1173" s="280"/>
      <c r="T1173" s="280"/>
      <c r="U1173" s="280"/>
      <c r="V1173" s="280"/>
      <c r="W1173" s="280"/>
      <c r="X1173" s="280"/>
      <c r="Y1173" s="280"/>
    </row>
    <row r="1174" spans="2:25">
      <c r="I1174" s="281" t="s">
        <v>618</v>
      </c>
      <c r="J1174" s="281"/>
      <c r="K1174" s="281"/>
      <c r="L1174" s="281" t="s">
        <v>453</v>
      </c>
      <c r="M1174" s="281"/>
      <c r="P1174" s="282" t="s">
        <v>619</v>
      </c>
      <c r="Q1174" s="282"/>
      <c r="R1174" s="289">
        <v>1615</v>
      </c>
      <c r="S1174" s="289"/>
      <c r="T1174" s="289"/>
      <c r="U1174" s="289"/>
      <c r="V1174" s="289"/>
      <c r="W1174" s="289"/>
      <c r="X1174" s="289"/>
      <c r="Y1174" s="289"/>
    </row>
    <row r="1175" spans="2:25" ht="3.75" customHeight="1"/>
    <row r="1176" spans="2:25" ht="1.5" customHeight="1"/>
    <row r="1177" spans="2:25" ht="2.25" customHeight="1"/>
    <row r="1178" spans="2:25" s="129" customFormat="1">
      <c r="B1178" s="275" t="s">
        <v>969</v>
      </c>
      <c r="C1178" s="275"/>
      <c r="D1178" s="275"/>
      <c r="E1178" s="275"/>
      <c r="F1178" s="275"/>
      <c r="G1178" s="275"/>
      <c r="I1178" s="276" t="s">
        <v>970</v>
      </c>
      <c r="J1178" s="276"/>
      <c r="K1178" s="276"/>
      <c r="L1178" s="276"/>
      <c r="M1178" s="276"/>
      <c r="N1178" s="276"/>
      <c r="O1178" s="276"/>
      <c r="P1178" s="276"/>
      <c r="Q1178" s="276"/>
      <c r="R1178" s="276"/>
      <c r="S1178" s="276"/>
      <c r="T1178" s="276"/>
      <c r="U1178" s="276"/>
      <c r="V1178" s="276"/>
      <c r="W1178" s="276"/>
      <c r="X1178" s="276"/>
      <c r="Y1178" s="276"/>
    </row>
    <row r="1179" spans="2:25" s="129" customFormat="1">
      <c r="I1179" s="275" t="s">
        <v>618</v>
      </c>
      <c r="J1179" s="275"/>
      <c r="K1179" s="275"/>
      <c r="L1179" s="275" t="s">
        <v>453</v>
      </c>
      <c r="M1179" s="275"/>
      <c r="P1179" s="277" t="s">
        <v>619</v>
      </c>
      <c r="Q1179" s="277"/>
      <c r="R1179" s="278">
        <v>1615</v>
      </c>
      <c r="S1179" s="278"/>
      <c r="T1179" s="278"/>
      <c r="U1179" s="278"/>
      <c r="V1179" s="278"/>
      <c r="W1179" s="278"/>
      <c r="X1179" s="278"/>
      <c r="Y1179" s="278"/>
    </row>
    <row r="1180" spans="2:25" ht="3.75" customHeight="1"/>
    <row r="1181" spans="2:25" ht="1.5" customHeight="1"/>
    <row r="1182" spans="2:25" ht="2.25" customHeight="1"/>
    <row r="1183" spans="2:25">
      <c r="B1183" s="279" t="s">
        <v>971</v>
      </c>
      <c r="C1183" s="279"/>
      <c r="D1183" s="279"/>
      <c r="E1183" s="279"/>
      <c r="F1183" s="279"/>
      <c r="G1183" s="279"/>
      <c r="I1183" s="280" t="s">
        <v>350</v>
      </c>
      <c r="J1183" s="280"/>
      <c r="K1183" s="280"/>
      <c r="L1183" s="280"/>
      <c r="M1183" s="280"/>
      <c r="N1183" s="280"/>
      <c r="O1183" s="280"/>
      <c r="P1183" s="280"/>
      <c r="Q1183" s="280"/>
      <c r="R1183" s="280"/>
      <c r="S1183" s="280"/>
      <c r="T1183" s="280"/>
      <c r="U1183" s="280"/>
      <c r="V1183" s="280"/>
      <c r="W1183" s="280"/>
      <c r="X1183" s="280"/>
      <c r="Y1183" s="280"/>
    </row>
    <row r="1184" spans="2:25">
      <c r="I1184" s="281" t="s">
        <v>618</v>
      </c>
      <c r="J1184" s="281"/>
      <c r="K1184" s="281"/>
      <c r="L1184" s="281" t="s">
        <v>453</v>
      </c>
      <c r="M1184" s="281"/>
      <c r="P1184" s="282" t="s">
        <v>619</v>
      </c>
      <c r="Q1184" s="282"/>
      <c r="R1184" s="289">
        <v>5</v>
      </c>
      <c r="S1184" s="289"/>
      <c r="T1184" s="289"/>
      <c r="U1184" s="289"/>
      <c r="V1184" s="289"/>
      <c r="W1184" s="289"/>
      <c r="X1184" s="289"/>
      <c r="Y1184" s="289"/>
    </row>
    <row r="1185" spans="2:25" ht="3.75" customHeight="1"/>
    <row r="1186" spans="2:25" ht="1.5" customHeight="1"/>
    <row r="1187" spans="2:25" ht="2.25" customHeight="1"/>
    <row r="1188" spans="2:25" ht="2.25" customHeight="1"/>
    <row r="1189" spans="2:25">
      <c r="I1189" s="283" t="s">
        <v>972</v>
      </c>
      <c r="J1189" s="283"/>
      <c r="K1189" s="283"/>
      <c r="L1189" s="283"/>
      <c r="M1189" s="283"/>
      <c r="N1189" s="283"/>
      <c r="O1189" s="283"/>
      <c r="P1189" s="283"/>
      <c r="Q1189" s="283"/>
      <c r="R1189" s="283"/>
      <c r="S1189" s="283"/>
      <c r="T1189" s="283"/>
      <c r="U1189" s="283"/>
      <c r="V1189" s="283"/>
      <c r="W1189" s="283"/>
      <c r="X1189" s="283"/>
      <c r="Y1189" s="283"/>
    </row>
    <row r="1190" spans="2:25" ht="5.25" customHeight="1"/>
    <row r="1191" spans="2:25">
      <c r="B1191" s="279" t="s">
        <v>973</v>
      </c>
      <c r="C1191" s="279"/>
      <c r="D1191" s="279"/>
      <c r="E1191" s="279"/>
      <c r="F1191" s="279"/>
      <c r="G1191" s="279"/>
      <c r="I1191" s="280" t="s">
        <v>354</v>
      </c>
      <c r="J1191" s="280"/>
      <c r="K1191" s="280"/>
      <c r="L1191" s="280"/>
      <c r="M1191" s="280"/>
      <c r="N1191" s="280"/>
      <c r="O1191" s="280"/>
      <c r="P1191" s="280"/>
      <c r="Q1191" s="280"/>
      <c r="R1191" s="280"/>
      <c r="S1191" s="280"/>
      <c r="T1191" s="280"/>
      <c r="U1191" s="280"/>
      <c r="V1191" s="280"/>
      <c r="W1191" s="280"/>
      <c r="X1191" s="280"/>
      <c r="Y1191" s="280"/>
    </row>
    <row r="1192" spans="2:25">
      <c r="I1192" s="281" t="s">
        <v>618</v>
      </c>
      <c r="J1192" s="281"/>
      <c r="K1192" s="281"/>
      <c r="L1192" s="281" t="s">
        <v>446</v>
      </c>
      <c r="M1192" s="281"/>
      <c r="P1192" s="282" t="s">
        <v>619</v>
      </c>
      <c r="Q1192" s="282"/>
      <c r="R1192" s="289">
        <v>36</v>
      </c>
      <c r="S1192" s="289"/>
      <c r="T1192" s="289"/>
      <c r="U1192" s="289"/>
      <c r="V1192" s="289"/>
      <c r="W1192" s="289"/>
      <c r="X1192" s="289"/>
      <c r="Y1192" s="289"/>
    </row>
    <row r="1193" spans="2:25" ht="3.75" customHeight="1"/>
    <row r="1194" spans="2:25" ht="1.5" customHeight="1"/>
    <row r="1195" spans="2:25" ht="2.25" customHeight="1"/>
    <row r="1196" spans="2:25" s="129" customFormat="1">
      <c r="B1196" s="275" t="s">
        <v>974</v>
      </c>
      <c r="C1196" s="275"/>
      <c r="D1196" s="275"/>
      <c r="E1196" s="275"/>
      <c r="F1196" s="275"/>
      <c r="G1196" s="275"/>
      <c r="I1196" s="276" t="s">
        <v>975</v>
      </c>
      <c r="J1196" s="276"/>
      <c r="K1196" s="276"/>
      <c r="L1196" s="276"/>
      <c r="M1196" s="276"/>
      <c r="N1196" s="276"/>
      <c r="O1196" s="276"/>
      <c r="P1196" s="276"/>
      <c r="Q1196" s="276"/>
      <c r="R1196" s="276"/>
      <c r="S1196" s="276"/>
      <c r="T1196" s="276"/>
      <c r="U1196" s="276"/>
      <c r="V1196" s="276"/>
      <c r="W1196" s="276"/>
      <c r="X1196" s="276"/>
      <c r="Y1196" s="276"/>
    </row>
    <row r="1197" spans="2:25" s="129" customFormat="1">
      <c r="I1197" s="275" t="s">
        <v>618</v>
      </c>
      <c r="J1197" s="275"/>
      <c r="K1197" s="275"/>
      <c r="L1197" s="275" t="s">
        <v>446</v>
      </c>
      <c r="M1197" s="275"/>
      <c r="P1197" s="277" t="s">
        <v>619</v>
      </c>
      <c r="Q1197" s="277"/>
      <c r="R1197" s="278">
        <v>36</v>
      </c>
      <c r="S1197" s="278"/>
      <c r="T1197" s="278"/>
      <c r="U1197" s="278"/>
      <c r="V1197" s="278"/>
      <c r="W1197" s="278"/>
      <c r="X1197" s="278"/>
      <c r="Y1197" s="278"/>
    </row>
    <row r="1198" spans="2:25" ht="3.75" customHeight="1"/>
    <row r="1199" spans="2:25" ht="1.5" customHeight="1"/>
    <row r="1200" spans="2:25" ht="2.25" customHeight="1"/>
    <row r="1201" spans="2:25">
      <c r="B1201" s="279" t="s">
        <v>976</v>
      </c>
      <c r="C1201" s="279"/>
      <c r="D1201" s="279"/>
      <c r="E1201" s="279"/>
      <c r="F1201" s="279"/>
      <c r="G1201" s="279"/>
      <c r="I1201" s="280" t="s">
        <v>356</v>
      </c>
      <c r="J1201" s="280"/>
      <c r="K1201" s="280"/>
      <c r="L1201" s="280"/>
      <c r="M1201" s="280"/>
      <c r="N1201" s="280"/>
      <c r="O1201" s="280"/>
      <c r="P1201" s="280"/>
      <c r="Q1201" s="280"/>
      <c r="R1201" s="280"/>
      <c r="S1201" s="280"/>
      <c r="T1201" s="280"/>
      <c r="U1201" s="280"/>
      <c r="V1201" s="280"/>
      <c r="W1201" s="280"/>
      <c r="X1201" s="280"/>
      <c r="Y1201" s="280"/>
    </row>
    <row r="1202" spans="2:25">
      <c r="I1202" s="281" t="s">
        <v>618</v>
      </c>
      <c r="J1202" s="281"/>
      <c r="K1202" s="281"/>
      <c r="L1202" s="281" t="s">
        <v>446</v>
      </c>
      <c r="M1202" s="281"/>
      <c r="P1202" s="282" t="s">
        <v>619</v>
      </c>
      <c r="Q1202" s="282"/>
      <c r="R1202" s="289">
        <v>16.73</v>
      </c>
      <c r="S1202" s="289"/>
      <c r="T1202" s="289"/>
      <c r="U1202" s="289"/>
      <c r="V1202" s="289"/>
      <c r="W1202" s="289"/>
      <c r="X1202" s="289"/>
      <c r="Y1202" s="289"/>
    </row>
    <row r="1203" spans="2:25" ht="3.75" customHeight="1"/>
    <row r="1204" spans="2:25" ht="1.5" customHeight="1"/>
    <row r="1205" spans="2:25" ht="2.25" customHeight="1"/>
    <row r="1206" spans="2:25" s="129" customFormat="1">
      <c r="B1206" s="275" t="s">
        <v>977</v>
      </c>
      <c r="C1206" s="275"/>
      <c r="D1206" s="275"/>
      <c r="E1206" s="275"/>
      <c r="F1206" s="275"/>
      <c r="G1206" s="275"/>
      <c r="I1206" s="276" t="s">
        <v>978</v>
      </c>
      <c r="J1206" s="276"/>
      <c r="K1206" s="276"/>
      <c r="L1206" s="276"/>
      <c r="M1206" s="276"/>
      <c r="N1206" s="276"/>
      <c r="O1206" s="276"/>
      <c r="P1206" s="276"/>
      <c r="Q1206" s="276"/>
      <c r="R1206" s="276"/>
      <c r="S1206" s="276"/>
      <c r="T1206" s="276"/>
      <c r="U1206" s="276"/>
      <c r="V1206" s="276"/>
      <c r="W1206" s="276"/>
      <c r="X1206" s="276"/>
      <c r="Y1206" s="276"/>
    </row>
    <row r="1207" spans="2:25" s="129" customFormat="1">
      <c r="I1207" s="275" t="s">
        <v>618</v>
      </c>
      <c r="J1207" s="275"/>
      <c r="K1207" s="275"/>
      <c r="L1207" s="275" t="s">
        <v>446</v>
      </c>
      <c r="M1207" s="275"/>
      <c r="P1207" s="277" t="s">
        <v>619</v>
      </c>
      <c r="Q1207" s="277"/>
      <c r="R1207" s="278">
        <v>16.73</v>
      </c>
      <c r="S1207" s="278"/>
      <c r="T1207" s="278"/>
      <c r="U1207" s="278"/>
      <c r="V1207" s="278"/>
      <c r="W1207" s="278"/>
      <c r="X1207" s="278"/>
      <c r="Y1207" s="278"/>
    </row>
    <row r="1208" spans="2:25" ht="3.75" customHeight="1"/>
    <row r="1209" spans="2:25" ht="1.5" customHeight="1"/>
    <row r="1210" spans="2:25" ht="2.25" customHeight="1"/>
    <row r="1211" spans="2:25">
      <c r="B1211" s="279" t="s">
        <v>979</v>
      </c>
      <c r="C1211" s="279"/>
      <c r="D1211" s="279"/>
      <c r="E1211" s="279"/>
      <c r="F1211" s="279"/>
      <c r="G1211" s="279"/>
      <c r="I1211" s="280" t="s">
        <v>358</v>
      </c>
      <c r="J1211" s="280"/>
      <c r="K1211" s="280"/>
      <c r="L1211" s="280"/>
      <c r="M1211" s="280"/>
      <c r="N1211" s="280"/>
      <c r="O1211" s="280"/>
      <c r="P1211" s="280"/>
      <c r="Q1211" s="280"/>
      <c r="R1211" s="280"/>
      <c r="S1211" s="280"/>
      <c r="T1211" s="280"/>
      <c r="U1211" s="280"/>
      <c r="V1211" s="280"/>
      <c r="W1211" s="280"/>
      <c r="X1211" s="280"/>
      <c r="Y1211" s="280"/>
    </row>
    <row r="1212" spans="2:25">
      <c r="I1212" s="281" t="s">
        <v>618</v>
      </c>
      <c r="J1212" s="281"/>
      <c r="K1212" s="281"/>
      <c r="L1212" s="281" t="s">
        <v>448</v>
      </c>
      <c r="M1212" s="281"/>
      <c r="P1212" s="282" t="s">
        <v>619</v>
      </c>
      <c r="Q1212" s="282"/>
      <c r="R1212" s="289">
        <v>66.91</v>
      </c>
      <c r="S1212" s="289"/>
      <c r="T1212" s="289"/>
      <c r="U1212" s="289"/>
      <c r="V1212" s="289"/>
      <c r="W1212" s="289"/>
      <c r="X1212" s="289"/>
      <c r="Y1212" s="289"/>
    </row>
    <row r="1213" spans="2:25" ht="3.75" customHeight="1"/>
    <row r="1214" spans="2:25" ht="1.5" customHeight="1"/>
    <row r="1215" spans="2:25" ht="2.25" customHeight="1"/>
    <row r="1216" spans="2:25" s="129" customFormat="1">
      <c r="B1216" s="275" t="s">
        <v>980</v>
      </c>
      <c r="C1216" s="275"/>
      <c r="D1216" s="275"/>
      <c r="E1216" s="275"/>
      <c r="F1216" s="275"/>
      <c r="G1216" s="275"/>
      <c r="I1216" s="276" t="s">
        <v>981</v>
      </c>
      <c r="J1216" s="276"/>
      <c r="K1216" s="276"/>
      <c r="L1216" s="276"/>
      <c r="M1216" s="276"/>
      <c r="N1216" s="276"/>
      <c r="O1216" s="276"/>
      <c r="P1216" s="276"/>
      <c r="Q1216" s="276"/>
      <c r="R1216" s="276"/>
      <c r="S1216" s="276"/>
      <c r="T1216" s="276"/>
      <c r="U1216" s="276"/>
      <c r="V1216" s="276"/>
      <c r="W1216" s="276"/>
      <c r="X1216" s="276"/>
      <c r="Y1216" s="276"/>
    </row>
    <row r="1217" spans="2:25" s="129" customFormat="1">
      <c r="I1217" s="275" t="s">
        <v>618</v>
      </c>
      <c r="J1217" s="275"/>
      <c r="K1217" s="275"/>
      <c r="L1217" s="275" t="s">
        <v>448</v>
      </c>
      <c r="M1217" s="275"/>
      <c r="P1217" s="277" t="s">
        <v>619</v>
      </c>
      <c r="Q1217" s="277"/>
      <c r="R1217" s="278">
        <v>66.91</v>
      </c>
      <c r="S1217" s="278"/>
      <c r="T1217" s="278"/>
      <c r="U1217" s="278"/>
      <c r="V1217" s="278"/>
      <c r="W1217" s="278"/>
      <c r="X1217" s="278"/>
      <c r="Y1217" s="278"/>
    </row>
    <row r="1218" spans="2:25" ht="3.75" customHeight="1"/>
    <row r="1219" spans="2:25" ht="1.5" customHeight="1"/>
    <row r="1220" spans="2:25" ht="2.25" customHeight="1"/>
    <row r="1221" spans="2:25">
      <c r="B1221" s="279" t="s">
        <v>982</v>
      </c>
      <c r="C1221" s="279"/>
      <c r="D1221" s="279"/>
      <c r="E1221" s="279"/>
      <c r="F1221" s="279"/>
      <c r="G1221" s="279"/>
      <c r="I1221" s="280" t="s">
        <v>360</v>
      </c>
      <c r="J1221" s="280"/>
      <c r="K1221" s="280"/>
      <c r="L1221" s="280"/>
      <c r="M1221" s="280"/>
      <c r="N1221" s="280"/>
      <c r="O1221" s="280"/>
      <c r="P1221" s="280"/>
      <c r="Q1221" s="280"/>
      <c r="R1221" s="280"/>
      <c r="S1221" s="280"/>
      <c r="T1221" s="280"/>
      <c r="U1221" s="280"/>
      <c r="V1221" s="280"/>
      <c r="W1221" s="280"/>
      <c r="X1221" s="280"/>
      <c r="Y1221" s="280"/>
    </row>
    <row r="1222" spans="2:25">
      <c r="I1222" s="281" t="s">
        <v>618</v>
      </c>
      <c r="J1222" s="281"/>
      <c r="K1222" s="281"/>
      <c r="L1222" s="281" t="s">
        <v>455</v>
      </c>
      <c r="M1222" s="281"/>
      <c r="P1222" s="282" t="s">
        <v>619</v>
      </c>
      <c r="Q1222" s="282"/>
      <c r="R1222" s="289">
        <v>3</v>
      </c>
      <c r="S1222" s="289"/>
      <c r="T1222" s="289"/>
      <c r="U1222" s="289"/>
      <c r="V1222" s="289"/>
      <c r="W1222" s="289"/>
      <c r="X1222" s="289"/>
      <c r="Y1222" s="289"/>
    </row>
    <row r="1223" spans="2:25" ht="3.75" customHeight="1"/>
    <row r="1224" spans="2:25" ht="1.5" customHeight="1"/>
    <row r="1225" spans="2:25" ht="2.25" customHeight="1"/>
    <row r="1226" spans="2:25" s="129" customFormat="1">
      <c r="B1226" s="275" t="s">
        <v>983</v>
      </c>
      <c r="C1226" s="275"/>
      <c r="D1226" s="275"/>
      <c r="E1226" s="275"/>
      <c r="F1226" s="275"/>
      <c r="G1226" s="275"/>
      <c r="I1226" s="276" t="s">
        <v>984</v>
      </c>
      <c r="J1226" s="276"/>
      <c r="K1226" s="276"/>
      <c r="L1226" s="276"/>
      <c r="M1226" s="276"/>
      <c r="N1226" s="276"/>
      <c r="O1226" s="276"/>
      <c r="P1226" s="276"/>
      <c r="Q1226" s="276"/>
      <c r="R1226" s="276"/>
      <c r="S1226" s="276"/>
      <c r="T1226" s="276"/>
      <c r="U1226" s="276"/>
      <c r="V1226" s="276"/>
      <c r="W1226" s="276"/>
      <c r="X1226" s="276"/>
      <c r="Y1226" s="276"/>
    </row>
    <row r="1227" spans="2:25" s="129" customFormat="1">
      <c r="I1227" s="275" t="s">
        <v>618</v>
      </c>
      <c r="J1227" s="275"/>
      <c r="K1227" s="275"/>
      <c r="L1227" s="275" t="s">
        <v>455</v>
      </c>
      <c r="M1227" s="275"/>
      <c r="P1227" s="277" t="s">
        <v>619</v>
      </c>
      <c r="Q1227" s="277"/>
      <c r="R1227" s="278">
        <v>3</v>
      </c>
      <c r="S1227" s="278"/>
      <c r="T1227" s="278"/>
      <c r="U1227" s="278"/>
      <c r="V1227" s="278"/>
      <c r="W1227" s="278"/>
      <c r="X1227" s="278"/>
      <c r="Y1227" s="278"/>
    </row>
    <row r="1228" spans="2:25" ht="3.75" customHeight="1"/>
    <row r="1229" spans="2:25" ht="1.5" customHeight="1"/>
    <row r="1230" spans="2:25" ht="2.25" customHeight="1"/>
    <row r="1231" spans="2:25">
      <c r="B1231" s="279" t="s">
        <v>985</v>
      </c>
      <c r="C1231" s="279"/>
      <c r="D1231" s="279"/>
      <c r="E1231" s="279"/>
      <c r="F1231" s="279"/>
      <c r="G1231" s="279"/>
      <c r="I1231" s="280" t="s">
        <v>362</v>
      </c>
      <c r="J1231" s="280"/>
      <c r="K1231" s="280"/>
      <c r="L1231" s="280"/>
      <c r="M1231" s="280"/>
      <c r="N1231" s="280"/>
      <c r="O1231" s="280"/>
      <c r="P1231" s="280"/>
      <c r="Q1231" s="280"/>
      <c r="R1231" s="280"/>
      <c r="S1231" s="280"/>
      <c r="T1231" s="280"/>
      <c r="U1231" s="280"/>
      <c r="V1231" s="280"/>
      <c r="W1231" s="280"/>
      <c r="X1231" s="280"/>
      <c r="Y1231" s="280"/>
    </row>
    <row r="1232" spans="2:25">
      <c r="I1232" s="281" t="s">
        <v>618</v>
      </c>
      <c r="J1232" s="281"/>
      <c r="K1232" s="281"/>
      <c r="L1232" s="281" t="s">
        <v>446</v>
      </c>
      <c r="M1232" s="281"/>
      <c r="P1232" s="282" t="s">
        <v>619</v>
      </c>
      <c r="Q1232" s="282"/>
      <c r="R1232" s="289">
        <v>10</v>
      </c>
      <c r="S1232" s="289"/>
      <c r="T1232" s="289"/>
      <c r="U1232" s="289"/>
      <c r="V1232" s="289"/>
      <c r="W1232" s="289"/>
      <c r="X1232" s="289"/>
      <c r="Y1232" s="289"/>
    </row>
    <row r="1233" spans="2:25" ht="3.75" customHeight="1"/>
    <row r="1234" spans="2:25" ht="1.5" customHeight="1"/>
    <row r="1235" spans="2:25" ht="2.25" customHeight="1"/>
    <row r="1236" spans="2:25" s="129" customFormat="1">
      <c r="B1236" s="275" t="s">
        <v>986</v>
      </c>
      <c r="C1236" s="275"/>
      <c r="D1236" s="275"/>
      <c r="E1236" s="275"/>
      <c r="F1236" s="275"/>
      <c r="G1236" s="275"/>
      <c r="I1236" s="276" t="s">
        <v>987</v>
      </c>
      <c r="J1236" s="276"/>
      <c r="K1236" s="276"/>
      <c r="L1236" s="276"/>
      <c r="M1236" s="276"/>
      <c r="N1236" s="276"/>
      <c r="O1236" s="276"/>
      <c r="P1236" s="276"/>
      <c r="Q1236" s="276"/>
      <c r="R1236" s="276"/>
      <c r="S1236" s="276"/>
      <c r="T1236" s="276"/>
      <c r="U1236" s="276"/>
      <c r="V1236" s="276"/>
      <c r="W1236" s="276"/>
      <c r="X1236" s="276"/>
      <c r="Y1236" s="276"/>
    </row>
    <row r="1237" spans="2:25" s="129" customFormat="1">
      <c r="I1237" s="275" t="s">
        <v>618</v>
      </c>
      <c r="J1237" s="275"/>
      <c r="K1237" s="275"/>
      <c r="L1237" s="275" t="s">
        <v>446</v>
      </c>
      <c r="M1237" s="275"/>
      <c r="P1237" s="277" t="s">
        <v>619</v>
      </c>
      <c r="Q1237" s="277"/>
      <c r="R1237" s="278">
        <v>10</v>
      </c>
      <c r="S1237" s="278"/>
      <c r="T1237" s="278"/>
      <c r="U1237" s="278"/>
      <c r="V1237" s="278"/>
      <c r="W1237" s="278"/>
      <c r="X1237" s="278"/>
      <c r="Y1237" s="278"/>
    </row>
    <row r="1238" spans="2:25" ht="3.75" customHeight="1"/>
    <row r="1239" spans="2:25" ht="1.5" customHeight="1"/>
    <row r="1240" spans="2:25" ht="2.25" customHeight="1"/>
    <row r="1241" spans="2:25">
      <c r="B1241" s="279" t="s">
        <v>988</v>
      </c>
      <c r="C1241" s="279"/>
      <c r="D1241" s="279"/>
      <c r="E1241" s="279"/>
      <c r="F1241" s="279"/>
      <c r="G1241" s="279"/>
      <c r="I1241" s="280" t="s">
        <v>364</v>
      </c>
      <c r="J1241" s="280"/>
      <c r="K1241" s="280"/>
      <c r="L1241" s="280"/>
      <c r="M1241" s="280"/>
      <c r="N1241" s="280"/>
      <c r="O1241" s="280"/>
      <c r="P1241" s="280"/>
      <c r="Q1241" s="280"/>
      <c r="R1241" s="280"/>
      <c r="S1241" s="280"/>
      <c r="T1241" s="280"/>
      <c r="U1241" s="280"/>
      <c r="V1241" s="280"/>
      <c r="W1241" s="280"/>
      <c r="X1241" s="280"/>
      <c r="Y1241" s="280"/>
    </row>
    <row r="1242" spans="2:25">
      <c r="I1242" s="281" t="s">
        <v>618</v>
      </c>
      <c r="J1242" s="281"/>
      <c r="K1242" s="281"/>
      <c r="L1242" s="281" t="s">
        <v>446</v>
      </c>
      <c r="M1242" s="281"/>
      <c r="P1242" s="282" t="s">
        <v>619</v>
      </c>
      <c r="Q1242" s="282"/>
      <c r="R1242" s="289">
        <v>58</v>
      </c>
      <c r="S1242" s="289"/>
      <c r="T1242" s="289"/>
      <c r="U1242" s="289"/>
      <c r="V1242" s="289"/>
      <c r="W1242" s="289"/>
      <c r="X1242" s="289"/>
      <c r="Y1242" s="289"/>
    </row>
    <row r="1243" spans="2:25" ht="3.75" customHeight="1"/>
    <row r="1244" spans="2:25" ht="1.5" customHeight="1"/>
    <row r="1245" spans="2:25" ht="2.25" customHeight="1"/>
    <row r="1246" spans="2:25" s="129" customFormat="1">
      <c r="B1246" s="275" t="s">
        <v>989</v>
      </c>
      <c r="C1246" s="275"/>
      <c r="D1246" s="275"/>
      <c r="E1246" s="275"/>
      <c r="F1246" s="275"/>
      <c r="G1246" s="275"/>
      <c r="I1246" s="276" t="s">
        <v>990</v>
      </c>
      <c r="J1246" s="276"/>
      <c r="K1246" s="276"/>
      <c r="L1246" s="276"/>
      <c r="M1246" s="276"/>
      <c r="N1246" s="276"/>
      <c r="O1246" s="276"/>
      <c r="P1246" s="276"/>
      <c r="Q1246" s="276"/>
      <c r="R1246" s="276"/>
      <c r="S1246" s="276"/>
      <c r="T1246" s="276"/>
      <c r="U1246" s="276"/>
      <c r="V1246" s="276"/>
      <c r="W1246" s="276"/>
      <c r="X1246" s="276"/>
      <c r="Y1246" s="276"/>
    </row>
    <row r="1247" spans="2:25" s="129" customFormat="1">
      <c r="I1247" s="275" t="s">
        <v>618</v>
      </c>
      <c r="J1247" s="275"/>
      <c r="K1247" s="275"/>
      <c r="L1247" s="275" t="s">
        <v>446</v>
      </c>
      <c r="M1247" s="275"/>
      <c r="P1247" s="277" t="s">
        <v>619</v>
      </c>
      <c r="Q1247" s="277"/>
      <c r="R1247" s="278">
        <v>4</v>
      </c>
      <c r="S1247" s="278"/>
      <c r="T1247" s="278"/>
      <c r="U1247" s="278"/>
      <c r="V1247" s="278"/>
      <c r="W1247" s="278"/>
      <c r="X1247" s="278"/>
      <c r="Y1247" s="278"/>
    </row>
    <row r="1248" spans="2:25" s="129" customFormat="1" ht="3.75" customHeight="1"/>
    <row r="1249" spans="2:25" s="129" customFormat="1" ht="1.5" customHeight="1"/>
    <row r="1250" spans="2:25" s="129" customFormat="1" ht="2.25" customHeight="1"/>
    <row r="1251" spans="2:25" s="129" customFormat="1">
      <c r="B1251" s="275" t="s">
        <v>991</v>
      </c>
      <c r="C1251" s="275"/>
      <c r="D1251" s="275"/>
      <c r="E1251" s="275"/>
      <c r="F1251" s="275"/>
      <c r="G1251" s="275"/>
      <c r="I1251" s="276" t="s">
        <v>992</v>
      </c>
      <c r="J1251" s="276"/>
      <c r="K1251" s="276"/>
      <c r="L1251" s="276"/>
      <c r="M1251" s="276"/>
      <c r="N1251" s="276"/>
      <c r="O1251" s="276"/>
      <c r="P1251" s="276"/>
      <c r="Q1251" s="276"/>
      <c r="R1251" s="276"/>
      <c r="S1251" s="276"/>
      <c r="T1251" s="276"/>
      <c r="U1251" s="276"/>
      <c r="V1251" s="276"/>
      <c r="W1251" s="276"/>
      <c r="X1251" s="276"/>
      <c r="Y1251" s="276"/>
    </row>
    <row r="1252" spans="2:25" s="129" customFormat="1">
      <c r="I1252" s="275" t="s">
        <v>618</v>
      </c>
      <c r="J1252" s="275"/>
      <c r="K1252" s="275"/>
      <c r="L1252" s="275" t="s">
        <v>446</v>
      </c>
      <c r="M1252" s="275"/>
      <c r="P1252" s="277" t="s">
        <v>619</v>
      </c>
      <c r="Q1252" s="277"/>
      <c r="R1252" s="278">
        <v>54</v>
      </c>
      <c r="S1252" s="278"/>
      <c r="T1252" s="278"/>
      <c r="U1252" s="278"/>
      <c r="V1252" s="278"/>
      <c r="W1252" s="278"/>
      <c r="X1252" s="278"/>
      <c r="Y1252" s="278"/>
    </row>
    <row r="1253" spans="2:25" ht="3.75" customHeight="1"/>
    <row r="1254" spans="2:25" ht="1.5" customHeight="1"/>
    <row r="1255" spans="2:25" ht="2.25" customHeight="1"/>
    <row r="1256" spans="2:25" ht="2.25" customHeight="1"/>
    <row r="1257" spans="2:25">
      <c r="I1257" s="283" t="s">
        <v>993</v>
      </c>
      <c r="J1257" s="283"/>
      <c r="K1257" s="283"/>
      <c r="L1257" s="283"/>
      <c r="M1257" s="283"/>
      <c r="N1257" s="283"/>
      <c r="O1257" s="283"/>
      <c r="P1257" s="283"/>
      <c r="Q1257" s="283"/>
      <c r="R1257" s="283"/>
      <c r="S1257" s="283"/>
      <c r="T1257" s="283"/>
      <c r="U1257" s="283"/>
      <c r="V1257" s="283"/>
      <c r="W1257" s="283"/>
      <c r="X1257" s="283"/>
      <c r="Y1257" s="283"/>
    </row>
    <row r="1258" spans="2:25" ht="5.25" customHeight="1"/>
    <row r="1259" spans="2:25">
      <c r="B1259" s="279" t="s">
        <v>994</v>
      </c>
      <c r="C1259" s="279"/>
      <c r="D1259" s="279"/>
      <c r="E1259" s="279"/>
      <c r="F1259" s="279"/>
      <c r="G1259" s="279"/>
      <c r="I1259" s="280" t="s">
        <v>368</v>
      </c>
      <c r="J1259" s="280"/>
      <c r="K1259" s="280"/>
      <c r="L1259" s="280"/>
      <c r="M1259" s="280"/>
      <c r="N1259" s="280"/>
      <c r="O1259" s="280"/>
      <c r="P1259" s="280"/>
      <c r="Q1259" s="280"/>
      <c r="R1259" s="280"/>
      <c r="S1259" s="280"/>
      <c r="T1259" s="280"/>
      <c r="U1259" s="280"/>
      <c r="V1259" s="280"/>
      <c r="W1259" s="280"/>
      <c r="X1259" s="280"/>
      <c r="Y1259" s="280"/>
    </row>
    <row r="1260" spans="2:25">
      <c r="I1260" s="281" t="s">
        <v>618</v>
      </c>
      <c r="J1260" s="281"/>
      <c r="K1260" s="281"/>
      <c r="L1260" s="281" t="s">
        <v>448</v>
      </c>
      <c r="M1260" s="281"/>
      <c r="P1260" s="282" t="s">
        <v>619</v>
      </c>
      <c r="Q1260" s="282"/>
      <c r="R1260" s="289">
        <v>52</v>
      </c>
      <c r="S1260" s="289"/>
      <c r="T1260" s="289"/>
      <c r="U1260" s="289"/>
      <c r="V1260" s="289"/>
      <c r="W1260" s="289"/>
      <c r="X1260" s="289"/>
      <c r="Y1260" s="289"/>
    </row>
    <row r="1261" spans="2:25" ht="3.75" customHeight="1"/>
    <row r="1262" spans="2:25" ht="1.5" customHeight="1"/>
    <row r="1263" spans="2:25" ht="2.25" customHeight="1"/>
    <row r="1264" spans="2:25" s="129" customFormat="1">
      <c r="B1264" s="275" t="s">
        <v>995</v>
      </c>
      <c r="C1264" s="275"/>
      <c r="D1264" s="275"/>
      <c r="E1264" s="275"/>
      <c r="F1264" s="275"/>
      <c r="G1264" s="275"/>
      <c r="I1264" s="276" t="s">
        <v>996</v>
      </c>
      <c r="J1264" s="276"/>
      <c r="K1264" s="276"/>
      <c r="L1264" s="276"/>
      <c r="M1264" s="276"/>
      <c r="N1264" s="276"/>
      <c r="O1264" s="276"/>
      <c r="P1264" s="276"/>
      <c r="Q1264" s="276"/>
      <c r="R1264" s="276"/>
      <c r="S1264" s="276"/>
      <c r="T1264" s="276"/>
      <c r="U1264" s="276"/>
      <c r="V1264" s="276"/>
      <c r="W1264" s="276"/>
      <c r="X1264" s="276"/>
      <c r="Y1264" s="276"/>
    </row>
    <row r="1265" spans="2:25" s="129" customFormat="1">
      <c r="I1265" s="275" t="s">
        <v>618</v>
      </c>
      <c r="J1265" s="275"/>
      <c r="K1265" s="275"/>
      <c r="L1265" s="275" t="s">
        <v>448</v>
      </c>
      <c r="M1265" s="275"/>
      <c r="P1265" s="277" t="s">
        <v>619</v>
      </c>
      <c r="Q1265" s="277"/>
      <c r="R1265" s="278">
        <v>12.68</v>
      </c>
      <c r="S1265" s="278"/>
      <c r="T1265" s="278"/>
      <c r="U1265" s="278"/>
      <c r="V1265" s="278"/>
      <c r="W1265" s="278"/>
      <c r="X1265" s="278"/>
      <c r="Y1265" s="278"/>
    </row>
    <row r="1266" spans="2:25" s="129" customFormat="1" ht="3.75" customHeight="1"/>
    <row r="1267" spans="2:25" s="129" customFormat="1" ht="1.5" customHeight="1"/>
    <row r="1268" spans="2:25" s="129" customFormat="1" ht="2.25" customHeight="1"/>
    <row r="1269" spans="2:25" s="129" customFormat="1">
      <c r="B1269" s="275" t="s">
        <v>997</v>
      </c>
      <c r="C1269" s="275"/>
      <c r="D1269" s="275"/>
      <c r="E1269" s="275"/>
      <c r="F1269" s="275"/>
      <c r="G1269" s="275"/>
      <c r="I1269" s="276" t="s">
        <v>998</v>
      </c>
      <c r="J1269" s="276"/>
      <c r="K1269" s="276"/>
      <c r="L1269" s="276"/>
      <c r="M1269" s="276"/>
      <c r="N1269" s="276"/>
      <c r="O1269" s="276"/>
      <c r="P1269" s="276"/>
      <c r="Q1269" s="276"/>
      <c r="R1269" s="276"/>
      <c r="S1269" s="276"/>
      <c r="T1269" s="276"/>
      <c r="U1269" s="276"/>
      <c r="V1269" s="276"/>
      <c r="W1269" s="276"/>
      <c r="X1269" s="276"/>
      <c r="Y1269" s="276"/>
    </row>
    <row r="1270" spans="2:25" s="129" customFormat="1">
      <c r="I1270" s="275" t="s">
        <v>618</v>
      </c>
      <c r="J1270" s="275"/>
      <c r="K1270" s="275"/>
      <c r="L1270" s="275" t="s">
        <v>448</v>
      </c>
      <c r="M1270" s="275"/>
      <c r="P1270" s="277" t="s">
        <v>619</v>
      </c>
      <c r="Q1270" s="277"/>
      <c r="R1270" s="278">
        <v>39.32</v>
      </c>
      <c r="S1270" s="278"/>
      <c r="T1270" s="278"/>
      <c r="U1270" s="278"/>
      <c r="V1270" s="278"/>
      <c r="W1270" s="278"/>
      <c r="X1270" s="278"/>
      <c r="Y1270" s="278"/>
    </row>
    <row r="1271" spans="2:25" ht="3.75" customHeight="1"/>
    <row r="1272" spans="2:25" ht="1.5" customHeight="1"/>
    <row r="1273" spans="2:25" ht="2.25" customHeight="1"/>
    <row r="1274" spans="2:25">
      <c r="B1274" s="279" t="s">
        <v>999</v>
      </c>
      <c r="C1274" s="279"/>
      <c r="D1274" s="279"/>
      <c r="E1274" s="279"/>
      <c r="F1274" s="279"/>
      <c r="G1274" s="279"/>
      <c r="I1274" s="280" t="s">
        <v>370</v>
      </c>
      <c r="J1274" s="280"/>
      <c r="K1274" s="280"/>
      <c r="L1274" s="280"/>
      <c r="M1274" s="280"/>
      <c r="N1274" s="280"/>
      <c r="O1274" s="280"/>
      <c r="P1274" s="280"/>
      <c r="Q1274" s="280"/>
      <c r="R1274" s="280"/>
      <c r="S1274" s="280"/>
      <c r="T1274" s="280"/>
      <c r="U1274" s="280"/>
      <c r="V1274" s="280"/>
      <c r="W1274" s="280"/>
      <c r="X1274" s="280"/>
      <c r="Y1274" s="280"/>
    </row>
    <row r="1275" spans="2:25">
      <c r="I1275" s="281" t="s">
        <v>618</v>
      </c>
      <c r="J1275" s="281"/>
      <c r="K1275" s="281"/>
      <c r="L1275" s="281" t="s">
        <v>448</v>
      </c>
      <c r="M1275" s="281"/>
      <c r="P1275" s="282" t="s">
        <v>619</v>
      </c>
      <c r="Q1275" s="282"/>
      <c r="R1275" s="289">
        <v>107.2</v>
      </c>
      <c r="S1275" s="289"/>
      <c r="T1275" s="289"/>
      <c r="U1275" s="289"/>
      <c r="V1275" s="289"/>
      <c r="W1275" s="289"/>
      <c r="X1275" s="289"/>
      <c r="Y1275" s="289"/>
    </row>
    <row r="1276" spans="2:25" ht="3.75" customHeight="1"/>
    <row r="1277" spans="2:25" ht="1.5" customHeight="1"/>
    <row r="1278" spans="2:25" ht="2.25" customHeight="1"/>
    <row r="1279" spans="2:25" s="129" customFormat="1">
      <c r="B1279" s="275" t="s">
        <v>1000</v>
      </c>
      <c r="C1279" s="275"/>
      <c r="D1279" s="275"/>
      <c r="E1279" s="275"/>
      <c r="F1279" s="275"/>
      <c r="G1279" s="275"/>
      <c r="I1279" s="276" t="s">
        <v>1001</v>
      </c>
      <c r="J1279" s="276"/>
      <c r="K1279" s="276"/>
      <c r="L1279" s="276"/>
      <c r="M1279" s="276"/>
      <c r="N1279" s="276"/>
      <c r="O1279" s="276"/>
      <c r="P1279" s="276"/>
      <c r="Q1279" s="276"/>
      <c r="R1279" s="276"/>
      <c r="S1279" s="276"/>
      <c r="T1279" s="276"/>
      <c r="U1279" s="276"/>
      <c r="V1279" s="276"/>
      <c r="W1279" s="276"/>
      <c r="X1279" s="276"/>
      <c r="Y1279" s="276"/>
    </row>
    <row r="1280" spans="2:25" s="129" customFormat="1">
      <c r="I1280" s="275" t="s">
        <v>618</v>
      </c>
      <c r="J1280" s="275"/>
      <c r="K1280" s="275"/>
      <c r="L1280" s="275" t="s">
        <v>448</v>
      </c>
      <c r="M1280" s="275"/>
      <c r="P1280" s="277" t="s">
        <v>619</v>
      </c>
      <c r="Q1280" s="277"/>
      <c r="R1280" s="278">
        <v>107.2</v>
      </c>
      <c r="S1280" s="278"/>
      <c r="T1280" s="278"/>
      <c r="U1280" s="278"/>
      <c r="V1280" s="278"/>
      <c r="W1280" s="278"/>
      <c r="X1280" s="278"/>
      <c r="Y1280" s="278"/>
    </row>
    <row r="1281" spans="2:25" ht="3.75" customHeight="1"/>
    <row r="1282" spans="2:25" ht="1.5" customHeight="1"/>
    <row r="1283" spans="2:25" ht="2.25" customHeight="1"/>
    <row r="1284" spans="2:25" ht="2.25" customHeight="1"/>
    <row r="1285" spans="2:25">
      <c r="I1285" s="283" t="s">
        <v>1002</v>
      </c>
      <c r="J1285" s="283"/>
      <c r="K1285" s="283"/>
      <c r="L1285" s="283"/>
      <c r="M1285" s="283"/>
      <c r="N1285" s="283"/>
      <c r="O1285" s="283"/>
      <c r="P1285" s="283"/>
      <c r="Q1285" s="283"/>
      <c r="R1285" s="283"/>
      <c r="S1285" s="283"/>
      <c r="T1285" s="283"/>
      <c r="U1285" s="283"/>
      <c r="V1285" s="283"/>
      <c r="W1285" s="283"/>
      <c r="X1285" s="283"/>
      <c r="Y1285" s="283"/>
    </row>
    <row r="1286" spans="2:25" ht="5.25" customHeight="1"/>
    <row r="1287" spans="2:25">
      <c r="B1287" s="279" t="s">
        <v>1003</v>
      </c>
      <c r="C1287" s="279"/>
      <c r="D1287" s="279"/>
      <c r="E1287" s="279"/>
      <c r="F1287" s="279"/>
      <c r="G1287" s="279"/>
      <c r="I1287" s="280" t="s">
        <v>374</v>
      </c>
      <c r="J1287" s="280"/>
      <c r="K1287" s="280"/>
      <c r="L1287" s="280"/>
      <c r="M1287" s="280"/>
      <c r="N1287" s="280"/>
      <c r="O1287" s="280"/>
      <c r="P1287" s="280"/>
      <c r="Q1287" s="280"/>
      <c r="R1287" s="280"/>
      <c r="S1287" s="280"/>
      <c r="T1287" s="280"/>
      <c r="U1287" s="280"/>
      <c r="V1287" s="280"/>
      <c r="W1287" s="280"/>
      <c r="X1287" s="280"/>
      <c r="Y1287" s="280"/>
    </row>
    <row r="1288" spans="2:25">
      <c r="I1288" s="281" t="s">
        <v>618</v>
      </c>
      <c r="J1288" s="281"/>
      <c r="K1288" s="281"/>
      <c r="L1288" s="281" t="s">
        <v>446</v>
      </c>
      <c r="M1288" s="281"/>
      <c r="P1288" s="282" t="s">
        <v>619</v>
      </c>
      <c r="Q1288" s="282"/>
      <c r="R1288" s="289">
        <v>43</v>
      </c>
      <c r="S1288" s="289"/>
      <c r="T1288" s="289"/>
      <c r="U1288" s="289"/>
      <c r="V1288" s="289"/>
      <c r="W1288" s="289"/>
      <c r="X1288" s="289"/>
      <c r="Y1288" s="289"/>
    </row>
    <row r="1289" spans="2:25" ht="3.75" customHeight="1"/>
    <row r="1290" spans="2:25" ht="1.5" customHeight="1"/>
    <row r="1291" spans="2:25" ht="2.25" customHeight="1"/>
    <row r="1292" spans="2:25" s="129" customFormat="1">
      <c r="B1292" s="275" t="s">
        <v>1004</v>
      </c>
      <c r="C1292" s="275"/>
      <c r="D1292" s="275"/>
      <c r="E1292" s="275"/>
      <c r="F1292" s="275"/>
      <c r="G1292" s="275"/>
      <c r="I1292" s="276" t="s">
        <v>1005</v>
      </c>
      <c r="J1292" s="276"/>
      <c r="K1292" s="276"/>
      <c r="L1292" s="276"/>
      <c r="M1292" s="276"/>
      <c r="N1292" s="276"/>
      <c r="O1292" s="276"/>
      <c r="P1292" s="276"/>
      <c r="Q1292" s="276"/>
      <c r="R1292" s="276"/>
      <c r="S1292" s="276"/>
      <c r="T1292" s="276"/>
      <c r="U1292" s="276"/>
      <c r="V1292" s="276"/>
      <c r="W1292" s="276"/>
      <c r="X1292" s="276"/>
      <c r="Y1292" s="276"/>
    </row>
    <row r="1293" spans="2:25" s="129" customFormat="1">
      <c r="I1293" s="275" t="s">
        <v>618</v>
      </c>
      <c r="J1293" s="275"/>
      <c r="K1293" s="275"/>
      <c r="L1293" s="275" t="s">
        <v>446</v>
      </c>
      <c r="M1293" s="275"/>
      <c r="P1293" s="277" t="s">
        <v>619</v>
      </c>
      <c r="Q1293" s="277"/>
      <c r="R1293" s="278">
        <v>43</v>
      </c>
      <c r="S1293" s="278"/>
      <c r="T1293" s="278"/>
      <c r="U1293" s="278"/>
      <c r="V1293" s="278"/>
      <c r="W1293" s="278"/>
      <c r="X1293" s="278"/>
      <c r="Y1293" s="278"/>
    </row>
    <row r="1294" spans="2:25" ht="3.75" customHeight="1"/>
    <row r="1295" spans="2:25" ht="1.5" customHeight="1"/>
    <row r="1296" spans="2:25" ht="2.25" customHeight="1"/>
    <row r="1297" spans="2:28">
      <c r="B1297" s="279" t="s">
        <v>1006</v>
      </c>
      <c r="C1297" s="279"/>
      <c r="D1297" s="279"/>
      <c r="E1297" s="279"/>
      <c r="F1297" s="279"/>
      <c r="G1297" s="279"/>
      <c r="I1297" s="280" t="s">
        <v>376</v>
      </c>
      <c r="J1297" s="280"/>
      <c r="K1297" s="280"/>
      <c r="L1297" s="280"/>
      <c r="M1297" s="280"/>
      <c r="N1297" s="280"/>
      <c r="O1297" s="280"/>
      <c r="P1297" s="280"/>
      <c r="Q1297" s="280"/>
      <c r="R1297" s="280"/>
      <c r="S1297" s="280"/>
      <c r="T1297" s="280"/>
      <c r="U1297" s="280"/>
      <c r="V1297" s="280"/>
      <c r="W1297" s="280"/>
      <c r="X1297" s="280"/>
      <c r="Y1297" s="280"/>
    </row>
    <row r="1298" spans="2:28">
      <c r="I1298" s="281" t="s">
        <v>618</v>
      </c>
      <c r="J1298" s="281"/>
      <c r="K1298" s="281"/>
      <c r="L1298" s="281" t="s">
        <v>446</v>
      </c>
      <c r="M1298" s="281"/>
      <c r="P1298" s="282" t="s">
        <v>619</v>
      </c>
      <c r="Q1298" s="282"/>
      <c r="R1298" s="289">
        <v>104</v>
      </c>
      <c r="S1298" s="289"/>
      <c r="T1298" s="289"/>
      <c r="U1298" s="289"/>
      <c r="V1298" s="289"/>
      <c r="W1298" s="289"/>
      <c r="X1298" s="289"/>
      <c r="Y1298" s="289"/>
    </row>
    <row r="1299" spans="2:28" ht="3.75" customHeight="1"/>
    <row r="1300" spans="2:28" ht="1.5" customHeight="1"/>
    <row r="1301" spans="2:28" s="129" customFormat="1">
      <c r="B1301" s="275" t="s">
        <v>1007</v>
      </c>
      <c r="C1301" s="275"/>
      <c r="D1301" s="275"/>
      <c r="E1301" s="275"/>
      <c r="F1301" s="275"/>
      <c r="G1301" s="275"/>
      <c r="I1301" s="276" t="s">
        <v>1008</v>
      </c>
      <c r="J1301" s="276"/>
      <c r="K1301" s="276"/>
      <c r="L1301" s="276"/>
      <c r="M1301" s="276"/>
      <c r="N1301" s="276"/>
      <c r="O1301" s="276"/>
      <c r="P1301" s="276"/>
      <c r="Q1301" s="276"/>
      <c r="R1301" s="276"/>
      <c r="S1301" s="276"/>
      <c r="T1301" s="276"/>
      <c r="U1301" s="276"/>
      <c r="V1301" s="276"/>
      <c r="W1301" s="276"/>
      <c r="X1301" s="276"/>
      <c r="Y1301" s="276"/>
    </row>
    <row r="1302" spans="2:28" s="129" customFormat="1">
      <c r="I1302" s="275" t="s">
        <v>618</v>
      </c>
      <c r="J1302" s="275"/>
      <c r="K1302" s="275"/>
      <c r="L1302" s="275" t="s">
        <v>446</v>
      </c>
      <c r="M1302" s="275"/>
      <c r="P1302" s="277" t="s">
        <v>619</v>
      </c>
      <c r="Q1302" s="277"/>
      <c r="R1302" s="278">
        <v>104</v>
      </c>
      <c r="S1302" s="278"/>
      <c r="T1302" s="278"/>
      <c r="U1302" s="278"/>
      <c r="V1302" s="278"/>
      <c r="W1302" s="278"/>
      <c r="X1302" s="278"/>
      <c r="Y1302" s="278"/>
    </row>
    <row r="1303" spans="2:28" ht="3.75" customHeight="1"/>
    <row r="1304" spans="2:28" ht="1.5" customHeight="1"/>
    <row r="1305" spans="2:28" ht="2.25" customHeight="1"/>
    <row r="1306" spans="2:28">
      <c r="B1306" s="279" t="s">
        <v>1009</v>
      </c>
      <c r="C1306" s="279"/>
      <c r="D1306" s="279"/>
      <c r="E1306" s="279"/>
      <c r="F1306" s="279"/>
      <c r="G1306" s="279"/>
      <c r="I1306" s="280" t="s">
        <v>378</v>
      </c>
      <c r="J1306" s="280"/>
      <c r="K1306" s="280"/>
      <c r="L1306" s="280"/>
      <c r="M1306" s="280"/>
      <c r="N1306" s="280"/>
      <c r="O1306" s="280"/>
      <c r="P1306" s="280"/>
      <c r="Q1306" s="280"/>
      <c r="R1306" s="280"/>
      <c r="S1306" s="280"/>
      <c r="T1306" s="280"/>
      <c r="U1306" s="280"/>
      <c r="V1306" s="280"/>
      <c r="W1306" s="280"/>
      <c r="X1306" s="280"/>
      <c r="Y1306" s="280"/>
    </row>
    <row r="1307" spans="2:28">
      <c r="I1307" s="281" t="s">
        <v>618</v>
      </c>
      <c r="J1307" s="281"/>
      <c r="K1307" s="281"/>
      <c r="L1307" s="281" t="s">
        <v>448</v>
      </c>
      <c r="M1307" s="281"/>
      <c r="P1307" s="282" t="s">
        <v>619</v>
      </c>
      <c r="Q1307" s="282"/>
      <c r="R1307" s="289">
        <v>312</v>
      </c>
      <c r="S1307" s="289"/>
      <c r="T1307" s="289"/>
      <c r="U1307" s="289"/>
      <c r="V1307" s="289"/>
      <c r="W1307" s="289"/>
      <c r="X1307" s="289"/>
      <c r="Y1307" s="289"/>
      <c r="AB1307" s="128"/>
    </row>
    <row r="1308" spans="2:28" ht="3.75" customHeight="1"/>
    <row r="1309" spans="2:28" ht="1.5" customHeight="1"/>
    <row r="1310" spans="2:28" ht="2.25" customHeight="1"/>
    <row r="1311" spans="2:28" s="129" customFormat="1">
      <c r="B1311" s="275" t="s">
        <v>1010</v>
      </c>
      <c r="C1311" s="275"/>
      <c r="D1311" s="275"/>
      <c r="E1311" s="275"/>
      <c r="F1311" s="275"/>
      <c r="G1311" s="275"/>
      <c r="I1311" s="276" t="s">
        <v>1011</v>
      </c>
      <c r="J1311" s="276"/>
      <c r="K1311" s="276"/>
      <c r="L1311" s="276"/>
      <c r="M1311" s="276"/>
      <c r="N1311" s="276"/>
      <c r="O1311" s="276"/>
      <c r="P1311" s="276"/>
      <c r="Q1311" s="276"/>
      <c r="R1311" s="276"/>
      <c r="S1311" s="276"/>
      <c r="T1311" s="276"/>
      <c r="U1311" s="276"/>
      <c r="V1311" s="276"/>
      <c r="W1311" s="276"/>
      <c r="X1311" s="276"/>
      <c r="Y1311" s="276"/>
    </row>
    <row r="1312" spans="2:28" s="129" customFormat="1">
      <c r="I1312" s="275" t="s">
        <v>618</v>
      </c>
      <c r="J1312" s="275"/>
      <c r="K1312" s="275"/>
      <c r="L1312" s="275" t="s">
        <v>448</v>
      </c>
      <c r="M1312" s="275"/>
      <c r="P1312" s="277" t="s">
        <v>619</v>
      </c>
      <c r="Q1312" s="277"/>
      <c r="R1312" s="278">
        <v>104</v>
      </c>
      <c r="S1312" s="278"/>
      <c r="T1312" s="278"/>
      <c r="U1312" s="278"/>
      <c r="V1312" s="278"/>
      <c r="W1312" s="278"/>
      <c r="X1312" s="278"/>
      <c r="Y1312" s="278"/>
    </row>
    <row r="1313" spans="2:25" s="129" customFormat="1" ht="3.75" customHeight="1"/>
    <row r="1314" spans="2:25" s="129" customFormat="1" ht="1.5" customHeight="1"/>
    <row r="1315" spans="2:25" s="129" customFormat="1" ht="2.25" customHeight="1"/>
    <row r="1316" spans="2:25" s="129" customFormat="1" ht="11.25" customHeight="1">
      <c r="B1316" s="275" t="s">
        <v>1012</v>
      </c>
      <c r="C1316" s="275"/>
      <c r="D1316" s="275"/>
      <c r="E1316" s="275"/>
      <c r="F1316" s="275"/>
      <c r="G1316" s="275"/>
      <c r="I1316" s="284" t="s">
        <v>1013</v>
      </c>
      <c r="J1316" s="284"/>
      <c r="K1316" s="284"/>
      <c r="L1316" s="284"/>
      <c r="M1316" s="284"/>
      <c r="N1316" s="284"/>
      <c r="O1316" s="284"/>
      <c r="P1316" s="284"/>
      <c r="Q1316" s="284"/>
      <c r="R1316" s="284"/>
      <c r="S1316" s="284"/>
      <c r="T1316" s="284"/>
      <c r="U1316" s="284"/>
      <c r="V1316" s="284"/>
      <c r="W1316" s="284"/>
      <c r="X1316" s="284"/>
      <c r="Y1316" s="284"/>
    </row>
    <row r="1317" spans="2:25" s="129" customFormat="1" ht="9.75" customHeight="1">
      <c r="I1317" s="284"/>
      <c r="J1317" s="284"/>
      <c r="K1317" s="284"/>
      <c r="L1317" s="284"/>
      <c r="M1317" s="284"/>
      <c r="N1317" s="284"/>
      <c r="O1317" s="284"/>
      <c r="P1317" s="284"/>
      <c r="Q1317" s="284"/>
      <c r="R1317" s="284"/>
      <c r="S1317" s="284"/>
      <c r="T1317" s="284"/>
      <c r="U1317" s="284"/>
      <c r="V1317" s="284"/>
      <c r="W1317" s="284"/>
      <c r="X1317" s="284"/>
      <c r="Y1317" s="284"/>
    </row>
    <row r="1318" spans="2:25" s="129" customFormat="1">
      <c r="I1318" s="275" t="s">
        <v>618</v>
      </c>
      <c r="J1318" s="275"/>
      <c r="K1318" s="275"/>
      <c r="L1318" s="275" t="s">
        <v>448</v>
      </c>
      <c r="M1318" s="275"/>
      <c r="P1318" s="277" t="s">
        <v>619</v>
      </c>
      <c r="Q1318" s="277"/>
      <c r="R1318" s="278">
        <v>208</v>
      </c>
      <c r="S1318" s="278"/>
      <c r="T1318" s="278"/>
      <c r="U1318" s="278"/>
      <c r="V1318" s="278"/>
      <c r="W1318" s="278"/>
      <c r="X1318" s="278"/>
      <c r="Y1318" s="278"/>
    </row>
    <row r="1319" spans="2:25" ht="3.75" customHeight="1"/>
    <row r="1320" spans="2:25" ht="1.5" customHeight="1"/>
    <row r="1321" spans="2:25" ht="2.25" customHeight="1"/>
    <row r="1322" spans="2:25">
      <c r="B1322" s="279" t="s">
        <v>1014</v>
      </c>
      <c r="C1322" s="279"/>
      <c r="D1322" s="279"/>
      <c r="E1322" s="279"/>
      <c r="F1322" s="279"/>
      <c r="G1322" s="279"/>
      <c r="I1322" s="280" t="s">
        <v>380</v>
      </c>
      <c r="J1322" s="280"/>
      <c r="K1322" s="280"/>
      <c r="L1322" s="280"/>
      <c r="M1322" s="280"/>
      <c r="N1322" s="280"/>
      <c r="O1322" s="280"/>
      <c r="P1322" s="280"/>
      <c r="Q1322" s="280"/>
      <c r="R1322" s="280"/>
      <c r="S1322" s="280"/>
      <c r="T1322" s="280"/>
      <c r="U1322" s="280"/>
      <c r="V1322" s="280"/>
      <c r="W1322" s="280"/>
      <c r="X1322" s="280"/>
      <c r="Y1322" s="280"/>
    </row>
    <row r="1323" spans="2:25">
      <c r="I1323" s="281" t="s">
        <v>618</v>
      </c>
      <c r="J1323" s="281"/>
      <c r="K1323" s="281"/>
      <c r="L1323" s="281" t="s">
        <v>446</v>
      </c>
      <c r="M1323" s="281"/>
      <c r="P1323" s="282" t="s">
        <v>619</v>
      </c>
      <c r="Q1323" s="282"/>
      <c r="R1323" s="289">
        <v>8.2799999999999994</v>
      </c>
      <c r="S1323" s="289"/>
      <c r="T1323" s="289"/>
      <c r="U1323" s="289"/>
      <c r="V1323" s="289"/>
      <c r="W1323" s="289"/>
      <c r="X1323" s="289"/>
      <c r="Y1323" s="289"/>
    </row>
    <row r="1324" spans="2:25" ht="3.75" customHeight="1"/>
    <row r="1325" spans="2:25" ht="1.5" customHeight="1"/>
    <row r="1326" spans="2:25" ht="2.25" customHeight="1"/>
    <row r="1327" spans="2:25" s="129" customFormat="1">
      <c r="B1327" s="275" t="s">
        <v>1015</v>
      </c>
      <c r="C1327" s="275"/>
      <c r="D1327" s="275"/>
      <c r="E1327" s="275"/>
      <c r="F1327" s="275"/>
      <c r="G1327" s="275"/>
      <c r="I1327" s="276" t="s">
        <v>1016</v>
      </c>
      <c r="J1327" s="276"/>
      <c r="K1327" s="276"/>
      <c r="L1327" s="276"/>
      <c r="M1327" s="276"/>
      <c r="N1327" s="276"/>
      <c r="O1327" s="276"/>
      <c r="P1327" s="276"/>
      <c r="Q1327" s="276"/>
      <c r="R1327" s="276"/>
      <c r="S1327" s="276"/>
      <c r="T1327" s="276"/>
      <c r="U1327" s="276"/>
      <c r="V1327" s="276"/>
      <c r="W1327" s="276"/>
      <c r="X1327" s="276"/>
      <c r="Y1327" s="276"/>
    </row>
    <row r="1328" spans="2:25" s="129" customFormat="1">
      <c r="I1328" s="275" t="s">
        <v>618</v>
      </c>
      <c r="J1328" s="275"/>
      <c r="K1328" s="275"/>
      <c r="L1328" s="275" t="s">
        <v>446</v>
      </c>
      <c r="M1328" s="275"/>
      <c r="P1328" s="277" t="s">
        <v>619</v>
      </c>
      <c r="Q1328" s="277"/>
      <c r="R1328" s="278">
        <v>8.2799999999999994</v>
      </c>
      <c r="S1328" s="278"/>
      <c r="T1328" s="278"/>
      <c r="U1328" s="278"/>
      <c r="V1328" s="278"/>
      <c r="W1328" s="278"/>
      <c r="X1328" s="278"/>
      <c r="Y1328" s="278"/>
    </row>
    <row r="1329" spans="2:28" ht="3.75" customHeight="1"/>
    <row r="1330" spans="2:28" ht="1.5" customHeight="1"/>
    <row r="1331" spans="2:28" ht="2.25" customHeight="1"/>
    <row r="1332" spans="2:28">
      <c r="B1332" s="279" t="s">
        <v>1017</v>
      </c>
      <c r="C1332" s="279"/>
      <c r="D1332" s="279"/>
      <c r="E1332" s="279"/>
      <c r="F1332" s="279"/>
      <c r="G1332" s="279"/>
      <c r="I1332" s="280" t="s">
        <v>382</v>
      </c>
      <c r="J1332" s="280"/>
      <c r="K1332" s="280"/>
      <c r="L1332" s="280"/>
      <c r="M1332" s="280"/>
      <c r="N1332" s="280"/>
      <c r="O1332" s="280"/>
      <c r="P1332" s="280"/>
      <c r="Q1332" s="280"/>
      <c r="R1332" s="280"/>
      <c r="S1332" s="280"/>
      <c r="T1332" s="280"/>
      <c r="U1332" s="280"/>
      <c r="V1332" s="280"/>
      <c r="W1332" s="280"/>
      <c r="X1332" s="280"/>
      <c r="Y1332" s="280"/>
    </row>
    <row r="1333" spans="2:28">
      <c r="I1333" s="281" t="s">
        <v>618</v>
      </c>
      <c r="J1333" s="281"/>
      <c r="K1333" s="281"/>
      <c r="L1333" s="281" t="s">
        <v>453</v>
      </c>
      <c r="M1333" s="281"/>
      <c r="P1333" s="282" t="s">
        <v>619</v>
      </c>
      <c r="Q1333" s="282"/>
      <c r="R1333" s="289">
        <v>318.60000000000002</v>
      </c>
      <c r="S1333" s="289"/>
      <c r="T1333" s="289"/>
      <c r="U1333" s="289"/>
      <c r="V1333" s="289"/>
      <c r="W1333" s="289"/>
      <c r="X1333" s="289"/>
      <c r="Y1333" s="289"/>
      <c r="AB1333" s="128"/>
    </row>
    <row r="1334" spans="2:28" ht="3.75" customHeight="1"/>
    <row r="1335" spans="2:28" ht="1.5" customHeight="1"/>
    <row r="1336" spans="2:28" ht="2.25" customHeight="1"/>
    <row r="1337" spans="2:28" s="129" customFormat="1">
      <c r="B1337" s="275" t="s">
        <v>1018</v>
      </c>
      <c r="C1337" s="275"/>
      <c r="D1337" s="275"/>
      <c r="E1337" s="275"/>
      <c r="F1337" s="275"/>
      <c r="G1337" s="275"/>
      <c r="I1337" s="276" t="s">
        <v>1019</v>
      </c>
      <c r="J1337" s="276"/>
      <c r="K1337" s="276"/>
      <c r="L1337" s="276"/>
      <c r="M1337" s="276"/>
      <c r="N1337" s="276"/>
      <c r="O1337" s="276"/>
      <c r="P1337" s="276"/>
      <c r="Q1337" s="276"/>
      <c r="R1337" s="276"/>
      <c r="S1337" s="276"/>
      <c r="T1337" s="276"/>
      <c r="U1337" s="276"/>
      <c r="V1337" s="276"/>
      <c r="W1337" s="276"/>
      <c r="X1337" s="276"/>
      <c r="Y1337" s="276"/>
    </row>
    <row r="1338" spans="2:28" s="129" customFormat="1">
      <c r="I1338" s="275" t="s">
        <v>618</v>
      </c>
      <c r="J1338" s="275"/>
      <c r="K1338" s="275"/>
      <c r="L1338" s="275" t="s">
        <v>453</v>
      </c>
      <c r="M1338" s="275"/>
      <c r="P1338" s="277" t="s">
        <v>619</v>
      </c>
      <c r="Q1338" s="277"/>
      <c r="R1338" s="278">
        <v>103.6</v>
      </c>
      <c r="S1338" s="278"/>
      <c r="T1338" s="278"/>
      <c r="U1338" s="278"/>
      <c r="V1338" s="278"/>
      <c r="W1338" s="278"/>
      <c r="X1338" s="278"/>
      <c r="Y1338" s="278"/>
    </row>
    <row r="1339" spans="2:28" s="129" customFormat="1" ht="3.75" customHeight="1"/>
    <row r="1340" spans="2:28" s="129" customFormat="1" ht="1.5" customHeight="1"/>
    <row r="1341" spans="2:28" s="129" customFormat="1" ht="2.25" customHeight="1"/>
    <row r="1342" spans="2:28" s="129" customFormat="1">
      <c r="B1342" s="275" t="s">
        <v>1020</v>
      </c>
      <c r="C1342" s="275"/>
      <c r="D1342" s="275"/>
      <c r="E1342" s="275"/>
      <c r="F1342" s="275"/>
      <c r="G1342" s="275"/>
      <c r="I1342" s="276" t="s">
        <v>1021</v>
      </c>
      <c r="J1342" s="276"/>
      <c r="K1342" s="276"/>
      <c r="L1342" s="276"/>
      <c r="M1342" s="276"/>
      <c r="N1342" s="276"/>
      <c r="O1342" s="276"/>
      <c r="P1342" s="276"/>
      <c r="Q1342" s="276"/>
      <c r="R1342" s="276"/>
      <c r="S1342" s="276"/>
      <c r="T1342" s="276"/>
      <c r="U1342" s="276"/>
      <c r="V1342" s="276"/>
      <c r="W1342" s="276"/>
      <c r="X1342" s="276"/>
      <c r="Y1342" s="276"/>
    </row>
    <row r="1343" spans="2:28" s="129" customFormat="1">
      <c r="I1343" s="275" t="s">
        <v>618</v>
      </c>
      <c r="J1343" s="275"/>
      <c r="K1343" s="275"/>
      <c r="L1343" s="275" t="s">
        <v>453</v>
      </c>
      <c r="M1343" s="275"/>
      <c r="P1343" s="277" t="s">
        <v>619</v>
      </c>
      <c r="Q1343" s="277"/>
      <c r="R1343" s="278">
        <v>215</v>
      </c>
      <c r="S1343" s="278"/>
      <c r="T1343" s="278"/>
      <c r="U1343" s="278"/>
      <c r="V1343" s="278"/>
      <c r="W1343" s="278"/>
      <c r="X1343" s="278"/>
      <c r="Y1343" s="278"/>
    </row>
    <row r="1344" spans="2:28" ht="3.75" customHeight="1"/>
    <row r="1345" spans="2:25" ht="1.5" customHeight="1"/>
    <row r="1346" spans="2:25" ht="2.25" customHeight="1"/>
    <row r="1347" spans="2:25">
      <c r="B1347" s="279" t="s">
        <v>1022</v>
      </c>
      <c r="C1347" s="279"/>
      <c r="D1347" s="279"/>
      <c r="E1347" s="279"/>
      <c r="F1347" s="279"/>
      <c r="G1347" s="279"/>
      <c r="I1347" s="280" t="s">
        <v>384</v>
      </c>
      <c r="J1347" s="280"/>
      <c r="K1347" s="280"/>
      <c r="L1347" s="280"/>
      <c r="M1347" s="280"/>
      <c r="N1347" s="280"/>
      <c r="O1347" s="280"/>
      <c r="P1347" s="280"/>
      <c r="Q1347" s="280"/>
      <c r="R1347" s="280"/>
      <c r="S1347" s="280"/>
      <c r="T1347" s="280"/>
      <c r="U1347" s="280"/>
      <c r="V1347" s="280"/>
      <c r="W1347" s="280"/>
      <c r="X1347" s="280"/>
      <c r="Y1347" s="280"/>
    </row>
    <row r="1348" spans="2:25">
      <c r="I1348" s="281" t="s">
        <v>618</v>
      </c>
      <c r="J1348" s="281"/>
      <c r="K1348" s="281"/>
      <c r="L1348" s="281" t="s">
        <v>453</v>
      </c>
      <c r="M1348" s="281"/>
      <c r="P1348" s="282" t="s">
        <v>619</v>
      </c>
      <c r="Q1348" s="282"/>
      <c r="R1348" s="289">
        <v>16.2</v>
      </c>
      <c r="S1348" s="289"/>
      <c r="T1348" s="289"/>
      <c r="U1348" s="289"/>
      <c r="V1348" s="289"/>
      <c r="W1348" s="289"/>
      <c r="X1348" s="289"/>
      <c r="Y1348" s="289"/>
    </row>
    <row r="1349" spans="2:25" ht="3.75" customHeight="1"/>
    <row r="1350" spans="2:25" ht="1.5" customHeight="1"/>
    <row r="1351" spans="2:25" ht="2.25" customHeight="1"/>
    <row r="1352" spans="2:25" s="129" customFormat="1">
      <c r="B1352" s="275" t="s">
        <v>1023</v>
      </c>
      <c r="C1352" s="275"/>
      <c r="D1352" s="275"/>
      <c r="E1352" s="275"/>
      <c r="F1352" s="275"/>
      <c r="G1352" s="275"/>
      <c r="I1352" s="276" t="s">
        <v>1024</v>
      </c>
      <c r="J1352" s="276"/>
      <c r="K1352" s="276"/>
      <c r="L1352" s="276"/>
      <c r="M1352" s="276"/>
      <c r="N1352" s="276"/>
      <c r="O1352" s="276"/>
      <c r="P1352" s="276"/>
      <c r="Q1352" s="276"/>
      <c r="R1352" s="276"/>
      <c r="S1352" s="276"/>
      <c r="T1352" s="276"/>
      <c r="U1352" s="276"/>
      <c r="V1352" s="276"/>
      <c r="W1352" s="276"/>
      <c r="X1352" s="276"/>
      <c r="Y1352" s="276"/>
    </row>
    <row r="1353" spans="2:25" s="129" customFormat="1">
      <c r="I1353" s="275" t="s">
        <v>618</v>
      </c>
      <c r="J1353" s="275"/>
      <c r="K1353" s="275"/>
      <c r="L1353" s="275" t="s">
        <v>453</v>
      </c>
      <c r="M1353" s="275"/>
      <c r="P1353" s="277" t="s">
        <v>619</v>
      </c>
      <c r="Q1353" s="277"/>
      <c r="R1353" s="278">
        <v>16.2</v>
      </c>
      <c r="S1353" s="278"/>
      <c r="T1353" s="278"/>
      <c r="U1353" s="278"/>
      <c r="V1353" s="278"/>
      <c r="W1353" s="278"/>
      <c r="X1353" s="278"/>
      <c r="Y1353" s="278"/>
    </row>
    <row r="1354" spans="2:25" ht="3.75" customHeight="1"/>
    <row r="1355" spans="2:25" ht="1.5" customHeight="1"/>
    <row r="1356" spans="2:25" ht="2.25" customHeight="1"/>
    <row r="1357" spans="2:25">
      <c r="B1357" s="279" t="s">
        <v>1025</v>
      </c>
      <c r="C1357" s="279"/>
      <c r="D1357" s="279"/>
      <c r="E1357" s="279"/>
      <c r="F1357" s="279"/>
      <c r="G1357" s="279"/>
      <c r="I1357" s="280" t="s">
        <v>386</v>
      </c>
      <c r="J1357" s="280"/>
      <c r="K1357" s="280"/>
      <c r="L1357" s="280"/>
      <c r="M1357" s="280"/>
      <c r="N1357" s="280"/>
      <c r="O1357" s="280"/>
      <c r="P1357" s="280"/>
      <c r="Q1357" s="280"/>
      <c r="R1357" s="280"/>
      <c r="S1357" s="280"/>
      <c r="T1357" s="280"/>
      <c r="U1357" s="280"/>
      <c r="V1357" s="280"/>
      <c r="W1357" s="280"/>
      <c r="X1357" s="280"/>
      <c r="Y1357" s="280"/>
    </row>
    <row r="1358" spans="2:25">
      <c r="I1358" s="281" t="s">
        <v>618</v>
      </c>
      <c r="J1358" s="281"/>
      <c r="K1358" s="281"/>
      <c r="L1358" s="281" t="s">
        <v>453</v>
      </c>
      <c r="M1358" s="281"/>
      <c r="P1358" s="282" t="s">
        <v>619</v>
      </c>
      <c r="Q1358" s="282"/>
      <c r="R1358" s="289">
        <v>10.8</v>
      </c>
      <c r="S1358" s="289"/>
      <c r="T1358" s="289"/>
      <c r="U1358" s="289"/>
      <c r="V1358" s="289"/>
      <c r="W1358" s="289"/>
      <c r="X1358" s="289"/>
      <c r="Y1358" s="289"/>
    </row>
    <row r="1359" spans="2:25" ht="3.75" customHeight="1"/>
    <row r="1360" spans="2:25" ht="1.5" customHeight="1"/>
    <row r="1361" spans="2:25" ht="2.25" customHeight="1"/>
    <row r="1362" spans="2:25" s="129" customFormat="1">
      <c r="B1362" s="275" t="s">
        <v>1026</v>
      </c>
      <c r="C1362" s="275"/>
      <c r="D1362" s="275"/>
      <c r="E1362" s="275"/>
      <c r="F1362" s="275"/>
      <c r="G1362" s="275"/>
      <c r="I1362" s="276" t="s">
        <v>1027</v>
      </c>
      <c r="J1362" s="276"/>
      <c r="K1362" s="276"/>
      <c r="L1362" s="276"/>
      <c r="M1362" s="276"/>
      <c r="N1362" s="276"/>
      <c r="O1362" s="276"/>
      <c r="P1362" s="276"/>
      <c r="Q1362" s="276"/>
      <c r="R1362" s="276"/>
      <c r="S1362" s="276"/>
      <c r="T1362" s="276"/>
      <c r="U1362" s="276"/>
      <c r="V1362" s="276"/>
      <c r="W1362" s="276"/>
      <c r="X1362" s="276"/>
      <c r="Y1362" s="276"/>
    </row>
    <row r="1363" spans="2:25" s="129" customFormat="1">
      <c r="I1363" s="275" t="s">
        <v>618</v>
      </c>
      <c r="J1363" s="275"/>
      <c r="K1363" s="275"/>
      <c r="L1363" s="275" t="s">
        <v>453</v>
      </c>
      <c r="M1363" s="275"/>
      <c r="P1363" s="277" t="s">
        <v>619</v>
      </c>
      <c r="Q1363" s="277"/>
      <c r="R1363" s="278">
        <v>10.8</v>
      </c>
      <c r="S1363" s="278"/>
      <c r="T1363" s="278"/>
      <c r="U1363" s="278"/>
      <c r="V1363" s="278"/>
      <c r="W1363" s="278"/>
      <c r="X1363" s="278"/>
      <c r="Y1363" s="278"/>
    </row>
    <row r="1364" spans="2:25" ht="3.75" customHeight="1"/>
    <row r="1365" spans="2:25" ht="1.5" customHeight="1"/>
    <row r="1366" spans="2:25" ht="2.25" customHeight="1"/>
    <row r="1367" spans="2:25">
      <c r="B1367" s="279" t="s">
        <v>1028</v>
      </c>
      <c r="C1367" s="279"/>
      <c r="D1367" s="279"/>
      <c r="E1367" s="279"/>
      <c r="F1367" s="279"/>
      <c r="G1367" s="279"/>
      <c r="I1367" s="280" t="s">
        <v>388</v>
      </c>
      <c r="J1367" s="280"/>
      <c r="K1367" s="280"/>
      <c r="L1367" s="280"/>
      <c r="M1367" s="280"/>
      <c r="N1367" s="280"/>
      <c r="O1367" s="280"/>
      <c r="P1367" s="280"/>
      <c r="Q1367" s="280"/>
      <c r="R1367" s="280"/>
      <c r="S1367" s="280"/>
      <c r="T1367" s="280"/>
      <c r="U1367" s="280"/>
      <c r="V1367" s="280"/>
      <c r="W1367" s="280"/>
      <c r="X1367" s="280"/>
      <c r="Y1367" s="280"/>
    </row>
    <row r="1368" spans="2:25">
      <c r="I1368" s="281" t="s">
        <v>618</v>
      </c>
      <c r="J1368" s="281"/>
      <c r="K1368" s="281"/>
      <c r="L1368" s="281" t="s">
        <v>446</v>
      </c>
      <c r="M1368" s="281"/>
      <c r="P1368" s="282" t="s">
        <v>619</v>
      </c>
      <c r="Q1368" s="282"/>
      <c r="R1368" s="289">
        <v>18.329999999999998</v>
      </c>
      <c r="S1368" s="289"/>
      <c r="T1368" s="289"/>
      <c r="U1368" s="289"/>
      <c r="V1368" s="289"/>
      <c r="W1368" s="289"/>
      <c r="X1368" s="289"/>
      <c r="Y1368" s="289"/>
    </row>
    <row r="1369" spans="2:25" ht="3.75" customHeight="1"/>
    <row r="1370" spans="2:25" ht="1.5" customHeight="1"/>
    <row r="1371" spans="2:25" ht="2.25" customHeight="1"/>
    <row r="1372" spans="2:25" s="129" customFormat="1">
      <c r="B1372" s="275" t="s">
        <v>1029</v>
      </c>
      <c r="C1372" s="275"/>
      <c r="D1372" s="275"/>
      <c r="E1372" s="275"/>
      <c r="F1372" s="275"/>
      <c r="G1372" s="275"/>
      <c r="I1372" s="276" t="s">
        <v>1030</v>
      </c>
      <c r="J1372" s="276"/>
      <c r="K1372" s="276"/>
      <c r="L1372" s="276"/>
      <c r="M1372" s="276"/>
      <c r="N1372" s="276"/>
      <c r="O1372" s="276"/>
      <c r="P1372" s="276"/>
      <c r="Q1372" s="276"/>
      <c r="R1372" s="276"/>
      <c r="S1372" s="276"/>
      <c r="T1372" s="276"/>
      <c r="U1372" s="276"/>
      <c r="V1372" s="276"/>
      <c r="W1372" s="276"/>
      <c r="X1372" s="276"/>
      <c r="Y1372" s="276"/>
    </row>
    <row r="1373" spans="2:25" s="129" customFormat="1">
      <c r="I1373" s="275" t="s">
        <v>618</v>
      </c>
      <c r="J1373" s="275"/>
      <c r="K1373" s="275"/>
      <c r="L1373" s="275" t="s">
        <v>446</v>
      </c>
      <c r="M1373" s="275"/>
      <c r="P1373" s="277" t="s">
        <v>619</v>
      </c>
      <c r="Q1373" s="277"/>
      <c r="R1373" s="278">
        <v>18.329999999999998</v>
      </c>
      <c r="S1373" s="278"/>
      <c r="T1373" s="278"/>
      <c r="U1373" s="278"/>
      <c r="V1373" s="278"/>
      <c r="W1373" s="278"/>
      <c r="X1373" s="278"/>
      <c r="Y1373" s="278"/>
    </row>
    <row r="1374" spans="2:25" ht="3.75" customHeight="1"/>
    <row r="1375" spans="2:25" ht="1.5" customHeight="1"/>
    <row r="1376" spans="2:25" ht="2.25" customHeight="1"/>
    <row r="1377" spans="2:25">
      <c r="B1377" s="279" t="s">
        <v>1031</v>
      </c>
      <c r="C1377" s="279"/>
      <c r="D1377" s="279"/>
      <c r="E1377" s="279"/>
      <c r="F1377" s="279"/>
      <c r="G1377" s="279"/>
      <c r="I1377" s="280" t="s">
        <v>390</v>
      </c>
      <c r="J1377" s="280"/>
      <c r="K1377" s="280"/>
      <c r="L1377" s="280"/>
      <c r="M1377" s="280"/>
      <c r="N1377" s="280"/>
      <c r="O1377" s="280"/>
      <c r="P1377" s="280"/>
      <c r="Q1377" s="280"/>
      <c r="R1377" s="280"/>
      <c r="S1377" s="280"/>
      <c r="T1377" s="280"/>
      <c r="U1377" s="280"/>
      <c r="V1377" s="280"/>
      <c r="W1377" s="280"/>
      <c r="X1377" s="280"/>
      <c r="Y1377" s="280"/>
    </row>
    <row r="1378" spans="2:25">
      <c r="I1378" s="281" t="s">
        <v>618</v>
      </c>
      <c r="J1378" s="281"/>
      <c r="K1378" s="281"/>
      <c r="L1378" s="281" t="s">
        <v>445</v>
      </c>
      <c r="M1378" s="281"/>
      <c r="P1378" s="282" t="s">
        <v>619</v>
      </c>
      <c r="Q1378" s="282"/>
      <c r="R1378" s="289">
        <v>1.41</v>
      </c>
      <c r="S1378" s="289"/>
      <c r="T1378" s="289"/>
      <c r="U1378" s="289"/>
      <c r="V1378" s="289"/>
      <c r="W1378" s="289"/>
      <c r="X1378" s="289"/>
      <c r="Y1378" s="289"/>
    </row>
    <row r="1379" spans="2:25" ht="3.75" customHeight="1"/>
    <row r="1380" spans="2:25" ht="1.5" customHeight="1"/>
    <row r="1381" spans="2:25" ht="2.25" customHeight="1"/>
    <row r="1382" spans="2:25" s="129" customFormat="1">
      <c r="B1382" s="275" t="s">
        <v>1032</v>
      </c>
      <c r="C1382" s="275"/>
      <c r="D1382" s="275"/>
      <c r="E1382" s="275"/>
      <c r="F1382" s="275"/>
      <c r="G1382" s="275"/>
      <c r="I1382" s="276" t="s">
        <v>1033</v>
      </c>
      <c r="J1382" s="276"/>
      <c r="K1382" s="276"/>
      <c r="L1382" s="276"/>
      <c r="M1382" s="276"/>
      <c r="N1382" s="276"/>
      <c r="O1382" s="276"/>
      <c r="P1382" s="276"/>
      <c r="Q1382" s="276"/>
      <c r="R1382" s="276"/>
      <c r="S1382" s="276"/>
      <c r="T1382" s="276"/>
      <c r="U1382" s="276"/>
      <c r="V1382" s="276"/>
      <c r="W1382" s="276"/>
      <c r="X1382" s="276"/>
      <c r="Y1382" s="276"/>
    </row>
    <row r="1383" spans="2:25" s="129" customFormat="1">
      <c r="I1383" s="275" t="s">
        <v>618</v>
      </c>
      <c r="J1383" s="275"/>
      <c r="K1383" s="275"/>
      <c r="L1383" s="275" t="s">
        <v>445</v>
      </c>
      <c r="M1383" s="275"/>
      <c r="P1383" s="277" t="s">
        <v>619</v>
      </c>
      <c r="Q1383" s="277"/>
      <c r="R1383" s="278">
        <v>1.41</v>
      </c>
      <c r="S1383" s="278"/>
      <c r="T1383" s="278"/>
      <c r="U1383" s="278"/>
      <c r="V1383" s="278"/>
      <c r="W1383" s="278"/>
      <c r="X1383" s="278"/>
      <c r="Y1383" s="278"/>
    </row>
    <row r="1384" spans="2:25" ht="3.75" customHeight="1"/>
    <row r="1385" spans="2:25" ht="1.5" customHeight="1"/>
    <row r="1386" spans="2:25" ht="2.25" customHeight="1"/>
    <row r="1387" spans="2:25">
      <c r="B1387" s="279" t="s">
        <v>1034</v>
      </c>
      <c r="C1387" s="279"/>
      <c r="D1387" s="279"/>
      <c r="E1387" s="279"/>
      <c r="F1387" s="279"/>
      <c r="G1387" s="279"/>
      <c r="I1387" s="280" t="s">
        <v>392</v>
      </c>
      <c r="J1387" s="280"/>
      <c r="K1387" s="280"/>
      <c r="L1387" s="280"/>
      <c r="M1387" s="280"/>
      <c r="N1387" s="280"/>
      <c r="O1387" s="280"/>
      <c r="P1387" s="280"/>
      <c r="Q1387" s="280"/>
      <c r="R1387" s="280"/>
      <c r="S1387" s="280"/>
      <c r="T1387" s="280"/>
      <c r="U1387" s="280"/>
      <c r="V1387" s="280"/>
      <c r="W1387" s="280"/>
      <c r="X1387" s="280"/>
      <c r="Y1387" s="280"/>
    </row>
    <row r="1388" spans="2:25">
      <c r="I1388" s="281" t="s">
        <v>618</v>
      </c>
      <c r="J1388" s="281"/>
      <c r="K1388" s="281"/>
      <c r="L1388" s="281" t="s">
        <v>448</v>
      </c>
      <c r="M1388" s="281"/>
      <c r="P1388" s="282" t="s">
        <v>619</v>
      </c>
      <c r="Q1388" s="282"/>
      <c r="R1388" s="289">
        <v>284</v>
      </c>
      <c r="S1388" s="289"/>
      <c r="T1388" s="289"/>
      <c r="U1388" s="289"/>
      <c r="V1388" s="289"/>
      <c r="W1388" s="289"/>
      <c r="X1388" s="289"/>
      <c r="Y1388" s="289"/>
    </row>
    <row r="1389" spans="2:25" ht="3.75" customHeight="1"/>
    <row r="1390" spans="2:25" ht="1.5" customHeight="1"/>
    <row r="1391" spans="2:25" ht="2.25" customHeight="1"/>
    <row r="1392" spans="2:25" s="129" customFormat="1">
      <c r="B1392" s="275" t="s">
        <v>1035</v>
      </c>
      <c r="C1392" s="275"/>
      <c r="D1392" s="275"/>
      <c r="E1392" s="275"/>
      <c r="F1392" s="275"/>
      <c r="G1392" s="275"/>
      <c r="I1392" s="276" t="s">
        <v>1036</v>
      </c>
      <c r="J1392" s="276"/>
      <c r="K1392" s="276"/>
      <c r="L1392" s="276"/>
      <c r="M1392" s="276"/>
      <c r="N1392" s="276"/>
      <c r="O1392" s="276"/>
      <c r="P1392" s="276"/>
      <c r="Q1392" s="276"/>
      <c r="R1392" s="276"/>
      <c r="S1392" s="276"/>
      <c r="T1392" s="276"/>
      <c r="U1392" s="276"/>
      <c r="V1392" s="276"/>
      <c r="W1392" s="276"/>
      <c r="X1392" s="276"/>
      <c r="Y1392" s="276"/>
    </row>
    <row r="1393" spans="2:25" s="129" customFormat="1">
      <c r="I1393" s="275" t="s">
        <v>618</v>
      </c>
      <c r="J1393" s="275"/>
      <c r="K1393" s="275"/>
      <c r="L1393" s="275" t="s">
        <v>448</v>
      </c>
      <c r="M1393" s="275"/>
      <c r="P1393" s="277" t="s">
        <v>619</v>
      </c>
      <c r="Q1393" s="277"/>
      <c r="R1393" s="278">
        <v>284</v>
      </c>
      <c r="S1393" s="278"/>
      <c r="T1393" s="278"/>
      <c r="U1393" s="278"/>
      <c r="V1393" s="278"/>
      <c r="W1393" s="278"/>
      <c r="X1393" s="278"/>
      <c r="Y1393" s="278"/>
    </row>
    <row r="1394" spans="2:25" ht="3.75" customHeight="1"/>
    <row r="1395" spans="2:25" ht="1.5" customHeight="1"/>
    <row r="1396" spans="2:25" ht="2.25" customHeight="1"/>
    <row r="1397" spans="2:25">
      <c r="B1397" s="279" t="s">
        <v>1037</v>
      </c>
      <c r="C1397" s="279"/>
      <c r="D1397" s="279"/>
      <c r="E1397" s="279"/>
      <c r="F1397" s="279"/>
      <c r="G1397" s="279"/>
      <c r="I1397" s="280" t="s">
        <v>394</v>
      </c>
      <c r="J1397" s="280"/>
      <c r="K1397" s="280"/>
      <c r="L1397" s="280"/>
      <c r="M1397" s="280"/>
      <c r="N1397" s="280"/>
      <c r="O1397" s="280"/>
      <c r="P1397" s="280"/>
      <c r="Q1397" s="280"/>
      <c r="R1397" s="280"/>
      <c r="S1397" s="280"/>
      <c r="T1397" s="280"/>
      <c r="U1397" s="280"/>
      <c r="V1397" s="280"/>
      <c r="W1397" s="280"/>
      <c r="X1397" s="280"/>
      <c r="Y1397" s="280"/>
    </row>
    <row r="1398" spans="2:25">
      <c r="I1398" s="281" t="s">
        <v>618</v>
      </c>
      <c r="J1398" s="281"/>
      <c r="K1398" s="281"/>
      <c r="L1398" s="281" t="s">
        <v>448</v>
      </c>
      <c r="M1398" s="281"/>
      <c r="P1398" s="282" t="s">
        <v>619</v>
      </c>
      <c r="Q1398" s="282"/>
      <c r="R1398" s="289">
        <v>284</v>
      </c>
      <c r="S1398" s="289"/>
      <c r="T1398" s="289"/>
      <c r="U1398" s="289"/>
      <c r="V1398" s="289"/>
      <c r="W1398" s="289"/>
      <c r="X1398" s="289"/>
      <c r="Y1398" s="289"/>
    </row>
    <row r="1399" spans="2:25" ht="3.75" customHeight="1"/>
    <row r="1400" spans="2:25" ht="1.5" customHeight="1"/>
    <row r="1401" spans="2:25" ht="2.25" customHeight="1"/>
    <row r="1402" spans="2:25" s="129" customFormat="1">
      <c r="B1402" s="275" t="s">
        <v>1038</v>
      </c>
      <c r="C1402" s="275"/>
      <c r="D1402" s="275"/>
      <c r="E1402" s="275"/>
      <c r="F1402" s="275"/>
      <c r="G1402" s="275"/>
      <c r="I1402" s="276" t="s">
        <v>1039</v>
      </c>
      <c r="J1402" s="276"/>
      <c r="K1402" s="276"/>
      <c r="L1402" s="276"/>
      <c r="M1402" s="276"/>
      <c r="N1402" s="276"/>
      <c r="O1402" s="276"/>
      <c r="P1402" s="276"/>
      <c r="Q1402" s="276"/>
      <c r="R1402" s="276"/>
      <c r="S1402" s="276"/>
      <c r="T1402" s="276"/>
      <c r="U1402" s="276"/>
      <c r="V1402" s="276"/>
      <c r="W1402" s="276"/>
      <c r="X1402" s="276"/>
      <c r="Y1402" s="276"/>
    </row>
    <row r="1403" spans="2:25" s="129" customFormat="1">
      <c r="I1403" s="275" t="s">
        <v>618</v>
      </c>
      <c r="J1403" s="275"/>
      <c r="K1403" s="275"/>
      <c r="L1403" s="275" t="s">
        <v>448</v>
      </c>
      <c r="M1403" s="275"/>
      <c r="P1403" s="277" t="s">
        <v>619</v>
      </c>
      <c r="Q1403" s="277"/>
      <c r="R1403" s="278">
        <v>284</v>
      </c>
      <c r="S1403" s="278"/>
      <c r="T1403" s="278"/>
      <c r="U1403" s="278"/>
      <c r="V1403" s="278"/>
      <c r="W1403" s="278"/>
      <c r="X1403" s="278"/>
      <c r="Y1403" s="278"/>
    </row>
    <row r="1404" spans="2:25" ht="3.75" customHeight="1"/>
    <row r="1405" spans="2:25" ht="1.5" customHeight="1"/>
    <row r="1406" spans="2:25" ht="2.25" customHeight="1"/>
    <row r="1407" spans="2:25" ht="2.25" customHeight="1"/>
    <row r="1408" spans="2:25">
      <c r="I1408" s="283" t="s">
        <v>1040</v>
      </c>
      <c r="J1408" s="283"/>
      <c r="K1408" s="283"/>
      <c r="L1408" s="283"/>
      <c r="M1408" s="283"/>
      <c r="N1408" s="283"/>
      <c r="O1408" s="283"/>
      <c r="P1408" s="283"/>
      <c r="Q1408" s="283"/>
      <c r="R1408" s="283"/>
      <c r="S1408" s="283"/>
      <c r="T1408" s="283"/>
      <c r="U1408" s="283"/>
      <c r="V1408" s="283"/>
      <c r="W1408" s="283"/>
      <c r="X1408" s="283"/>
      <c r="Y1408" s="283"/>
    </row>
    <row r="1409" spans="2:25" ht="5.25" customHeight="1"/>
    <row r="1410" spans="2:25">
      <c r="B1410" s="279" t="s">
        <v>1041</v>
      </c>
      <c r="C1410" s="279"/>
      <c r="D1410" s="279"/>
      <c r="E1410" s="279"/>
      <c r="F1410" s="279"/>
      <c r="G1410" s="279"/>
      <c r="I1410" s="280" t="s">
        <v>398</v>
      </c>
      <c r="J1410" s="280"/>
      <c r="K1410" s="280"/>
      <c r="L1410" s="280"/>
      <c r="M1410" s="280"/>
      <c r="N1410" s="280"/>
      <c r="O1410" s="280"/>
      <c r="P1410" s="280"/>
      <c r="Q1410" s="280"/>
      <c r="R1410" s="280"/>
      <c r="S1410" s="280"/>
      <c r="T1410" s="280"/>
      <c r="U1410" s="280"/>
      <c r="V1410" s="280"/>
      <c r="W1410" s="280"/>
      <c r="X1410" s="280"/>
      <c r="Y1410" s="280"/>
    </row>
    <row r="1411" spans="2:25">
      <c r="I1411" s="281" t="s">
        <v>618</v>
      </c>
      <c r="J1411" s="281"/>
      <c r="K1411" s="281"/>
      <c r="L1411" s="281" t="s">
        <v>446</v>
      </c>
      <c r="M1411" s="281"/>
      <c r="P1411" s="282" t="s">
        <v>619</v>
      </c>
      <c r="Q1411" s="282"/>
      <c r="R1411" s="289">
        <v>44</v>
      </c>
      <c r="S1411" s="289"/>
      <c r="T1411" s="289"/>
      <c r="U1411" s="289"/>
      <c r="V1411" s="289"/>
      <c r="W1411" s="289"/>
      <c r="X1411" s="289"/>
      <c r="Y1411" s="289"/>
    </row>
    <row r="1412" spans="2:25" ht="3.75" customHeight="1"/>
    <row r="1413" spans="2:25" ht="1.5" customHeight="1"/>
    <row r="1414" spans="2:25" ht="2.25" customHeight="1"/>
    <row r="1415" spans="2:25" s="129" customFormat="1">
      <c r="B1415" s="275" t="s">
        <v>1042</v>
      </c>
      <c r="C1415" s="275"/>
      <c r="D1415" s="275"/>
      <c r="E1415" s="275"/>
      <c r="F1415" s="275"/>
      <c r="G1415" s="275"/>
      <c r="I1415" s="276" t="s">
        <v>1043</v>
      </c>
      <c r="J1415" s="276"/>
      <c r="K1415" s="276"/>
      <c r="L1415" s="276"/>
      <c r="M1415" s="276"/>
      <c r="N1415" s="276"/>
      <c r="O1415" s="276"/>
      <c r="P1415" s="276"/>
      <c r="Q1415" s="276"/>
      <c r="R1415" s="276"/>
      <c r="S1415" s="276"/>
      <c r="T1415" s="276"/>
      <c r="U1415" s="276"/>
      <c r="V1415" s="276"/>
      <c r="W1415" s="276"/>
      <c r="X1415" s="276"/>
      <c r="Y1415" s="276"/>
    </row>
    <row r="1416" spans="2:25" s="129" customFormat="1">
      <c r="I1416" s="275" t="s">
        <v>618</v>
      </c>
      <c r="J1416" s="275"/>
      <c r="K1416" s="275"/>
      <c r="L1416" s="275" t="s">
        <v>446</v>
      </c>
      <c r="M1416" s="275"/>
      <c r="P1416" s="277" t="s">
        <v>619</v>
      </c>
      <c r="Q1416" s="277"/>
      <c r="R1416" s="278">
        <v>44</v>
      </c>
      <c r="S1416" s="278"/>
      <c r="T1416" s="278"/>
      <c r="U1416" s="278"/>
      <c r="V1416" s="278"/>
      <c r="W1416" s="278"/>
      <c r="X1416" s="278"/>
      <c r="Y1416" s="278"/>
    </row>
    <row r="1417" spans="2:25" ht="3.75" customHeight="1"/>
    <row r="1418" spans="2:25" ht="1.5" customHeight="1"/>
    <row r="1419" spans="2:25">
      <c r="B1419" s="279" t="s">
        <v>1044</v>
      </c>
      <c r="C1419" s="279"/>
      <c r="D1419" s="279"/>
      <c r="E1419" s="279"/>
      <c r="F1419" s="279"/>
      <c r="G1419" s="279"/>
      <c r="I1419" s="280" t="s">
        <v>400</v>
      </c>
      <c r="J1419" s="280"/>
      <c r="K1419" s="280"/>
      <c r="L1419" s="280"/>
      <c r="M1419" s="280"/>
      <c r="N1419" s="280"/>
      <c r="O1419" s="280"/>
      <c r="P1419" s="280"/>
      <c r="Q1419" s="280"/>
      <c r="R1419" s="280"/>
      <c r="S1419" s="280"/>
      <c r="T1419" s="280"/>
      <c r="U1419" s="280"/>
      <c r="V1419" s="280"/>
      <c r="W1419" s="280"/>
      <c r="X1419" s="280"/>
      <c r="Y1419" s="280"/>
    </row>
    <row r="1420" spans="2:25">
      <c r="I1420" s="281" t="s">
        <v>618</v>
      </c>
      <c r="J1420" s="281"/>
      <c r="K1420" s="281"/>
      <c r="L1420" s="281" t="s">
        <v>446</v>
      </c>
      <c r="M1420" s="281"/>
      <c r="P1420" s="282" t="s">
        <v>619</v>
      </c>
      <c r="Q1420" s="282"/>
      <c r="R1420" s="289">
        <v>13.65</v>
      </c>
      <c r="S1420" s="289"/>
      <c r="T1420" s="289"/>
      <c r="U1420" s="289"/>
      <c r="V1420" s="289"/>
      <c r="W1420" s="289"/>
      <c r="X1420" s="289"/>
      <c r="Y1420" s="289"/>
    </row>
    <row r="1421" spans="2:25" ht="3.75" customHeight="1"/>
    <row r="1422" spans="2:25" ht="1.5" customHeight="1"/>
    <row r="1423" spans="2:25" ht="2.25" customHeight="1"/>
    <row r="1424" spans="2:25" s="129" customFormat="1">
      <c r="B1424" s="275" t="s">
        <v>1045</v>
      </c>
      <c r="C1424" s="275"/>
      <c r="D1424" s="275"/>
      <c r="E1424" s="275"/>
      <c r="F1424" s="275"/>
      <c r="G1424" s="275"/>
      <c r="I1424" s="276" t="s">
        <v>1046</v>
      </c>
      <c r="J1424" s="276"/>
      <c r="K1424" s="276"/>
      <c r="L1424" s="276"/>
      <c r="M1424" s="276"/>
      <c r="N1424" s="276"/>
      <c r="O1424" s="276"/>
      <c r="P1424" s="276"/>
      <c r="Q1424" s="276"/>
      <c r="R1424" s="276"/>
      <c r="S1424" s="276"/>
      <c r="T1424" s="276"/>
      <c r="U1424" s="276"/>
      <c r="V1424" s="276"/>
      <c r="W1424" s="276"/>
      <c r="X1424" s="276"/>
      <c r="Y1424" s="276"/>
    </row>
    <row r="1425" spans="2:25" s="129" customFormat="1">
      <c r="I1425" s="275" t="s">
        <v>618</v>
      </c>
      <c r="J1425" s="275"/>
      <c r="K1425" s="275"/>
      <c r="L1425" s="275" t="s">
        <v>446</v>
      </c>
      <c r="M1425" s="275"/>
      <c r="P1425" s="277" t="s">
        <v>619</v>
      </c>
      <c r="Q1425" s="277"/>
      <c r="R1425" s="278">
        <v>13.65</v>
      </c>
      <c r="S1425" s="278"/>
      <c r="T1425" s="278"/>
      <c r="U1425" s="278"/>
      <c r="V1425" s="278"/>
      <c r="W1425" s="278"/>
      <c r="X1425" s="278"/>
      <c r="Y1425" s="278"/>
    </row>
    <row r="1426" spans="2:25" ht="3.75" customHeight="1"/>
    <row r="1427" spans="2:25" ht="1.5" customHeight="1"/>
    <row r="1428" spans="2:25" ht="2.25" customHeight="1"/>
    <row r="1429" spans="2:25">
      <c r="B1429" s="279" t="s">
        <v>1047</v>
      </c>
      <c r="C1429" s="279"/>
      <c r="D1429" s="279"/>
      <c r="E1429" s="279"/>
      <c r="F1429" s="279"/>
      <c r="G1429" s="279"/>
      <c r="I1429" s="280" t="s">
        <v>402</v>
      </c>
      <c r="J1429" s="280"/>
      <c r="K1429" s="280"/>
      <c r="L1429" s="280"/>
      <c r="M1429" s="280"/>
      <c r="N1429" s="280"/>
      <c r="O1429" s="280"/>
      <c r="P1429" s="280"/>
      <c r="Q1429" s="280"/>
      <c r="R1429" s="280"/>
      <c r="S1429" s="280"/>
      <c r="T1429" s="280"/>
      <c r="U1429" s="280"/>
      <c r="V1429" s="280"/>
      <c r="W1429" s="280"/>
      <c r="X1429" s="280"/>
      <c r="Y1429" s="280"/>
    </row>
    <row r="1430" spans="2:25">
      <c r="I1430" s="281" t="s">
        <v>618</v>
      </c>
      <c r="J1430" s="281"/>
      <c r="K1430" s="281"/>
      <c r="L1430" s="281" t="s">
        <v>448</v>
      </c>
      <c r="M1430" s="281"/>
      <c r="P1430" s="282" t="s">
        <v>619</v>
      </c>
      <c r="Q1430" s="282"/>
      <c r="R1430" s="289">
        <v>38.1</v>
      </c>
      <c r="S1430" s="289"/>
      <c r="T1430" s="289"/>
      <c r="U1430" s="289"/>
      <c r="V1430" s="289"/>
      <c r="W1430" s="289"/>
      <c r="X1430" s="289"/>
      <c r="Y1430" s="289"/>
    </row>
    <row r="1431" spans="2:25" ht="3.75" customHeight="1"/>
    <row r="1432" spans="2:25" ht="1.5" customHeight="1"/>
    <row r="1433" spans="2:25" ht="2.25" customHeight="1"/>
    <row r="1434" spans="2:25" s="129" customFormat="1">
      <c r="B1434" s="275" t="s">
        <v>1048</v>
      </c>
      <c r="C1434" s="275"/>
      <c r="D1434" s="275"/>
      <c r="E1434" s="275"/>
      <c r="F1434" s="275"/>
      <c r="G1434" s="275"/>
      <c r="I1434" s="276" t="s">
        <v>1049</v>
      </c>
      <c r="J1434" s="276"/>
      <c r="K1434" s="276"/>
      <c r="L1434" s="276"/>
      <c r="M1434" s="276"/>
      <c r="N1434" s="276"/>
      <c r="O1434" s="276"/>
      <c r="P1434" s="276"/>
      <c r="Q1434" s="276"/>
      <c r="R1434" s="276"/>
      <c r="S1434" s="276"/>
      <c r="T1434" s="276"/>
      <c r="U1434" s="276"/>
      <c r="V1434" s="276"/>
      <c r="W1434" s="276"/>
      <c r="X1434" s="276"/>
      <c r="Y1434" s="276"/>
    </row>
    <row r="1435" spans="2:25" s="129" customFormat="1">
      <c r="I1435" s="275" t="s">
        <v>618</v>
      </c>
      <c r="J1435" s="275"/>
      <c r="K1435" s="275"/>
      <c r="L1435" s="275" t="s">
        <v>448</v>
      </c>
      <c r="M1435" s="275"/>
      <c r="P1435" s="277" t="s">
        <v>619</v>
      </c>
      <c r="Q1435" s="277"/>
      <c r="R1435" s="278">
        <v>38.1</v>
      </c>
      <c r="S1435" s="278"/>
      <c r="T1435" s="278"/>
      <c r="U1435" s="278"/>
      <c r="V1435" s="278"/>
      <c r="W1435" s="278"/>
      <c r="X1435" s="278"/>
      <c r="Y1435" s="278"/>
    </row>
    <row r="1436" spans="2:25" ht="3.75" customHeight="1"/>
    <row r="1437" spans="2:25" ht="1.5" customHeight="1"/>
    <row r="1438" spans="2:25" ht="2.25" customHeight="1"/>
    <row r="1439" spans="2:25">
      <c r="B1439" s="279" t="s">
        <v>1050</v>
      </c>
      <c r="C1439" s="279"/>
      <c r="D1439" s="279"/>
      <c r="E1439" s="279"/>
      <c r="F1439" s="279"/>
      <c r="G1439" s="279"/>
      <c r="I1439" s="280" t="s">
        <v>404</v>
      </c>
      <c r="J1439" s="280"/>
      <c r="K1439" s="280"/>
      <c r="L1439" s="280"/>
      <c r="M1439" s="280"/>
      <c r="N1439" s="280"/>
      <c r="O1439" s="280"/>
      <c r="P1439" s="280"/>
      <c r="Q1439" s="280"/>
      <c r="R1439" s="280"/>
      <c r="S1439" s="280"/>
      <c r="T1439" s="280"/>
      <c r="U1439" s="280"/>
      <c r="V1439" s="280"/>
      <c r="W1439" s="280"/>
      <c r="X1439" s="280"/>
      <c r="Y1439" s="280"/>
    </row>
    <row r="1440" spans="2:25">
      <c r="I1440" s="281" t="s">
        <v>618</v>
      </c>
      <c r="J1440" s="281"/>
      <c r="K1440" s="281"/>
      <c r="L1440" s="281" t="s">
        <v>445</v>
      </c>
      <c r="M1440" s="281"/>
      <c r="P1440" s="282" t="s">
        <v>619</v>
      </c>
      <c r="Q1440" s="282"/>
      <c r="R1440" s="289">
        <v>1.1399999999999999</v>
      </c>
      <c r="S1440" s="289"/>
      <c r="T1440" s="289"/>
      <c r="U1440" s="289"/>
      <c r="V1440" s="289"/>
      <c r="W1440" s="289"/>
      <c r="X1440" s="289"/>
      <c r="Y1440" s="289"/>
    </row>
    <row r="1441" spans="2:25" ht="3.75" customHeight="1"/>
    <row r="1442" spans="2:25" ht="1.5" customHeight="1"/>
    <row r="1443" spans="2:25" ht="2.25" customHeight="1"/>
    <row r="1444" spans="2:25" s="129" customFormat="1">
      <c r="B1444" s="275" t="s">
        <v>1051</v>
      </c>
      <c r="C1444" s="275"/>
      <c r="D1444" s="275"/>
      <c r="E1444" s="275"/>
      <c r="F1444" s="275"/>
      <c r="G1444" s="275"/>
      <c r="I1444" s="276" t="s">
        <v>1052</v>
      </c>
      <c r="J1444" s="276"/>
      <c r="K1444" s="276"/>
      <c r="L1444" s="276"/>
      <c r="M1444" s="276"/>
      <c r="N1444" s="276"/>
      <c r="O1444" s="276"/>
      <c r="P1444" s="276"/>
      <c r="Q1444" s="276"/>
      <c r="R1444" s="276"/>
      <c r="S1444" s="276"/>
      <c r="T1444" s="276"/>
      <c r="U1444" s="276"/>
      <c r="V1444" s="276"/>
      <c r="W1444" s="276"/>
      <c r="X1444" s="276"/>
      <c r="Y1444" s="276"/>
    </row>
    <row r="1445" spans="2:25" s="129" customFormat="1">
      <c r="I1445" s="275" t="s">
        <v>618</v>
      </c>
      <c r="J1445" s="275"/>
      <c r="K1445" s="275"/>
      <c r="L1445" s="275" t="s">
        <v>445</v>
      </c>
      <c r="M1445" s="275"/>
      <c r="P1445" s="277" t="s">
        <v>619</v>
      </c>
      <c r="Q1445" s="277"/>
      <c r="R1445" s="278">
        <v>1.1399999999999999</v>
      </c>
      <c r="S1445" s="278"/>
      <c r="T1445" s="278"/>
      <c r="U1445" s="278"/>
      <c r="V1445" s="278"/>
      <c r="W1445" s="278"/>
      <c r="X1445" s="278"/>
      <c r="Y1445" s="278"/>
    </row>
    <row r="1446" spans="2:25" ht="3.75" customHeight="1"/>
    <row r="1447" spans="2:25" ht="1.5" customHeight="1"/>
    <row r="1448" spans="2:25" ht="2.25" customHeight="1"/>
    <row r="1449" spans="2:25">
      <c r="B1449" s="279" t="s">
        <v>1053</v>
      </c>
      <c r="C1449" s="279"/>
      <c r="D1449" s="279"/>
      <c r="E1449" s="279"/>
      <c r="F1449" s="279"/>
      <c r="G1449" s="279"/>
      <c r="I1449" s="280" t="s">
        <v>406</v>
      </c>
      <c r="J1449" s="280"/>
      <c r="K1449" s="280"/>
      <c r="L1449" s="280"/>
      <c r="M1449" s="280"/>
      <c r="N1449" s="280"/>
      <c r="O1449" s="280"/>
      <c r="P1449" s="280"/>
      <c r="Q1449" s="280"/>
      <c r="R1449" s="280"/>
      <c r="S1449" s="280"/>
      <c r="T1449" s="280"/>
      <c r="U1449" s="280"/>
      <c r="V1449" s="280"/>
      <c r="W1449" s="280"/>
      <c r="X1449" s="280"/>
      <c r="Y1449" s="280"/>
    </row>
    <row r="1450" spans="2:25">
      <c r="I1450" s="281" t="s">
        <v>618</v>
      </c>
      <c r="J1450" s="281"/>
      <c r="K1450" s="281"/>
      <c r="L1450" s="281" t="s">
        <v>446</v>
      </c>
      <c r="M1450" s="281"/>
      <c r="P1450" s="282" t="s">
        <v>619</v>
      </c>
      <c r="Q1450" s="282"/>
      <c r="R1450" s="289">
        <v>16.75</v>
      </c>
      <c r="S1450" s="289"/>
      <c r="T1450" s="289"/>
      <c r="U1450" s="289"/>
      <c r="V1450" s="289"/>
      <c r="W1450" s="289"/>
      <c r="X1450" s="289"/>
      <c r="Y1450" s="289"/>
    </row>
    <row r="1451" spans="2:25" ht="3.75" customHeight="1"/>
    <row r="1452" spans="2:25" ht="1.5" customHeight="1"/>
    <row r="1453" spans="2:25" ht="2.25" customHeight="1"/>
    <row r="1454" spans="2:25" s="129" customFormat="1">
      <c r="B1454" s="275" t="s">
        <v>1054</v>
      </c>
      <c r="C1454" s="275"/>
      <c r="D1454" s="275"/>
      <c r="E1454" s="275"/>
      <c r="F1454" s="275"/>
      <c r="G1454" s="275"/>
      <c r="I1454" s="276" t="s">
        <v>1055</v>
      </c>
      <c r="J1454" s="276"/>
      <c r="K1454" s="276"/>
      <c r="L1454" s="276"/>
      <c r="M1454" s="276"/>
      <c r="N1454" s="276"/>
      <c r="O1454" s="276"/>
      <c r="P1454" s="276"/>
      <c r="Q1454" s="276"/>
      <c r="R1454" s="276"/>
      <c r="S1454" s="276"/>
      <c r="T1454" s="276"/>
      <c r="U1454" s="276"/>
      <c r="V1454" s="276"/>
      <c r="W1454" s="276"/>
      <c r="X1454" s="276"/>
      <c r="Y1454" s="276"/>
    </row>
    <row r="1455" spans="2:25" s="129" customFormat="1">
      <c r="I1455" s="275" t="s">
        <v>618</v>
      </c>
      <c r="J1455" s="275"/>
      <c r="K1455" s="275"/>
      <c r="L1455" s="275" t="s">
        <v>446</v>
      </c>
      <c r="M1455" s="275"/>
      <c r="P1455" s="277" t="s">
        <v>619</v>
      </c>
      <c r="Q1455" s="277"/>
      <c r="R1455" s="278">
        <v>16.75</v>
      </c>
      <c r="S1455" s="278"/>
      <c r="T1455" s="278"/>
      <c r="U1455" s="278"/>
      <c r="V1455" s="278"/>
      <c r="W1455" s="278"/>
      <c r="X1455" s="278"/>
      <c r="Y1455" s="278"/>
    </row>
    <row r="1456" spans="2:25" ht="3.75" customHeight="1"/>
    <row r="1457" spans="2:25" ht="1.5" customHeight="1"/>
    <row r="1458" spans="2:25" ht="2.25" customHeight="1"/>
    <row r="1459" spans="2:25">
      <c r="B1459" s="279" t="s">
        <v>1056</v>
      </c>
      <c r="C1459" s="279"/>
      <c r="D1459" s="279"/>
      <c r="E1459" s="279"/>
      <c r="F1459" s="279"/>
      <c r="G1459" s="279"/>
      <c r="I1459" s="280" t="s">
        <v>354</v>
      </c>
      <c r="J1459" s="280"/>
      <c r="K1459" s="280"/>
      <c r="L1459" s="280"/>
      <c r="M1459" s="280"/>
      <c r="N1459" s="280"/>
      <c r="O1459" s="280"/>
      <c r="P1459" s="280"/>
      <c r="Q1459" s="280"/>
      <c r="R1459" s="280"/>
      <c r="S1459" s="280"/>
      <c r="T1459" s="280"/>
      <c r="U1459" s="280"/>
      <c r="V1459" s="280"/>
      <c r="W1459" s="280"/>
      <c r="X1459" s="280"/>
      <c r="Y1459" s="280"/>
    </row>
    <row r="1460" spans="2:25">
      <c r="I1460" s="281" t="s">
        <v>618</v>
      </c>
      <c r="J1460" s="281"/>
      <c r="K1460" s="281"/>
      <c r="L1460" s="281" t="s">
        <v>446</v>
      </c>
      <c r="M1460" s="281"/>
      <c r="P1460" s="282" t="s">
        <v>619</v>
      </c>
      <c r="Q1460" s="282"/>
      <c r="R1460" s="289">
        <v>1.5</v>
      </c>
      <c r="S1460" s="289"/>
      <c r="T1460" s="289"/>
      <c r="U1460" s="289"/>
      <c r="V1460" s="289"/>
      <c r="W1460" s="289"/>
      <c r="X1460" s="289"/>
      <c r="Y1460" s="289"/>
    </row>
    <row r="1461" spans="2:25" ht="3.75" customHeight="1"/>
    <row r="1462" spans="2:25" ht="1.5" customHeight="1"/>
    <row r="1463" spans="2:25" ht="2.25" customHeight="1"/>
    <row r="1464" spans="2:25" s="129" customFormat="1">
      <c r="B1464" s="275" t="s">
        <v>1057</v>
      </c>
      <c r="C1464" s="275"/>
      <c r="D1464" s="275"/>
      <c r="E1464" s="275"/>
      <c r="F1464" s="275"/>
      <c r="G1464" s="275"/>
      <c r="I1464" s="276" t="s">
        <v>1058</v>
      </c>
      <c r="J1464" s="276"/>
      <c r="K1464" s="276"/>
      <c r="L1464" s="276"/>
      <c r="M1464" s="276"/>
      <c r="N1464" s="276"/>
      <c r="O1464" s="276"/>
      <c r="P1464" s="276"/>
      <c r="Q1464" s="276"/>
      <c r="R1464" s="276"/>
      <c r="S1464" s="276"/>
      <c r="T1464" s="276"/>
      <c r="U1464" s="276"/>
      <c r="V1464" s="276"/>
      <c r="W1464" s="276"/>
      <c r="X1464" s="276"/>
      <c r="Y1464" s="276"/>
    </row>
    <row r="1465" spans="2:25" s="129" customFormat="1">
      <c r="I1465" s="275" t="s">
        <v>618</v>
      </c>
      <c r="J1465" s="275"/>
      <c r="K1465" s="275"/>
      <c r="L1465" s="275" t="s">
        <v>446</v>
      </c>
      <c r="M1465" s="275"/>
      <c r="P1465" s="277" t="s">
        <v>619</v>
      </c>
      <c r="Q1465" s="277"/>
      <c r="R1465" s="278">
        <v>1.5</v>
      </c>
      <c r="S1465" s="278"/>
      <c r="T1465" s="278"/>
      <c r="U1465" s="278"/>
      <c r="V1465" s="278"/>
      <c r="W1465" s="278"/>
      <c r="X1465" s="278"/>
      <c r="Y1465" s="278"/>
    </row>
    <row r="1466" spans="2:25" ht="3.75" customHeight="1"/>
    <row r="1467" spans="2:25" ht="1.5" customHeight="1"/>
    <row r="1468" spans="2:25" ht="2.25" customHeight="1"/>
    <row r="1469" spans="2:25" ht="2.25" customHeight="1"/>
    <row r="1470" spans="2:25">
      <c r="I1470" s="283" t="s">
        <v>1059</v>
      </c>
      <c r="J1470" s="283"/>
      <c r="K1470" s="283"/>
      <c r="L1470" s="283"/>
      <c r="M1470" s="283"/>
      <c r="N1470" s="283"/>
      <c r="O1470" s="283"/>
      <c r="P1470" s="283"/>
      <c r="Q1470" s="283"/>
      <c r="R1470" s="283"/>
      <c r="S1470" s="283"/>
      <c r="T1470" s="283"/>
      <c r="U1470" s="283"/>
      <c r="V1470" s="283"/>
      <c r="W1470" s="283"/>
      <c r="X1470" s="283"/>
      <c r="Y1470" s="283"/>
    </row>
    <row r="1471" spans="2:25" ht="5.25" customHeight="1"/>
    <row r="1472" spans="2:25">
      <c r="B1472" s="279" t="s">
        <v>1060</v>
      </c>
      <c r="C1472" s="279"/>
      <c r="D1472" s="279"/>
      <c r="E1472" s="279"/>
      <c r="F1472" s="279"/>
      <c r="G1472" s="279"/>
      <c r="I1472" s="280" t="s">
        <v>410</v>
      </c>
      <c r="J1472" s="280"/>
      <c r="K1472" s="280"/>
      <c r="L1472" s="280"/>
      <c r="M1472" s="280"/>
      <c r="N1472" s="280"/>
      <c r="O1472" s="280"/>
      <c r="P1472" s="280"/>
      <c r="Q1472" s="280"/>
      <c r="R1472" s="280"/>
      <c r="S1472" s="280"/>
      <c r="T1472" s="280"/>
      <c r="U1472" s="280"/>
      <c r="V1472" s="280"/>
      <c r="W1472" s="280"/>
      <c r="X1472" s="280"/>
      <c r="Y1472" s="280"/>
    </row>
    <row r="1473" spans="2:25">
      <c r="I1473" s="281" t="s">
        <v>618</v>
      </c>
      <c r="J1473" s="281"/>
      <c r="K1473" s="281"/>
      <c r="L1473" s="281" t="s">
        <v>453</v>
      </c>
      <c r="M1473" s="281"/>
      <c r="P1473" s="282" t="s">
        <v>619</v>
      </c>
      <c r="Q1473" s="282"/>
      <c r="R1473" s="289">
        <v>630</v>
      </c>
      <c r="S1473" s="289"/>
      <c r="T1473" s="289"/>
      <c r="U1473" s="289"/>
      <c r="V1473" s="289"/>
      <c r="W1473" s="289"/>
      <c r="X1473" s="289"/>
      <c r="Y1473" s="289"/>
    </row>
    <row r="1474" spans="2:25" ht="3.75" customHeight="1"/>
    <row r="1475" spans="2:25" ht="1.5" customHeight="1"/>
    <row r="1476" spans="2:25" ht="2.25" customHeight="1"/>
    <row r="1477" spans="2:25" s="129" customFormat="1">
      <c r="B1477" s="275" t="s">
        <v>1061</v>
      </c>
      <c r="C1477" s="275"/>
      <c r="D1477" s="275"/>
      <c r="E1477" s="275"/>
      <c r="F1477" s="275"/>
      <c r="G1477" s="275"/>
      <c r="I1477" s="276" t="s">
        <v>1062</v>
      </c>
      <c r="J1477" s="276"/>
      <c r="K1477" s="276"/>
      <c r="L1477" s="276"/>
      <c r="M1477" s="276"/>
      <c r="N1477" s="276"/>
      <c r="O1477" s="276"/>
      <c r="P1477" s="276"/>
      <c r="Q1477" s="276"/>
      <c r="R1477" s="276"/>
      <c r="S1477" s="276"/>
      <c r="T1477" s="276"/>
      <c r="U1477" s="276"/>
      <c r="V1477" s="276"/>
      <c r="W1477" s="276"/>
      <c r="X1477" s="276"/>
      <c r="Y1477" s="276"/>
    </row>
    <row r="1478" spans="2:25" s="129" customFormat="1">
      <c r="I1478" s="275" t="s">
        <v>618</v>
      </c>
      <c r="J1478" s="275"/>
      <c r="K1478" s="275"/>
      <c r="L1478" s="275" t="s">
        <v>453</v>
      </c>
      <c r="M1478" s="275"/>
      <c r="P1478" s="277" t="s">
        <v>619</v>
      </c>
      <c r="Q1478" s="277"/>
      <c r="R1478" s="278">
        <v>630</v>
      </c>
      <c r="S1478" s="278"/>
      <c r="T1478" s="278"/>
      <c r="U1478" s="278"/>
      <c r="V1478" s="278"/>
      <c r="W1478" s="278"/>
      <c r="X1478" s="278"/>
      <c r="Y1478" s="278"/>
    </row>
    <row r="1479" spans="2:25" ht="3.75" customHeight="1"/>
    <row r="1480" spans="2:25" ht="1.5" customHeight="1"/>
    <row r="1481" spans="2:25" ht="2.25" customHeight="1"/>
    <row r="1482" spans="2:25">
      <c r="B1482" s="279" t="s">
        <v>1063</v>
      </c>
      <c r="C1482" s="279"/>
      <c r="D1482" s="279"/>
      <c r="E1482" s="279"/>
      <c r="F1482" s="279"/>
      <c r="G1482" s="279"/>
      <c r="I1482" s="280" t="s">
        <v>412</v>
      </c>
      <c r="J1482" s="280"/>
      <c r="K1482" s="280"/>
      <c r="L1482" s="280"/>
      <c r="M1482" s="280"/>
      <c r="N1482" s="280"/>
      <c r="O1482" s="280"/>
      <c r="P1482" s="280"/>
      <c r="Q1482" s="280"/>
      <c r="R1482" s="280"/>
      <c r="S1482" s="280"/>
      <c r="T1482" s="280"/>
      <c r="U1482" s="280"/>
      <c r="V1482" s="280"/>
      <c r="W1482" s="280"/>
      <c r="X1482" s="280"/>
      <c r="Y1482" s="280"/>
    </row>
    <row r="1483" spans="2:25">
      <c r="I1483" s="281" t="s">
        <v>618</v>
      </c>
      <c r="J1483" s="281"/>
      <c r="K1483" s="281"/>
      <c r="L1483" s="281" t="s">
        <v>455</v>
      </c>
      <c r="M1483" s="281"/>
      <c r="P1483" s="282" t="s">
        <v>619</v>
      </c>
      <c r="Q1483" s="282"/>
      <c r="R1483" s="289">
        <v>10</v>
      </c>
      <c r="S1483" s="289"/>
      <c r="T1483" s="289"/>
      <c r="U1483" s="289"/>
      <c r="V1483" s="289"/>
      <c r="W1483" s="289"/>
      <c r="X1483" s="289"/>
      <c r="Y1483" s="289"/>
    </row>
    <row r="1484" spans="2:25" ht="3.75" customHeight="1"/>
    <row r="1485" spans="2:25" ht="1.5" customHeight="1"/>
    <row r="1486" spans="2:25" ht="2.25" customHeight="1"/>
    <row r="1487" spans="2:25" s="129" customFormat="1">
      <c r="B1487" s="275" t="s">
        <v>1064</v>
      </c>
      <c r="C1487" s="275"/>
      <c r="D1487" s="275"/>
      <c r="E1487" s="275"/>
      <c r="F1487" s="275"/>
      <c r="G1487" s="275"/>
      <c r="I1487" s="276" t="s">
        <v>1065</v>
      </c>
      <c r="J1487" s="276"/>
      <c r="K1487" s="276"/>
      <c r="L1487" s="276"/>
      <c r="M1487" s="276"/>
      <c r="N1487" s="276"/>
      <c r="O1487" s="276"/>
      <c r="P1487" s="276"/>
      <c r="Q1487" s="276"/>
      <c r="R1487" s="276"/>
      <c r="S1487" s="276"/>
      <c r="T1487" s="276"/>
      <c r="U1487" s="276"/>
      <c r="V1487" s="276"/>
      <c r="W1487" s="276"/>
      <c r="X1487" s="276"/>
      <c r="Y1487" s="276"/>
    </row>
    <row r="1488" spans="2:25" s="129" customFormat="1">
      <c r="I1488" s="275" t="s">
        <v>618</v>
      </c>
      <c r="J1488" s="275"/>
      <c r="K1488" s="275"/>
      <c r="L1488" s="275" t="s">
        <v>455</v>
      </c>
      <c r="M1488" s="275"/>
      <c r="P1488" s="277" t="s">
        <v>619</v>
      </c>
      <c r="Q1488" s="277"/>
      <c r="R1488" s="278">
        <v>10</v>
      </c>
      <c r="S1488" s="278"/>
      <c r="T1488" s="278"/>
      <c r="U1488" s="278"/>
      <c r="V1488" s="278"/>
      <c r="W1488" s="278"/>
      <c r="X1488" s="278"/>
      <c r="Y1488" s="278"/>
    </row>
    <row r="1489" spans="2:25" ht="3.75" customHeight="1"/>
    <row r="1490" spans="2:25" ht="1.5" customHeight="1"/>
    <row r="1491" spans="2:25" ht="2.25" customHeight="1"/>
    <row r="1492" spans="2:25">
      <c r="B1492" s="279" t="s">
        <v>1066</v>
      </c>
      <c r="C1492" s="279"/>
      <c r="D1492" s="279"/>
      <c r="E1492" s="279"/>
      <c r="F1492" s="279"/>
      <c r="G1492" s="279"/>
      <c r="I1492" s="280" t="s">
        <v>414</v>
      </c>
      <c r="J1492" s="280"/>
      <c r="K1492" s="280"/>
      <c r="L1492" s="280"/>
      <c r="M1492" s="280"/>
      <c r="N1492" s="280"/>
      <c r="O1492" s="280"/>
      <c r="P1492" s="280"/>
      <c r="Q1492" s="280"/>
      <c r="R1492" s="280"/>
      <c r="S1492" s="280"/>
      <c r="T1492" s="280"/>
      <c r="U1492" s="280"/>
      <c r="V1492" s="280"/>
      <c r="W1492" s="280"/>
      <c r="X1492" s="280"/>
      <c r="Y1492" s="280"/>
    </row>
    <row r="1493" spans="2:25">
      <c r="I1493" s="281" t="s">
        <v>618</v>
      </c>
      <c r="J1493" s="281"/>
      <c r="K1493" s="281"/>
      <c r="L1493" s="281" t="s">
        <v>557</v>
      </c>
      <c r="M1493" s="281"/>
      <c r="P1493" s="282" t="s">
        <v>619</v>
      </c>
      <c r="Q1493" s="282"/>
      <c r="R1493" s="289">
        <v>2</v>
      </c>
      <c r="S1493" s="289"/>
      <c r="T1493" s="289"/>
      <c r="U1493" s="289"/>
      <c r="V1493" s="289"/>
      <c r="W1493" s="289"/>
      <c r="X1493" s="289"/>
      <c r="Y1493" s="289"/>
    </row>
    <row r="1494" spans="2:25" ht="3.75" customHeight="1"/>
    <row r="1495" spans="2:25" ht="1.5" customHeight="1"/>
    <row r="1496" spans="2:25" ht="2.25" customHeight="1"/>
    <row r="1497" spans="2:25" s="129" customFormat="1">
      <c r="B1497" s="275" t="s">
        <v>1067</v>
      </c>
      <c r="C1497" s="275"/>
      <c r="D1497" s="275"/>
      <c r="E1497" s="275"/>
      <c r="F1497" s="275"/>
      <c r="G1497" s="275"/>
      <c r="I1497" s="276" t="s">
        <v>1068</v>
      </c>
      <c r="J1497" s="276"/>
      <c r="K1497" s="276"/>
      <c r="L1497" s="276"/>
      <c r="M1497" s="276"/>
      <c r="N1497" s="276"/>
      <c r="O1497" s="276"/>
      <c r="P1497" s="276"/>
      <c r="Q1497" s="276"/>
      <c r="R1497" s="276"/>
      <c r="S1497" s="276"/>
      <c r="T1497" s="276"/>
      <c r="U1497" s="276"/>
      <c r="V1497" s="276"/>
      <c r="W1497" s="276"/>
      <c r="X1497" s="276"/>
      <c r="Y1497" s="276"/>
    </row>
    <row r="1498" spans="2:25" s="129" customFormat="1">
      <c r="I1498" s="275" t="s">
        <v>618</v>
      </c>
      <c r="J1498" s="275"/>
      <c r="K1498" s="275"/>
      <c r="L1498" s="275" t="s">
        <v>557</v>
      </c>
      <c r="M1498" s="275"/>
      <c r="P1498" s="277" t="s">
        <v>619</v>
      </c>
      <c r="Q1498" s="277"/>
      <c r="R1498" s="278">
        <v>2</v>
      </c>
      <c r="S1498" s="278"/>
      <c r="T1498" s="278"/>
      <c r="U1498" s="278"/>
      <c r="V1498" s="278"/>
      <c r="W1498" s="278"/>
      <c r="X1498" s="278"/>
      <c r="Y1498" s="278"/>
    </row>
    <row r="1499" spans="2:25" ht="3.75" customHeight="1"/>
    <row r="1500" spans="2:25" ht="1.5" customHeight="1"/>
    <row r="1501" spans="2:25" ht="2.25" customHeight="1"/>
    <row r="1502" spans="2:25" ht="2.25" customHeight="1"/>
    <row r="1503" spans="2:25">
      <c r="I1503" s="283" t="s">
        <v>1069</v>
      </c>
      <c r="J1503" s="283"/>
      <c r="K1503" s="283"/>
      <c r="L1503" s="283"/>
      <c r="M1503" s="283"/>
      <c r="N1503" s="283"/>
      <c r="O1503" s="283"/>
      <c r="P1503" s="283"/>
      <c r="Q1503" s="283"/>
      <c r="R1503" s="283"/>
      <c r="S1503" s="283"/>
      <c r="T1503" s="283"/>
      <c r="U1503" s="283"/>
      <c r="V1503" s="283"/>
      <c r="W1503" s="283"/>
      <c r="X1503" s="283"/>
      <c r="Y1503" s="283"/>
    </row>
    <row r="1504" spans="2:25" ht="5.25" customHeight="1"/>
    <row r="1505" spans="2:25">
      <c r="B1505" s="279" t="s">
        <v>1070</v>
      </c>
      <c r="C1505" s="279"/>
      <c r="D1505" s="279"/>
      <c r="E1505" s="279"/>
      <c r="F1505" s="279"/>
      <c r="G1505" s="279"/>
      <c r="I1505" s="280" t="s">
        <v>419</v>
      </c>
      <c r="J1505" s="280"/>
      <c r="K1505" s="280"/>
      <c r="L1505" s="280"/>
      <c r="M1505" s="280"/>
      <c r="N1505" s="280"/>
      <c r="O1505" s="280"/>
      <c r="P1505" s="280"/>
      <c r="Q1505" s="280"/>
      <c r="R1505" s="280"/>
      <c r="S1505" s="280"/>
      <c r="T1505" s="280"/>
      <c r="U1505" s="280"/>
      <c r="V1505" s="280"/>
      <c r="W1505" s="280"/>
      <c r="X1505" s="280"/>
      <c r="Y1505" s="280"/>
    </row>
    <row r="1506" spans="2:25">
      <c r="I1506" s="281" t="s">
        <v>618</v>
      </c>
      <c r="J1506" s="281"/>
      <c r="K1506" s="281"/>
      <c r="L1506" s="281" t="s">
        <v>453</v>
      </c>
      <c r="M1506" s="281"/>
      <c r="P1506" s="282" t="s">
        <v>619</v>
      </c>
      <c r="Q1506" s="282"/>
      <c r="R1506" s="289">
        <v>1785</v>
      </c>
      <c r="S1506" s="289"/>
      <c r="T1506" s="289"/>
      <c r="U1506" s="289"/>
      <c r="V1506" s="289"/>
      <c r="W1506" s="289"/>
      <c r="X1506" s="289"/>
      <c r="Y1506" s="289"/>
    </row>
    <row r="1507" spans="2:25" ht="3.75" customHeight="1"/>
    <row r="1508" spans="2:25" ht="1.5" customHeight="1"/>
    <row r="1509" spans="2:25" ht="2.25" customHeight="1"/>
    <row r="1510" spans="2:25" s="129" customFormat="1">
      <c r="B1510" s="275" t="s">
        <v>1071</v>
      </c>
      <c r="C1510" s="275"/>
      <c r="D1510" s="275"/>
      <c r="E1510" s="275"/>
      <c r="F1510" s="275"/>
      <c r="G1510" s="275"/>
      <c r="I1510" s="276" t="s">
        <v>1072</v>
      </c>
      <c r="J1510" s="276"/>
      <c r="K1510" s="276"/>
      <c r="L1510" s="276"/>
      <c r="M1510" s="276"/>
      <c r="N1510" s="276"/>
      <c r="O1510" s="276"/>
      <c r="P1510" s="276"/>
      <c r="Q1510" s="276"/>
      <c r="R1510" s="276"/>
      <c r="S1510" s="276"/>
      <c r="T1510" s="276"/>
      <c r="U1510" s="276"/>
      <c r="V1510" s="276"/>
      <c r="W1510" s="276"/>
      <c r="X1510" s="276"/>
      <c r="Y1510" s="276"/>
    </row>
    <row r="1511" spans="2:25" s="129" customFormat="1">
      <c r="I1511" s="275" t="s">
        <v>618</v>
      </c>
      <c r="J1511" s="275"/>
      <c r="K1511" s="275"/>
      <c r="L1511" s="275" t="s">
        <v>453</v>
      </c>
      <c r="M1511" s="275"/>
      <c r="P1511" s="277" t="s">
        <v>619</v>
      </c>
      <c r="Q1511" s="277"/>
      <c r="R1511" s="278">
        <v>1785</v>
      </c>
      <c r="S1511" s="278"/>
      <c r="T1511" s="278"/>
      <c r="U1511" s="278"/>
      <c r="V1511" s="278"/>
      <c r="W1511" s="278"/>
      <c r="X1511" s="278"/>
      <c r="Y1511" s="278"/>
    </row>
    <row r="1512" spans="2:25" ht="3.75" customHeight="1"/>
    <row r="1513" spans="2:25" ht="1.5" customHeight="1"/>
    <row r="1514" spans="2:25" ht="2.25" customHeight="1"/>
    <row r="1515" spans="2:25">
      <c r="B1515" s="279" t="s">
        <v>1073</v>
      </c>
      <c r="C1515" s="279"/>
      <c r="D1515" s="279"/>
      <c r="E1515" s="279"/>
      <c r="F1515" s="279"/>
      <c r="G1515" s="279"/>
      <c r="I1515" s="280" t="s">
        <v>421</v>
      </c>
      <c r="J1515" s="280"/>
      <c r="K1515" s="280"/>
      <c r="L1515" s="280"/>
      <c r="M1515" s="280"/>
      <c r="N1515" s="280"/>
      <c r="O1515" s="280"/>
      <c r="P1515" s="280"/>
      <c r="Q1515" s="280"/>
      <c r="R1515" s="280"/>
      <c r="S1515" s="280"/>
      <c r="T1515" s="280"/>
      <c r="U1515" s="280"/>
      <c r="V1515" s="280"/>
      <c r="W1515" s="280"/>
      <c r="X1515" s="280"/>
      <c r="Y1515" s="280"/>
    </row>
    <row r="1516" spans="2:25">
      <c r="I1516" s="281" t="s">
        <v>618</v>
      </c>
      <c r="J1516" s="281"/>
      <c r="K1516" s="281"/>
      <c r="L1516" s="281" t="s">
        <v>453</v>
      </c>
      <c r="M1516" s="281"/>
      <c r="P1516" s="282" t="s">
        <v>619</v>
      </c>
      <c r="Q1516" s="282"/>
      <c r="R1516" s="289">
        <v>53</v>
      </c>
      <c r="S1516" s="289"/>
      <c r="T1516" s="289"/>
      <c r="U1516" s="289"/>
      <c r="V1516" s="289"/>
      <c r="W1516" s="289"/>
      <c r="X1516" s="289"/>
      <c r="Y1516" s="289"/>
    </row>
    <row r="1517" spans="2:25" ht="3.75" customHeight="1"/>
    <row r="1518" spans="2:25" ht="1.5" customHeight="1"/>
    <row r="1519" spans="2:25" ht="2.25" customHeight="1"/>
    <row r="1520" spans="2:25" s="129" customFormat="1">
      <c r="B1520" s="275" t="s">
        <v>1074</v>
      </c>
      <c r="C1520" s="275"/>
      <c r="D1520" s="275"/>
      <c r="E1520" s="275"/>
      <c r="F1520" s="275"/>
      <c r="G1520" s="275"/>
      <c r="I1520" s="276" t="s">
        <v>1075</v>
      </c>
      <c r="J1520" s="276"/>
      <c r="K1520" s="276"/>
      <c r="L1520" s="276"/>
      <c r="M1520" s="276"/>
      <c r="N1520" s="276"/>
      <c r="O1520" s="276"/>
      <c r="P1520" s="276"/>
      <c r="Q1520" s="276"/>
      <c r="R1520" s="276"/>
      <c r="S1520" s="276"/>
      <c r="T1520" s="276"/>
      <c r="U1520" s="276"/>
      <c r="V1520" s="276"/>
      <c r="W1520" s="276"/>
      <c r="X1520" s="276"/>
      <c r="Y1520" s="276"/>
    </row>
    <row r="1521" spans="2:25" s="129" customFormat="1">
      <c r="I1521" s="275" t="s">
        <v>618</v>
      </c>
      <c r="J1521" s="275"/>
      <c r="K1521" s="275"/>
      <c r="L1521" s="275" t="s">
        <v>453</v>
      </c>
      <c r="M1521" s="275"/>
      <c r="P1521" s="277" t="s">
        <v>619</v>
      </c>
      <c r="Q1521" s="277"/>
      <c r="R1521" s="278">
        <v>53</v>
      </c>
      <c r="S1521" s="278"/>
      <c r="T1521" s="278"/>
      <c r="U1521" s="278"/>
      <c r="V1521" s="278"/>
      <c r="W1521" s="278"/>
      <c r="X1521" s="278"/>
      <c r="Y1521" s="278"/>
    </row>
    <row r="1522" spans="2:25" ht="3.75" customHeight="1"/>
    <row r="1523" spans="2:25" ht="1.5" customHeight="1"/>
    <row r="1524" spans="2:25" ht="2.25" customHeight="1"/>
    <row r="1525" spans="2:25">
      <c r="B1525" s="279" t="s">
        <v>1076</v>
      </c>
      <c r="C1525" s="279"/>
      <c r="D1525" s="279"/>
      <c r="E1525" s="279"/>
      <c r="F1525" s="279"/>
      <c r="G1525" s="279"/>
      <c r="I1525" s="280" t="s">
        <v>423</v>
      </c>
      <c r="J1525" s="280"/>
      <c r="K1525" s="280"/>
      <c r="L1525" s="280"/>
      <c r="M1525" s="280"/>
      <c r="N1525" s="280"/>
      <c r="O1525" s="280"/>
      <c r="P1525" s="280"/>
      <c r="Q1525" s="280"/>
      <c r="R1525" s="280"/>
      <c r="S1525" s="280"/>
      <c r="T1525" s="280"/>
      <c r="U1525" s="280"/>
      <c r="V1525" s="280"/>
      <c r="W1525" s="280"/>
      <c r="X1525" s="280"/>
      <c r="Y1525" s="280"/>
    </row>
    <row r="1526" spans="2:25">
      <c r="I1526" s="281" t="s">
        <v>618</v>
      </c>
      <c r="J1526" s="281"/>
      <c r="K1526" s="281"/>
      <c r="L1526" s="281" t="s">
        <v>455</v>
      </c>
      <c r="M1526" s="281"/>
      <c r="P1526" s="282" t="s">
        <v>619</v>
      </c>
      <c r="Q1526" s="282"/>
      <c r="R1526" s="289">
        <v>3</v>
      </c>
      <c r="S1526" s="289"/>
      <c r="T1526" s="289"/>
      <c r="U1526" s="289"/>
      <c r="V1526" s="289"/>
      <c r="W1526" s="289"/>
      <c r="X1526" s="289"/>
      <c r="Y1526" s="289"/>
    </row>
    <row r="1527" spans="2:25" ht="3.75" customHeight="1"/>
    <row r="1528" spans="2:25" ht="1.5" customHeight="1"/>
    <row r="1529" spans="2:25" ht="2.25" customHeight="1"/>
    <row r="1530" spans="2:25" s="129" customFormat="1">
      <c r="B1530" s="275" t="s">
        <v>1077</v>
      </c>
      <c r="C1530" s="275"/>
      <c r="D1530" s="275"/>
      <c r="E1530" s="275"/>
      <c r="F1530" s="275"/>
      <c r="G1530" s="275"/>
      <c r="I1530" s="276" t="s">
        <v>1078</v>
      </c>
      <c r="J1530" s="276"/>
      <c r="K1530" s="276"/>
      <c r="L1530" s="276"/>
      <c r="M1530" s="276"/>
      <c r="N1530" s="276"/>
      <c r="O1530" s="276"/>
      <c r="P1530" s="276"/>
      <c r="Q1530" s="276"/>
      <c r="R1530" s="276"/>
      <c r="S1530" s="276"/>
      <c r="T1530" s="276"/>
      <c r="U1530" s="276"/>
      <c r="V1530" s="276"/>
      <c r="W1530" s="276"/>
      <c r="X1530" s="276"/>
      <c r="Y1530" s="276"/>
    </row>
    <row r="1531" spans="2:25" s="129" customFormat="1">
      <c r="I1531" s="275" t="s">
        <v>618</v>
      </c>
      <c r="J1531" s="275"/>
      <c r="K1531" s="275"/>
      <c r="L1531" s="275" t="s">
        <v>455</v>
      </c>
      <c r="M1531" s="275"/>
      <c r="P1531" s="277" t="s">
        <v>619</v>
      </c>
      <c r="Q1531" s="277"/>
      <c r="R1531" s="278">
        <v>3</v>
      </c>
      <c r="S1531" s="278"/>
      <c r="T1531" s="278"/>
      <c r="U1531" s="278"/>
      <c r="V1531" s="278"/>
      <c r="W1531" s="278"/>
      <c r="X1531" s="278"/>
      <c r="Y1531" s="278"/>
    </row>
    <row r="1532" spans="2:25" ht="3.75" customHeight="1"/>
    <row r="1533" spans="2:25" ht="1.5" customHeight="1"/>
    <row r="1534" spans="2:25" ht="2.25" customHeight="1"/>
    <row r="1535" spans="2:25">
      <c r="B1535" s="279" t="s">
        <v>1079</v>
      </c>
      <c r="C1535" s="279"/>
      <c r="D1535" s="279"/>
      <c r="E1535" s="279"/>
      <c r="F1535" s="279"/>
      <c r="G1535" s="279"/>
      <c r="I1535" s="280" t="s">
        <v>425</v>
      </c>
      <c r="J1535" s="280"/>
      <c r="K1535" s="280"/>
      <c r="L1535" s="280"/>
      <c r="M1535" s="280"/>
      <c r="N1535" s="280"/>
      <c r="O1535" s="280"/>
      <c r="P1535" s="280"/>
      <c r="Q1535" s="280"/>
      <c r="R1535" s="280"/>
      <c r="S1535" s="280"/>
      <c r="T1535" s="280"/>
      <c r="U1535" s="280"/>
      <c r="V1535" s="280"/>
      <c r="W1535" s="280"/>
      <c r="X1535" s="280"/>
      <c r="Y1535" s="280"/>
    </row>
    <row r="1536" spans="2:25">
      <c r="I1536" s="281" t="s">
        <v>618</v>
      </c>
      <c r="J1536" s="281"/>
      <c r="K1536" s="281"/>
      <c r="L1536" s="281" t="s">
        <v>455</v>
      </c>
      <c r="M1536" s="281"/>
      <c r="P1536" s="282" t="s">
        <v>619</v>
      </c>
      <c r="Q1536" s="282"/>
      <c r="R1536" s="289">
        <v>36</v>
      </c>
      <c r="S1536" s="289"/>
      <c r="T1536" s="289"/>
      <c r="U1536" s="289"/>
      <c r="V1536" s="289"/>
      <c r="W1536" s="289"/>
      <c r="X1536" s="289"/>
      <c r="Y1536" s="289"/>
    </row>
    <row r="1537" spans="2:25" ht="3.75" customHeight="1"/>
    <row r="1538" spans="2:25" ht="1.5" customHeight="1"/>
    <row r="1539" spans="2:25" ht="2.25" customHeight="1"/>
    <row r="1540" spans="2:25" s="129" customFormat="1">
      <c r="B1540" s="275" t="s">
        <v>1080</v>
      </c>
      <c r="C1540" s="275"/>
      <c r="D1540" s="275"/>
      <c r="E1540" s="275"/>
      <c r="F1540" s="275"/>
      <c r="G1540" s="275"/>
      <c r="I1540" s="276" t="s">
        <v>1081</v>
      </c>
      <c r="J1540" s="276"/>
      <c r="K1540" s="276"/>
      <c r="L1540" s="276"/>
      <c r="M1540" s="276"/>
      <c r="N1540" s="276"/>
      <c r="O1540" s="276"/>
      <c r="P1540" s="276"/>
      <c r="Q1540" s="276"/>
      <c r="R1540" s="276"/>
      <c r="S1540" s="276"/>
      <c r="T1540" s="276"/>
      <c r="U1540" s="276"/>
      <c r="V1540" s="276"/>
      <c r="W1540" s="276"/>
      <c r="X1540" s="276"/>
      <c r="Y1540" s="276"/>
    </row>
    <row r="1541" spans="2:25" s="129" customFormat="1">
      <c r="I1541" s="275" t="s">
        <v>618</v>
      </c>
      <c r="J1541" s="275"/>
      <c r="K1541" s="275"/>
      <c r="L1541" s="275" t="s">
        <v>455</v>
      </c>
      <c r="M1541" s="275"/>
      <c r="P1541" s="277" t="s">
        <v>619</v>
      </c>
      <c r="Q1541" s="277"/>
      <c r="R1541" s="278">
        <v>36</v>
      </c>
      <c r="S1541" s="278"/>
      <c r="T1541" s="278"/>
      <c r="U1541" s="278"/>
      <c r="V1541" s="278"/>
      <c r="W1541" s="278"/>
      <c r="X1541" s="278"/>
      <c r="Y1541" s="278"/>
    </row>
    <row r="1542" spans="2:25" ht="3.75" customHeight="1"/>
    <row r="1543" spans="2:25" ht="1.5" customHeight="1"/>
    <row r="1544" spans="2:25" ht="2.25" customHeight="1"/>
    <row r="1545" spans="2:25">
      <c r="B1545" s="279" t="s">
        <v>1082</v>
      </c>
      <c r="C1545" s="279"/>
      <c r="D1545" s="279"/>
      <c r="E1545" s="279"/>
      <c r="F1545" s="279"/>
      <c r="G1545" s="279"/>
      <c r="I1545" s="280" t="s">
        <v>427</v>
      </c>
      <c r="J1545" s="280"/>
      <c r="K1545" s="280"/>
      <c r="L1545" s="280"/>
      <c r="M1545" s="280"/>
      <c r="N1545" s="280"/>
      <c r="O1545" s="280"/>
      <c r="P1545" s="280"/>
      <c r="Q1545" s="280"/>
      <c r="R1545" s="280"/>
      <c r="S1545" s="280"/>
      <c r="T1545" s="280"/>
      <c r="U1545" s="280"/>
      <c r="V1545" s="280"/>
      <c r="W1545" s="280"/>
      <c r="X1545" s="280"/>
      <c r="Y1545" s="280"/>
    </row>
    <row r="1546" spans="2:25">
      <c r="I1546" s="281" t="s">
        <v>618</v>
      </c>
      <c r="J1546" s="281"/>
      <c r="K1546" s="281"/>
      <c r="L1546" s="281" t="s">
        <v>455</v>
      </c>
      <c r="M1546" s="281"/>
      <c r="P1546" s="282" t="s">
        <v>619</v>
      </c>
      <c r="Q1546" s="282"/>
      <c r="R1546" s="289">
        <v>37</v>
      </c>
      <c r="S1546" s="289"/>
      <c r="T1546" s="289"/>
      <c r="U1546" s="289"/>
      <c r="V1546" s="289"/>
      <c r="W1546" s="289"/>
      <c r="X1546" s="289"/>
      <c r="Y1546" s="289"/>
    </row>
    <row r="1547" spans="2:25" ht="3.75" customHeight="1"/>
    <row r="1548" spans="2:25" ht="1.5" customHeight="1"/>
    <row r="1549" spans="2:25" ht="2.25" customHeight="1"/>
    <row r="1550" spans="2:25" s="129" customFormat="1">
      <c r="B1550" s="275" t="s">
        <v>1083</v>
      </c>
      <c r="C1550" s="275"/>
      <c r="D1550" s="275"/>
      <c r="E1550" s="275"/>
      <c r="F1550" s="275"/>
      <c r="G1550" s="275"/>
      <c r="I1550" s="276" t="s">
        <v>1084</v>
      </c>
      <c r="J1550" s="276"/>
      <c r="K1550" s="276"/>
      <c r="L1550" s="276"/>
      <c r="M1550" s="276"/>
      <c r="N1550" s="276"/>
      <c r="O1550" s="276"/>
      <c r="P1550" s="276"/>
      <c r="Q1550" s="276"/>
      <c r="R1550" s="276"/>
      <c r="S1550" s="276"/>
      <c r="T1550" s="276"/>
      <c r="U1550" s="276"/>
      <c r="V1550" s="276"/>
      <c r="W1550" s="276"/>
      <c r="X1550" s="276"/>
      <c r="Y1550" s="276"/>
    </row>
    <row r="1551" spans="2:25" s="129" customFormat="1">
      <c r="I1551" s="275" t="s">
        <v>618</v>
      </c>
      <c r="J1551" s="275"/>
      <c r="K1551" s="275"/>
      <c r="L1551" s="275" t="s">
        <v>455</v>
      </c>
      <c r="M1551" s="275"/>
      <c r="P1551" s="277" t="s">
        <v>619</v>
      </c>
      <c r="Q1551" s="277"/>
      <c r="R1551" s="278">
        <v>37</v>
      </c>
      <c r="S1551" s="278"/>
      <c r="T1551" s="278"/>
      <c r="U1551" s="278"/>
      <c r="V1551" s="278"/>
      <c r="W1551" s="278"/>
      <c r="X1551" s="278"/>
      <c r="Y1551" s="278"/>
    </row>
    <row r="1552" spans="2:25" ht="3.75" customHeight="1"/>
    <row r="1553" spans="2:25" ht="1.5" customHeight="1"/>
    <row r="1554" spans="2:25" ht="2.25" customHeight="1"/>
    <row r="1555" spans="2:25">
      <c r="B1555" s="279" t="s">
        <v>1085</v>
      </c>
      <c r="C1555" s="279"/>
      <c r="D1555" s="279"/>
      <c r="E1555" s="279"/>
      <c r="F1555" s="279"/>
      <c r="G1555" s="279"/>
      <c r="I1555" s="280" t="s">
        <v>429</v>
      </c>
      <c r="J1555" s="280"/>
      <c r="K1555" s="280"/>
      <c r="L1555" s="280"/>
      <c r="M1555" s="280"/>
      <c r="N1555" s="280"/>
      <c r="O1555" s="280"/>
      <c r="P1555" s="280"/>
      <c r="Q1555" s="280"/>
      <c r="R1555" s="280"/>
      <c r="S1555" s="280"/>
      <c r="T1555" s="280"/>
      <c r="U1555" s="280"/>
      <c r="V1555" s="280"/>
      <c r="W1555" s="280"/>
      <c r="X1555" s="280"/>
      <c r="Y1555" s="280"/>
    </row>
    <row r="1556" spans="2:25">
      <c r="I1556" s="281" t="s">
        <v>618</v>
      </c>
      <c r="J1556" s="281"/>
      <c r="K1556" s="281"/>
      <c r="L1556" s="281" t="s">
        <v>557</v>
      </c>
      <c r="M1556" s="281"/>
      <c r="P1556" s="282" t="s">
        <v>619</v>
      </c>
      <c r="Q1556" s="282"/>
      <c r="R1556" s="289">
        <v>4</v>
      </c>
      <c r="S1556" s="289"/>
      <c r="T1556" s="289"/>
      <c r="U1556" s="289"/>
      <c r="V1556" s="289"/>
      <c r="W1556" s="289"/>
      <c r="X1556" s="289"/>
      <c r="Y1556" s="289"/>
    </row>
    <row r="1557" spans="2:25" ht="3.75" customHeight="1"/>
    <row r="1558" spans="2:25" ht="1.5" customHeight="1"/>
    <row r="1559" spans="2:25" ht="2.25" customHeight="1"/>
    <row r="1560" spans="2:25" s="129" customFormat="1">
      <c r="B1560" s="275" t="s">
        <v>1086</v>
      </c>
      <c r="C1560" s="275"/>
      <c r="D1560" s="275"/>
      <c r="E1560" s="275"/>
      <c r="F1560" s="275"/>
      <c r="G1560" s="275"/>
      <c r="I1560" s="276" t="s">
        <v>1087</v>
      </c>
      <c r="J1560" s="276"/>
      <c r="K1560" s="276"/>
      <c r="L1560" s="276"/>
      <c r="M1560" s="276"/>
      <c r="N1560" s="276"/>
      <c r="O1560" s="276"/>
      <c r="P1560" s="276"/>
      <c r="Q1560" s="276"/>
      <c r="R1560" s="276"/>
      <c r="S1560" s="276"/>
      <c r="T1560" s="276"/>
      <c r="U1560" s="276"/>
      <c r="V1560" s="276"/>
      <c r="W1560" s="276"/>
      <c r="X1560" s="276"/>
      <c r="Y1560" s="276"/>
    </row>
    <row r="1561" spans="2:25" s="129" customFormat="1">
      <c r="I1561" s="275" t="s">
        <v>618</v>
      </c>
      <c r="J1561" s="275"/>
      <c r="K1561" s="275"/>
      <c r="L1561" s="275" t="s">
        <v>557</v>
      </c>
      <c r="M1561" s="275"/>
      <c r="P1561" s="277" t="s">
        <v>619</v>
      </c>
      <c r="Q1561" s="277"/>
      <c r="R1561" s="278">
        <v>4</v>
      </c>
      <c r="S1561" s="278"/>
      <c r="T1561" s="278"/>
      <c r="U1561" s="278"/>
      <c r="V1561" s="278"/>
      <c r="W1561" s="278"/>
      <c r="X1561" s="278"/>
      <c r="Y1561" s="278"/>
    </row>
    <row r="1562" spans="2:25" ht="3.75" customHeight="1"/>
    <row r="1563" spans="2:25" ht="1.5" customHeight="1"/>
    <row r="1564" spans="2:25" ht="2.25" customHeight="1"/>
    <row r="1565" spans="2:25">
      <c r="B1565" s="279" t="s">
        <v>1088</v>
      </c>
      <c r="C1565" s="279"/>
      <c r="D1565" s="279"/>
      <c r="E1565" s="279"/>
      <c r="F1565" s="279"/>
      <c r="G1565" s="279"/>
      <c r="I1565" s="280" t="s">
        <v>431</v>
      </c>
      <c r="J1565" s="280"/>
      <c r="K1565" s="280"/>
      <c r="L1565" s="280"/>
      <c r="M1565" s="280"/>
      <c r="N1565" s="280"/>
      <c r="O1565" s="280"/>
      <c r="P1565" s="280"/>
      <c r="Q1565" s="280"/>
      <c r="R1565" s="280"/>
      <c r="S1565" s="280"/>
      <c r="T1565" s="280"/>
      <c r="U1565" s="280"/>
      <c r="V1565" s="280"/>
      <c r="W1565" s="280"/>
      <c r="X1565" s="280"/>
      <c r="Y1565" s="280"/>
    </row>
    <row r="1566" spans="2:25">
      <c r="I1566" s="281" t="s">
        <v>618</v>
      </c>
      <c r="J1566" s="281"/>
      <c r="K1566" s="281"/>
      <c r="L1566" s="281" t="s">
        <v>455</v>
      </c>
      <c r="M1566" s="281"/>
      <c r="P1566" s="282" t="s">
        <v>619</v>
      </c>
      <c r="Q1566" s="282"/>
      <c r="R1566" s="289">
        <v>24</v>
      </c>
      <c r="S1566" s="289"/>
      <c r="T1566" s="289"/>
      <c r="U1566" s="289"/>
      <c r="V1566" s="289"/>
      <c r="W1566" s="289"/>
      <c r="X1566" s="289"/>
      <c r="Y1566" s="289"/>
    </row>
    <row r="1567" spans="2:25" ht="3.75" customHeight="1"/>
    <row r="1568" spans="2:25" ht="1.5" customHeight="1"/>
    <row r="1569" spans="2:25" ht="2.25" customHeight="1"/>
    <row r="1570" spans="2:25" s="129" customFormat="1">
      <c r="B1570" s="275" t="s">
        <v>1089</v>
      </c>
      <c r="C1570" s="275"/>
      <c r="D1570" s="275"/>
      <c r="E1570" s="275"/>
      <c r="F1570" s="275"/>
      <c r="G1570" s="275"/>
      <c r="I1570" s="276" t="s">
        <v>1090</v>
      </c>
      <c r="J1570" s="276"/>
      <c r="K1570" s="276"/>
      <c r="L1570" s="276"/>
      <c r="M1570" s="276"/>
      <c r="N1570" s="276"/>
      <c r="O1570" s="276"/>
      <c r="P1570" s="276"/>
      <c r="Q1570" s="276"/>
      <c r="R1570" s="276"/>
      <c r="S1570" s="276"/>
      <c r="T1570" s="276"/>
      <c r="U1570" s="276"/>
      <c r="V1570" s="276"/>
      <c r="W1570" s="276"/>
      <c r="X1570" s="276"/>
      <c r="Y1570" s="276"/>
    </row>
    <row r="1571" spans="2:25" s="129" customFormat="1">
      <c r="I1571" s="275" t="s">
        <v>618</v>
      </c>
      <c r="J1571" s="275"/>
      <c r="K1571" s="275"/>
      <c r="L1571" s="275" t="s">
        <v>455</v>
      </c>
      <c r="M1571" s="275"/>
      <c r="P1571" s="277" t="s">
        <v>619</v>
      </c>
      <c r="Q1571" s="277"/>
      <c r="R1571" s="278">
        <v>24</v>
      </c>
      <c r="S1571" s="278"/>
      <c r="T1571" s="278"/>
      <c r="U1571" s="278"/>
      <c r="V1571" s="278"/>
      <c r="W1571" s="278"/>
      <c r="X1571" s="278"/>
      <c r="Y1571" s="278"/>
    </row>
    <row r="1572" spans="2:25" ht="3.75" customHeight="1"/>
    <row r="1573" spans="2:25" ht="1.5" customHeight="1"/>
    <row r="1574" spans="2:25" ht="2.25" customHeight="1"/>
    <row r="1575" spans="2:25">
      <c r="B1575" s="279" t="s">
        <v>1091</v>
      </c>
      <c r="C1575" s="279"/>
      <c r="D1575" s="279"/>
      <c r="E1575" s="279"/>
      <c r="F1575" s="279"/>
      <c r="G1575" s="279"/>
      <c r="I1575" s="280" t="s">
        <v>433</v>
      </c>
      <c r="J1575" s="280"/>
      <c r="K1575" s="280"/>
      <c r="L1575" s="280"/>
      <c r="M1575" s="280"/>
      <c r="N1575" s="280"/>
      <c r="O1575" s="280"/>
      <c r="P1575" s="280"/>
      <c r="Q1575" s="280"/>
      <c r="R1575" s="280"/>
      <c r="S1575" s="280"/>
      <c r="T1575" s="280"/>
      <c r="U1575" s="280"/>
      <c r="V1575" s="280"/>
      <c r="W1575" s="280"/>
      <c r="X1575" s="280"/>
      <c r="Y1575" s="280"/>
    </row>
    <row r="1576" spans="2:25">
      <c r="I1576" s="281" t="s">
        <v>618</v>
      </c>
      <c r="J1576" s="281"/>
      <c r="K1576" s="281"/>
      <c r="L1576" s="281" t="s">
        <v>455</v>
      </c>
      <c r="M1576" s="281"/>
      <c r="P1576" s="282" t="s">
        <v>619</v>
      </c>
      <c r="Q1576" s="282"/>
      <c r="R1576" s="289">
        <v>36</v>
      </c>
      <c r="S1576" s="289"/>
      <c r="T1576" s="289"/>
      <c r="U1576" s="289"/>
      <c r="V1576" s="289"/>
      <c r="W1576" s="289"/>
      <c r="X1576" s="289"/>
      <c r="Y1576" s="289"/>
    </row>
    <row r="1577" spans="2:25" ht="3.75" customHeight="1"/>
    <row r="1578" spans="2:25" ht="1.5" customHeight="1"/>
    <row r="1579" spans="2:25" ht="2.25" customHeight="1"/>
    <row r="1580" spans="2:25" s="129" customFormat="1">
      <c r="B1580" s="275" t="s">
        <v>1092</v>
      </c>
      <c r="C1580" s="275"/>
      <c r="D1580" s="275"/>
      <c r="E1580" s="275"/>
      <c r="F1580" s="275"/>
      <c r="G1580" s="275"/>
      <c r="I1580" s="276" t="s">
        <v>1093</v>
      </c>
      <c r="J1580" s="276"/>
      <c r="K1580" s="276"/>
      <c r="L1580" s="276"/>
      <c r="M1580" s="276"/>
      <c r="N1580" s="276"/>
      <c r="O1580" s="276"/>
      <c r="P1580" s="276"/>
      <c r="Q1580" s="276"/>
      <c r="R1580" s="276"/>
      <c r="S1580" s="276"/>
      <c r="T1580" s="276"/>
      <c r="U1580" s="276"/>
      <c r="V1580" s="276"/>
      <c r="W1580" s="276"/>
      <c r="X1580" s="276"/>
      <c r="Y1580" s="276"/>
    </row>
    <row r="1581" spans="2:25" s="129" customFormat="1">
      <c r="I1581" s="275" t="s">
        <v>618</v>
      </c>
      <c r="J1581" s="275"/>
      <c r="K1581" s="275"/>
      <c r="L1581" s="275" t="s">
        <v>455</v>
      </c>
      <c r="M1581" s="275"/>
      <c r="P1581" s="277" t="s">
        <v>619</v>
      </c>
      <c r="Q1581" s="277"/>
      <c r="R1581" s="278">
        <v>36</v>
      </c>
      <c r="S1581" s="278"/>
      <c r="T1581" s="278"/>
      <c r="U1581" s="278"/>
      <c r="V1581" s="278"/>
      <c r="W1581" s="278"/>
      <c r="X1581" s="278"/>
      <c r="Y1581" s="278"/>
    </row>
    <row r="1582" spans="2:25" ht="3.75" customHeight="1"/>
    <row r="1583" spans="2:25" ht="1.5" customHeight="1"/>
    <row r="1584" spans="2:25" ht="2.25" customHeight="1"/>
    <row r="1585" spans="2:28">
      <c r="B1585" s="279" t="s">
        <v>1094</v>
      </c>
      <c r="C1585" s="279"/>
      <c r="D1585" s="279"/>
      <c r="E1585" s="279"/>
      <c r="F1585" s="279"/>
      <c r="G1585" s="279"/>
      <c r="I1585" s="280" t="s">
        <v>435</v>
      </c>
      <c r="J1585" s="280"/>
      <c r="K1585" s="280"/>
      <c r="L1585" s="280"/>
      <c r="M1585" s="280"/>
      <c r="N1585" s="280"/>
      <c r="O1585" s="280"/>
      <c r="P1585" s="280"/>
      <c r="Q1585" s="280"/>
      <c r="R1585" s="280"/>
      <c r="S1585" s="280"/>
      <c r="T1585" s="280"/>
      <c r="U1585" s="280"/>
      <c r="V1585" s="280"/>
      <c r="W1585" s="280"/>
      <c r="X1585" s="280"/>
      <c r="Y1585" s="280"/>
    </row>
    <row r="1586" spans="2:28">
      <c r="I1586" s="281" t="s">
        <v>618</v>
      </c>
      <c r="J1586" s="281"/>
      <c r="K1586" s="281"/>
      <c r="L1586" s="281" t="s">
        <v>455</v>
      </c>
      <c r="M1586" s="281"/>
      <c r="P1586" s="282" t="s">
        <v>619</v>
      </c>
      <c r="Q1586" s="282"/>
      <c r="R1586" s="289">
        <v>108</v>
      </c>
      <c r="S1586" s="289"/>
      <c r="T1586" s="289"/>
      <c r="U1586" s="289"/>
      <c r="V1586" s="289"/>
      <c r="W1586" s="289"/>
      <c r="X1586" s="289"/>
      <c r="Y1586" s="289"/>
    </row>
    <row r="1587" spans="2:28" ht="3.75" customHeight="1"/>
    <row r="1588" spans="2:28" ht="1.5" customHeight="1"/>
    <row r="1589" spans="2:28" ht="2.25" customHeight="1"/>
    <row r="1590" spans="2:28" s="129" customFormat="1">
      <c r="B1590" s="275" t="s">
        <v>1095</v>
      </c>
      <c r="C1590" s="275"/>
      <c r="D1590" s="275"/>
      <c r="E1590" s="275"/>
      <c r="F1590" s="275"/>
      <c r="G1590" s="275"/>
      <c r="I1590" s="276" t="s">
        <v>1096</v>
      </c>
      <c r="J1590" s="276"/>
      <c r="K1590" s="276"/>
      <c r="L1590" s="276"/>
      <c r="M1590" s="276"/>
      <c r="N1590" s="276"/>
      <c r="O1590" s="276"/>
      <c r="P1590" s="276"/>
      <c r="Q1590" s="276"/>
      <c r="R1590" s="276"/>
      <c r="S1590" s="276"/>
      <c r="T1590" s="276"/>
      <c r="U1590" s="276"/>
      <c r="V1590" s="276"/>
      <c r="W1590" s="276"/>
      <c r="X1590" s="276"/>
      <c r="Y1590" s="276"/>
    </row>
    <row r="1591" spans="2:28" s="129" customFormat="1">
      <c r="I1591" s="275" t="s">
        <v>618</v>
      </c>
      <c r="J1591" s="275"/>
      <c r="K1591" s="275"/>
      <c r="L1591" s="275" t="s">
        <v>455</v>
      </c>
      <c r="M1591" s="275"/>
      <c r="P1591" s="277" t="s">
        <v>619</v>
      </c>
      <c r="Q1591" s="277"/>
      <c r="R1591" s="278">
        <v>108</v>
      </c>
      <c r="S1591" s="278"/>
      <c r="T1591" s="278"/>
      <c r="U1591" s="278"/>
      <c r="V1591" s="278"/>
      <c r="W1591" s="278"/>
      <c r="X1591" s="278"/>
      <c r="Y1591" s="278"/>
    </row>
    <row r="1592" spans="2:28" ht="3.75" customHeight="1"/>
    <row r="1593" spans="2:28" ht="1.5" customHeight="1"/>
    <row r="1594" spans="2:28" ht="2.25" customHeight="1"/>
    <row r="1595" spans="2:28">
      <c r="B1595" s="279" t="s">
        <v>1097</v>
      </c>
      <c r="C1595" s="279"/>
      <c r="D1595" s="279"/>
      <c r="E1595" s="279"/>
      <c r="F1595" s="279"/>
      <c r="G1595" s="279"/>
      <c r="I1595" s="280" t="s">
        <v>437</v>
      </c>
      <c r="J1595" s="280"/>
      <c r="K1595" s="280"/>
      <c r="L1595" s="280"/>
      <c r="M1595" s="280"/>
      <c r="N1595" s="280"/>
      <c r="O1595" s="280"/>
      <c r="P1595" s="280"/>
      <c r="Q1595" s="280"/>
      <c r="R1595" s="280"/>
      <c r="S1595" s="280"/>
      <c r="T1595" s="280"/>
      <c r="U1595" s="280"/>
      <c r="V1595" s="280"/>
      <c r="W1595" s="280"/>
      <c r="X1595" s="280"/>
      <c r="Y1595" s="280"/>
    </row>
    <row r="1596" spans="2:28">
      <c r="I1596" s="281" t="s">
        <v>618</v>
      </c>
      <c r="J1596" s="281"/>
      <c r="K1596" s="281"/>
      <c r="L1596" s="281" t="s">
        <v>453</v>
      </c>
      <c r="M1596" s="281"/>
      <c r="P1596" s="282" t="s">
        <v>619</v>
      </c>
      <c r="Q1596" s="282"/>
      <c r="R1596" s="289">
        <v>1104</v>
      </c>
      <c r="S1596" s="289"/>
      <c r="T1596" s="289"/>
      <c r="U1596" s="289"/>
      <c r="V1596" s="289"/>
      <c r="W1596" s="289"/>
      <c r="X1596" s="289"/>
      <c r="Y1596" s="289"/>
      <c r="AB1596" s="128"/>
    </row>
    <row r="1597" spans="2:28" ht="3.75" customHeight="1"/>
    <row r="1598" spans="2:28" ht="1.5" customHeight="1"/>
    <row r="1599" spans="2:28" ht="2.25" customHeight="1"/>
    <row r="1600" spans="2:28" s="129" customFormat="1">
      <c r="B1600" s="275" t="s">
        <v>1098</v>
      </c>
      <c r="C1600" s="275"/>
      <c r="D1600" s="275"/>
      <c r="E1600" s="275"/>
      <c r="F1600" s="275"/>
      <c r="G1600" s="275"/>
      <c r="I1600" s="276" t="s">
        <v>1099</v>
      </c>
      <c r="J1600" s="276"/>
      <c r="K1600" s="276"/>
      <c r="L1600" s="276"/>
      <c r="M1600" s="276"/>
      <c r="N1600" s="276"/>
      <c r="O1600" s="276"/>
      <c r="P1600" s="276"/>
      <c r="Q1600" s="276"/>
      <c r="R1600" s="276"/>
      <c r="S1600" s="276"/>
      <c r="T1600" s="276"/>
      <c r="U1600" s="276"/>
      <c r="V1600" s="276"/>
      <c r="W1600" s="276"/>
      <c r="X1600" s="276"/>
      <c r="Y1600" s="276"/>
    </row>
    <row r="1601" spans="2:25" s="129" customFormat="1">
      <c r="I1601" s="275" t="s">
        <v>618</v>
      </c>
      <c r="J1601" s="275"/>
      <c r="K1601" s="275"/>
      <c r="L1601" s="275" t="s">
        <v>453</v>
      </c>
      <c r="M1601" s="275"/>
      <c r="P1601" s="277" t="s">
        <v>619</v>
      </c>
      <c r="Q1601" s="277"/>
      <c r="R1601" s="278">
        <v>54</v>
      </c>
      <c r="S1601" s="278"/>
      <c r="T1601" s="278"/>
      <c r="U1601" s="278"/>
      <c r="V1601" s="278"/>
      <c r="W1601" s="278"/>
      <c r="X1601" s="278"/>
      <c r="Y1601" s="278"/>
    </row>
    <row r="1602" spans="2:25" s="129" customFormat="1" ht="3.75" customHeight="1"/>
    <row r="1603" spans="2:25" s="129" customFormat="1" ht="1.5" customHeight="1"/>
    <row r="1604" spans="2:25" s="129" customFormat="1" ht="2.25" customHeight="1"/>
    <row r="1605" spans="2:25" s="129" customFormat="1">
      <c r="B1605" s="275" t="s">
        <v>1100</v>
      </c>
      <c r="C1605" s="275"/>
      <c r="D1605" s="275"/>
      <c r="E1605" s="275"/>
      <c r="F1605" s="275"/>
      <c r="G1605" s="275"/>
      <c r="I1605" s="276" t="s">
        <v>1101</v>
      </c>
      <c r="J1605" s="276"/>
      <c r="K1605" s="276"/>
      <c r="L1605" s="276"/>
      <c r="M1605" s="276"/>
      <c r="N1605" s="276"/>
      <c r="O1605" s="276"/>
      <c r="P1605" s="276"/>
      <c r="Q1605" s="276"/>
      <c r="R1605" s="276"/>
      <c r="S1605" s="276"/>
      <c r="T1605" s="276"/>
      <c r="U1605" s="276"/>
      <c r="V1605" s="276"/>
      <c r="W1605" s="276"/>
      <c r="X1605" s="276"/>
      <c r="Y1605" s="276"/>
    </row>
    <row r="1606" spans="2:25" s="129" customFormat="1">
      <c r="I1606" s="275" t="s">
        <v>618</v>
      </c>
      <c r="J1606" s="275"/>
      <c r="K1606" s="275"/>
      <c r="L1606" s="275" t="s">
        <v>453</v>
      </c>
      <c r="M1606" s="275"/>
      <c r="P1606" s="277" t="s">
        <v>619</v>
      </c>
      <c r="Q1606" s="277"/>
      <c r="R1606" s="278">
        <v>1050</v>
      </c>
      <c r="S1606" s="278"/>
      <c r="T1606" s="278"/>
      <c r="U1606" s="278"/>
      <c r="V1606" s="278"/>
      <c r="W1606" s="278"/>
      <c r="X1606" s="278"/>
      <c r="Y1606" s="278"/>
    </row>
    <row r="1607" spans="2:25" ht="3.75" customHeight="1"/>
    <row r="1608" spans="2:25" ht="1.5" customHeight="1"/>
    <row r="1609" spans="2:25" ht="2.25" customHeight="1"/>
    <row r="1610" spans="2:25">
      <c r="B1610" s="279" t="s">
        <v>1102</v>
      </c>
      <c r="C1610" s="279"/>
      <c r="D1610" s="279"/>
      <c r="E1610" s="279"/>
      <c r="F1610" s="279"/>
      <c r="G1610" s="279"/>
      <c r="I1610" s="280" t="s">
        <v>439</v>
      </c>
      <c r="J1610" s="280"/>
      <c r="K1610" s="280"/>
      <c r="L1610" s="280"/>
      <c r="M1610" s="280"/>
      <c r="N1610" s="280"/>
      <c r="O1610" s="280"/>
      <c r="P1610" s="280"/>
      <c r="Q1610" s="280"/>
      <c r="R1610" s="280"/>
      <c r="S1610" s="280"/>
      <c r="T1610" s="280"/>
      <c r="U1610" s="280"/>
      <c r="V1610" s="280"/>
      <c r="W1610" s="280"/>
      <c r="X1610" s="280"/>
      <c r="Y1610" s="280"/>
    </row>
    <row r="1611" spans="2:25">
      <c r="I1611" s="281" t="s">
        <v>618</v>
      </c>
      <c r="J1611" s="281"/>
      <c r="K1611" s="281"/>
      <c r="L1611" s="281" t="s">
        <v>453</v>
      </c>
      <c r="M1611" s="281"/>
      <c r="P1611" s="282" t="s">
        <v>619</v>
      </c>
      <c r="Q1611" s="282"/>
      <c r="R1611" s="289">
        <v>18</v>
      </c>
      <c r="S1611" s="289"/>
      <c r="T1611" s="289"/>
      <c r="U1611" s="289"/>
      <c r="V1611" s="289"/>
      <c r="W1611" s="289"/>
      <c r="X1611" s="289"/>
      <c r="Y1611" s="289"/>
    </row>
    <row r="1612" spans="2:25" ht="3.75" customHeight="1"/>
    <row r="1613" spans="2:25" ht="1.5" customHeight="1"/>
    <row r="1614" spans="2:25" ht="2.25" customHeight="1"/>
    <row r="1615" spans="2:25" s="129" customFormat="1">
      <c r="B1615" s="275" t="s">
        <v>1103</v>
      </c>
      <c r="C1615" s="275"/>
      <c r="D1615" s="275"/>
      <c r="E1615" s="275"/>
      <c r="F1615" s="275"/>
      <c r="G1615" s="275"/>
      <c r="I1615" s="276" t="s">
        <v>1104</v>
      </c>
      <c r="J1615" s="276"/>
      <c r="K1615" s="276"/>
      <c r="L1615" s="276"/>
      <c r="M1615" s="276"/>
      <c r="N1615" s="276"/>
      <c r="O1615" s="276"/>
      <c r="P1615" s="276"/>
      <c r="Q1615" s="276"/>
      <c r="R1615" s="276"/>
      <c r="S1615" s="276"/>
      <c r="T1615" s="276"/>
      <c r="U1615" s="276"/>
      <c r="V1615" s="276"/>
      <c r="W1615" s="276"/>
      <c r="X1615" s="276"/>
      <c r="Y1615" s="276"/>
    </row>
    <row r="1616" spans="2:25" s="129" customFormat="1">
      <c r="I1616" s="275" t="s">
        <v>618</v>
      </c>
      <c r="J1616" s="275"/>
      <c r="K1616" s="275"/>
      <c r="L1616" s="275" t="s">
        <v>453</v>
      </c>
      <c r="M1616" s="275"/>
      <c r="P1616" s="277" t="s">
        <v>619</v>
      </c>
      <c r="Q1616" s="277"/>
      <c r="R1616" s="278">
        <v>18</v>
      </c>
      <c r="S1616" s="278"/>
      <c r="T1616" s="278"/>
      <c r="U1616" s="278"/>
      <c r="V1616" s="278"/>
      <c r="W1616" s="278"/>
      <c r="X1616" s="278"/>
      <c r="Y1616" s="278"/>
    </row>
    <row r="1617" spans="2:25" ht="3.75" customHeight="1"/>
    <row r="1618" spans="2:25" ht="1.5" customHeight="1"/>
    <row r="1619" spans="2:25" ht="2.25" customHeight="1"/>
    <row r="1620" spans="2:25">
      <c r="B1620" s="279" t="s">
        <v>1105</v>
      </c>
      <c r="C1620" s="279"/>
      <c r="D1620" s="279"/>
      <c r="E1620" s="279"/>
      <c r="F1620" s="279"/>
      <c r="G1620" s="279"/>
      <c r="I1620" s="280" t="s">
        <v>441</v>
      </c>
      <c r="J1620" s="280"/>
      <c r="K1620" s="280"/>
      <c r="L1620" s="280"/>
      <c r="M1620" s="280"/>
      <c r="N1620" s="280"/>
      <c r="O1620" s="280"/>
      <c r="P1620" s="280"/>
      <c r="Q1620" s="280"/>
      <c r="R1620" s="280"/>
      <c r="S1620" s="280"/>
      <c r="T1620" s="280"/>
      <c r="U1620" s="280"/>
      <c r="V1620" s="280"/>
      <c r="W1620" s="280"/>
      <c r="X1620" s="280"/>
      <c r="Y1620" s="280"/>
    </row>
    <row r="1621" spans="2:25">
      <c r="I1621" s="281" t="s">
        <v>618</v>
      </c>
      <c r="J1621" s="281"/>
      <c r="K1621" s="281"/>
      <c r="L1621" s="281" t="s">
        <v>455</v>
      </c>
      <c r="M1621" s="281"/>
      <c r="P1621" s="282" t="s">
        <v>619</v>
      </c>
      <c r="Q1621" s="282"/>
      <c r="R1621" s="289">
        <v>36</v>
      </c>
      <c r="S1621" s="289"/>
      <c r="T1621" s="289"/>
      <c r="U1621" s="289"/>
      <c r="V1621" s="289"/>
      <c r="W1621" s="289"/>
      <c r="X1621" s="289"/>
      <c r="Y1621" s="289"/>
    </row>
    <row r="1622" spans="2:25" ht="3.75" customHeight="1"/>
    <row r="1623" spans="2:25" ht="1.5" customHeight="1"/>
    <row r="1624" spans="2:25" ht="2.25" customHeight="1"/>
    <row r="1625" spans="2:25" s="129" customFormat="1">
      <c r="B1625" s="275" t="s">
        <v>1106</v>
      </c>
      <c r="C1625" s="275"/>
      <c r="D1625" s="275"/>
      <c r="E1625" s="275"/>
      <c r="F1625" s="275"/>
      <c r="G1625" s="275"/>
      <c r="I1625" s="276" t="s">
        <v>1107</v>
      </c>
      <c r="J1625" s="276"/>
      <c r="K1625" s="276"/>
      <c r="L1625" s="276"/>
      <c r="M1625" s="276"/>
      <c r="N1625" s="276"/>
      <c r="O1625" s="276"/>
      <c r="P1625" s="276"/>
      <c r="Q1625" s="276"/>
      <c r="R1625" s="276"/>
      <c r="S1625" s="276"/>
      <c r="T1625" s="276"/>
      <c r="U1625" s="276"/>
      <c r="V1625" s="276"/>
      <c r="W1625" s="276"/>
      <c r="X1625" s="276"/>
      <c r="Y1625" s="276"/>
    </row>
    <row r="1626" spans="2:25" s="129" customFormat="1">
      <c r="I1626" s="275" t="s">
        <v>618</v>
      </c>
      <c r="J1626" s="275"/>
      <c r="K1626" s="275"/>
      <c r="L1626" s="275" t="s">
        <v>455</v>
      </c>
      <c r="M1626" s="275"/>
      <c r="P1626" s="277" t="s">
        <v>619</v>
      </c>
      <c r="Q1626" s="277"/>
      <c r="R1626" s="278">
        <v>36</v>
      </c>
      <c r="S1626" s="278"/>
      <c r="T1626" s="278"/>
      <c r="U1626" s="278"/>
      <c r="V1626" s="278"/>
      <c r="W1626" s="278"/>
      <c r="X1626" s="278"/>
      <c r="Y1626" s="278"/>
    </row>
    <row r="1627" spans="2:25" ht="3.75" customHeight="1"/>
    <row r="1628" spans="2:25" ht="1.5" customHeight="1"/>
    <row r="1629" spans="2:25" ht="2.25" customHeight="1"/>
    <row r="1630" spans="2:25">
      <c r="B1630" s="279" t="s">
        <v>1108</v>
      </c>
      <c r="C1630" s="279"/>
      <c r="D1630" s="279"/>
      <c r="E1630" s="279"/>
      <c r="F1630" s="279"/>
      <c r="G1630" s="279"/>
      <c r="I1630" s="280" t="s">
        <v>443</v>
      </c>
      <c r="J1630" s="280"/>
      <c r="K1630" s="280"/>
      <c r="L1630" s="280"/>
      <c r="M1630" s="280"/>
      <c r="N1630" s="280"/>
      <c r="O1630" s="280"/>
      <c r="P1630" s="280"/>
      <c r="Q1630" s="280"/>
      <c r="R1630" s="280"/>
      <c r="S1630" s="280"/>
      <c r="T1630" s="280"/>
      <c r="U1630" s="280"/>
      <c r="V1630" s="280"/>
      <c r="W1630" s="280"/>
      <c r="X1630" s="280"/>
      <c r="Y1630" s="280"/>
    </row>
    <row r="1631" spans="2:25">
      <c r="I1631" s="281" t="s">
        <v>618</v>
      </c>
      <c r="J1631" s="281"/>
      <c r="K1631" s="281"/>
      <c r="L1631" s="281" t="s">
        <v>557</v>
      </c>
      <c r="M1631" s="281"/>
      <c r="P1631" s="282" t="s">
        <v>619</v>
      </c>
      <c r="Q1631" s="282"/>
      <c r="R1631" s="289">
        <v>1</v>
      </c>
      <c r="S1631" s="289"/>
      <c r="T1631" s="289"/>
      <c r="U1631" s="289"/>
      <c r="V1631" s="289"/>
      <c r="W1631" s="289"/>
      <c r="X1631" s="289"/>
      <c r="Y1631" s="289"/>
    </row>
    <row r="1632" spans="2:25" ht="3.75" customHeight="1"/>
    <row r="1633" spans="2:25" ht="1.5" customHeight="1"/>
    <row r="1634" spans="2:25" ht="2.25" customHeight="1"/>
    <row r="1635" spans="2:25" s="129" customFormat="1">
      <c r="B1635" s="275" t="s">
        <v>1109</v>
      </c>
      <c r="C1635" s="275"/>
      <c r="D1635" s="275"/>
      <c r="E1635" s="275"/>
      <c r="F1635" s="275"/>
      <c r="G1635" s="275"/>
      <c r="I1635" s="276" t="s">
        <v>1110</v>
      </c>
      <c r="J1635" s="276"/>
      <c r="K1635" s="276"/>
      <c r="L1635" s="276"/>
      <c r="M1635" s="276"/>
      <c r="N1635" s="276"/>
      <c r="O1635" s="276"/>
      <c r="P1635" s="276"/>
      <c r="Q1635" s="276"/>
      <c r="R1635" s="276"/>
      <c r="S1635" s="276"/>
      <c r="T1635" s="276"/>
      <c r="U1635" s="276"/>
      <c r="V1635" s="276"/>
      <c r="W1635" s="276"/>
      <c r="X1635" s="276"/>
      <c r="Y1635" s="276"/>
    </row>
    <row r="1636" spans="2:25" s="129" customFormat="1">
      <c r="I1636" s="275" t="s">
        <v>618</v>
      </c>
      <c r="J1636" s="275"/>
      <c r="K1636" s="275"/>
      <c r="L1636" s="275" t="s">
        <v>557</v>
      </c>
      <c r="M1636" s="275"/>
      <c r="P1636" s="277" t="s">
        <v>619</v>
      </c>
      <c r="Q1636" s="277"/>
      <c r="R1636" s="278">
        <v>1</v>
      </c>
      <c r="S1636" s="278"/>
      <c r="T1636" s="278"/>
      <c r="U1636" s="278"/>
      <c r="V1636" s="278"/>
      <c r="W1636" s="278"/>
      <c r="X1636" s="278"/>
      <c r="Y1636" s="278"/>
    </row>
    <row r="1637" spans="2:25" ht="3.75" customHeight="1"/>
    <row r="1638" spans="2:25" ht="1.5" customHeight="1"/>
    <row r="1639" spans="2:25" ht="2.25" customHeight="1"/>
    <row r="1640" spans="2:25" ht="6.75" customHeight="1"/>
    <row r="1641" spans="2:25" ht="92.25" customHeight="1"/>
    <row r="1642" spans="2:25" ht="29.25" customHeight="1"/>
  </sheetData>
  <sheetProtection algorithmName="SHA-512" hashValue="QADbyXtOl2RwcMqBb731NS/Ad2d4R3NS4f5Ft+Si0u/5dpeQifGNERJj3c7lh71lfIN3MqANFrvOusdL7Ll/TA==" saltValue="dHP8NelWWxOXzT3Y7wK4DA==" spinCount="100000" sheet="1"/>
  <mergeCells count="1917">
    <mergeCell ref="B8:G8"/>
    <mergeCell ref="I8:Y8"/>
    <mergeCell ref="I9:K9"/>
    <mergeCell ref="L9:M9"/>
    <mergeCell ref="P9:Q9"/>
    <mergeCell ref="R9:Y9"/>
    <mergeCell ref="B2:G5"/>
    <mergeCell ref="J2:Y3"/>
    <mergeCell ref="I5:Y6"/>
    <mergeCell ref="I24:Y24"/>
    <mergeCell ref="B26:G26"/>
    <mergeCell ref="I26:Y26"/>
    <mergeCell ref="I27:K27"/>
    <mergeCell ref="L27:M27"/>
    <mergeCell ref="P27:Q27"/>
    <mergeCell ref="R27:Y27"/>
    <mergeCell ref="B18:G18"/>
    <mergeCell ref="I18:Y18"/>
    <mergeCell ref="I19:K19"/>
    <mergeCell ref="L19:M19"/>
    <mergeCell ref="P19:Q19"/>
    <mergeCell ref="R19:Y19"/>
    <mergeCell ref="B13:G13"/>
    <mergeCell ref="I13:Y13"/>
    <mergeCell ref="I14:K14"/>
    <mergeCell ref="L14:M14"/>
    <mergeCell ref="P14:Q14"/>
    <mergeCell ref="R14:Y14"/>
    <mergeCell ref="B42:G42"/>
    <mergeCell ref="I42:Y42"/>
    <mergeCell ref="I43:K43"/>
    <mergeCell ref="L43:M43"/>
    <mergeCell ref="P43:Q43"/>
    <mergeCell ref="R43:Y43"/>
    <mergeCell ref="B36:G36"/>
    <mergeCell ref="I36:Y37"/>
    <mergeCell ref="I38:K38"/>
    <mergeCell ref="L38:M38"/>
    <mergeCell ref="P38:Q38"/>
    <mergeCell ref="R38:Y38"/>
    <mergeCell ref="B31:G31"/>
    <mergeCell ref="I31:Y31"/>
    <mergeCell ref="I32:K32"/>
    <mergeCell ref="L32:M32"/>
    <mergeCell ref="P32:Q32"/>
    <mergeCell ref="R32:Y32"/>
    <mergeCell ref="B57:G57"/>
    <mergeCell ref="I57:Y57"/>
    <mergeCell ref="I58:K58"/>
    <mergeCell ref="L58:M58"/>
    <mergeCell ref="P58:Q58"/>
    <mergeCell ref="R58:Y58"/>
    <mergeCell ref="B52:G52"/>
    <mergeCell ref="I52:Y52"/>
    <mergeCell ref="I53:K53"/>
    <mergeCell ref="L53:M53"/>
    <mergeCell ref="P53:Q53"/>
    <mergeCell ref="R53:Y53"/>
    <mergeCell ref="B47:G47"/>
    <mergeCell ref="I47:Y47"/>
    <mergeCell ref="I48:K48"/>
    <mergeCell ref="L48:M48"/>
    <mergeCell ref="P48:Q48"/>
    <mergeCell ref="R48:Y48"/>
    <mergeCell ref="B72:G72"/>
    <mergeCell ref="I72:Y72"/>
    <mergeCell ref="I73:K73"/>
    <mergeCell ref="L73:M73"/>
    <mergeCell ref="P73:Q73"/>
    <mergeCell ref="R73:Y73"/>
    <mergeCell ref="B67:G67"/>
    <mergeCell ref="I67:Y67"/>
    <mergeCell ref="I68:K68"/>
    <mergeCell ref="L68:M68"/>
    <mergeCell ref="P68:Q68"/>
    <mergeCell ref="R68:Y68"/>
    <mergeCell ref="B62:G62"/>
    <mergeCell ref="I62:Y62"/>
    <mergeCell ref="I63:K63"/>
    <mergeCell ref="L63:M63"/>
    <mergeCell ref="P63:Q63"/>
    <mergeCell ref="R63:Y63"/>
    <mergeCell ref="B87:G87"/>
    <mergeCell ref="I87:Y87"/>
    <mergeCell ref="I88:K88"/>
    <mergeCell ref="L88:M88"/>
    <mergeCell ref="P88:Q88"/>
    <mergeCell ref="R88:Y88"/>
    <mergeCell ref="B82:G82"/>
    <mergeCell ref="I82:Y82"/>
    <mergeCell ref="I83:K83"/>
    <mergeCell ref="L83:M83"/>
    <mergeCell ref="P83:Q83"/>
    <mergeCell ref="R83:Y83"/>
    <mergeCell ref="B77:G77"/>
    <mergeCell ref="I77:Y77"/>
    <mergeCell ref="I78:K78"/>
    <mergeCell ref="L78:M78"/>
    <mergeCell ref="P78:Q78"/>
    <mergeCell ref="R78:Y78"/>
    <mergeCell ref="B102:G102"/>
    <mergeCell ref="I102:Y102"/>
    <mergeCell ref="I103:K103"/>
    <mergeCell ref="L103:M103"/>
    <mergeCell ref="P103:Q103"/>
    <mergeCell ref="R103:Y103"/>
    <mergeCell ref="B97:G97"/>
    <mergeCell ref="I97:Y97"/>
    <mergeCell ref="I98:K98"/>
    <mergeCell ref="L98:M98"/>
    <mergeCell ref="P98:Q98"/>
    <mergeCell ref="R98:Y98"/>
    <mergeCell ref="B92:G92"/>
    <mergeCell ref="I92:Y92"/>
    <mergeCell ref="I93:K93"/>
    <mergeCell ref="L93:M93"/>
    <mergeCell ref="P93:Q93"/>
    <mergeCell ref="R93:Y93"/>
    <mergeCell ref="B117:G117"/>
    <mergeCell ref="I117:Y117"/>
    <mergeCell ref="I118:K118"/>
    <mergeCell ref="L118:M118"/>
    <mergeCell ref="P118:Q118"/>
    <mergeCell ref="R118:Y118"/>
    <mergeCell ref="B112:G112"/>
    <mergeCell ref="I112:Y112"/>
    <mergeCell ref="I113:K113"/>
    <mergeCell ref="L113:M113"/>
    <mergeCell ref="P113:Q113"/>
    <mergeCell ref="R113:Y113"/>
    <mergeCell ref="B107:G107"/>
    <mergeCell ref="I107:Y107"/>
    <mergeCell ref="I108:K108"/>
    <mergeCell ref="L108:M108"/>
    <mergeCell ref="P108:Q108"/>
    <mergeCell ref="R108:Y108"/>
    <mergeCell ref="B132:G132"/>
    <mergeCell ref="I132:Y132"/>
    <mergeCell ref="I133:K133"/>
    <mergeCell ref="L133:M133"/>
    <mergeCell ref="P133:Q133"/>
    <mergeCell ref="R133:Y133"/>
    <mergeCell ref="B127:G127"/>
    <mergeCell ref="I127:Y127"/>
    <mergeCell ref="I128:K128"/>
    <mergeCell ref="L128:M128"/>
    <mergeCell ref="P128:Q128"/>
    <mergeCell ref="R128:Y128"/>
    <mergeCell ref="B122:G122"/>
    <mergeCell ref="I122:Y122"/>
    <mergeCell ref="I123:K123"/>
    <mergeCell ref="L123:M123"/>
    <mergeCell ref="P123:Q123"/>
    <mergeCell ref="R123:Y123"/>
    <mergeCell ref="B147:G147"/>
    <mergeCell ref="I147:Y147"/>
    <mergeCell ref="I148:K148"/>
    <mergeCell ref="L148:M148"/>
    <mergeCell ref="P148:Q148"/>
    <mergeCell ref="R148:Y148"/>
    <mergeCell ref="B142:G142"/>
    <mergeCell ref="I142:Y142"/>
    <mergeCell ref="I143:K143"/>
    <mergeCell ref="L143:M143"/>
    <mergeCell ref="P143:Q143"/>
    <mergeCell ref="R143:Y143"/>
    <mergeCell ref="B137:G137"/>
    <mergeCell ref="I137:Y137"/>
    <mergeCell ref="I138:K138"/>
    <mergeCell ref="L138:M138"/>
    <mergeCell ref="P138:Q138"/>
    <mergeCell ref="R138:Y138"/>
    <mergeCell ref="B162:G162"/>
    <mergeCell ref="I162:Y162"/>
    <mergeCell ref="I163:K163"/>
    <mergeCell ref="L163:M163"/>
    <mergeCell ref="P163:Q163"/>
    <mergeCell ref="R163:Y163"/>
    <mergeCell ref="B157:G157"/>
    <mergeCell ref="I157:Y157"/>
    <mergeCell ref="I158:K158"/>
    <mergeCell ref="L158:M158"/>
    <mergeCell ref="P158:Q158"/>
    <mergeCell ref="R158:Y158"/>
    <mergeCell ref="B152:G152"/>
    <mergeCell ref="I152:Y152"/>
    <mergeCell ref="I153:K153"/>
    <mergeCell ref="L153:M153"/>
    <mergeCell ref="P153:Q153"/>
    <mergeCell ref="R153:Y153"/>
    <mergeCell ref="B180:G180"/>
    <mergeCell ref="I180:Y180"/>
    <mergeCell ref="I181:K181"/>
    <mergeCell ref="L181:M181"/>
    <mergeCell ref="P181:Q181"/>
    <mergeCell ref="R181:Y181"/>
    <mergeCell ref="I173:Y173"/>
    <mergeCell ref="B175:G175"/>
    <mergeCell ref="I175:Y175"/>
    <mergeCell ref="I176:K176"/>
    <mergeCell ref="L176:M176"/>
    <mergeCell ref="P176:Q176"/>
    <mergeCell ref="R176:Y176"/>
    <mergeCell ref="B167:G167"/>
    <mergeCell ref="I167:Y167"/>
    <mergeCell ref="I168:K168"/>
    <mergeCell ref="L168:M168"/>
    <mergeCell ref="P168:Q168"/>
    <mergeCell ref="R168:Y168"/>
    <mergeCell ref="B195:G195"/>
    <mergeCell ref="I195:Y195"/>
    <mergeCell ref="I196:K196"/>
    <mergeCell ref="L196:M196"/>
    <mergeCell ref="P196:Q196"/>
    <mergeCell ref="R196:Y196"/>
    <mergeCell ref="B190:G190"/>
    <mergeCell ref="I190:Y190"/>
    <mergeCell ref="I191:K191"/>
    <mergeCell ref="L191:M191"/>
    <mergeCell ref="P191:Q191"/>
    <mergeCell ref="R191:Y191"/>
    <mergeCell ref="B185:G185"/>
    <mergeCell ref="I185:Y185"/>
    <mergeCell ref="I186:K186"/>
    <mergeCell ref="L186:M186"/>
    <mergeCell ref="P186:Q186"/>
    <mergeCell ref="R186:Y186"/>
    <mergeCell ref="B210:G210"/>
    <mergeCell ref="I210:Y210"/>
    <mergeCell ref="I211:K211"/>
    <mergeCell ref="L211:M211"/>
    <mergeCell ref="P211:Q211"/>
    <mergeCell ref="R211:Y211"/>
    <mergeCell ref="B205:G205"/>
    <mergeCell ref="I205:Y205"/>
    <mergeCell ref="I206:K206"/>
    <mergeCell ref="L206:M206"/>
    <mergeCell ref="P206:Q206"/>
    <mergeCell ref="R206:Y206"/>
    <mergeCell ref="B200:G200"/>
    <mergeCell ref="I200:Y200"/>
    <mergeCell ref="I201:K201"/>
    <mergeCell ref="L201:M201"/>
    <mergeCell ref="P201:Q201"/>
    <mergeCell ref="R201:Y201"/>
    <mergeCell ref="B228:G228"/>
    <mergeCell ref="I228:Y228"/>
    <mergeCell ref="I229:K229"/>
    <mergeCell ref="L229:M229"/>
    <mergeCell ref="P229:Q229"/>
    <mergeCell ref="R229:Y229"/>
    <mergeCell ref="B223:G223"/>
    <mergeCell ref="I223:Y223"/>
    <mergeCell ref="I224:K224"/>
    <mergeCell ref="L224:M224"/>
    <mergeCell ref="P224:Q224"/>
    <mergeCell ref="R224:Y224"/>
    <mergeCell ref="I216:Y216"/>
    <mergeCell ref="B218:G218"/>
    <mergeCell ref="I218:Y218"/>
    <mergeCell ref="I219:K219"/>
    <mergeCell ref="L219:M219"/>
    <mergeCell ref="P219:Q219"/>
    <mergeCell ref="R219:Y219"/>
    <mergeCell ref="B243:G243"/>
    <mergeCell ref="I243:Y243"/>
    <mergeCell ref="I244:K244"/>
    <mergeCell ref="L244:M244"/>
    <mergeCell ref="P244:Q244"/>
    <mergeCell ref="R244:Y244"/>
    <mergeCell ref="B238:G238"/>
    <mergeCell ref="I238:Y238"/>
    <mergeCell ref="I239:K239"/>
    <mergeCell ref="L239:M239"/>
    <mergeCell ref="P239:Q239"/>
    <mergeCell ref="R239:Y239"/>
    <mergeCell ref="B233:G233"/>
    <mergeCell ref="I233:Y233"/>
    <mergeCell ref="I234:K234"/>
    <mergeCell ref="L234:M234"/>
    <mergeCell ref="P234:Q234"/>
    <mergeCell ref="R234:Y234"/>
    <mergeCell ref="B258:G258"/>
    <mergeCell ref="I258:Y258"/>
    <mergeCell ref="I259:K259"/>
    <mergeCell ref="L259:M259"/>
    <mergeCell ref="P259:Q259"/>
    <mergeCell ref="R259:Y259"/>
    <mergeCell ref="B253:G253"/>
    <mergeCell ref="I253:Y253"/>
    <mergeCell ref="I254:K254"/>
    <mergeCell ref="L254:M254"/>
    <mergeCell ref="P254:Q254"/>
    <mergeCell ref="R254:Y254"/>
    <mergeCell ref="B248:G248"/>
    <mergeCell ref="I248:Y248"/>
    <mergeCell ref="I249:K249"/>
    <mergeCell ref="L249:M249"/>
    <mergeCell ref="P249:Q249"/>
    <mergeCell ref="R249:Y249"/>
    <mergeCell ref="B273:G273"/>
    <mergeCell ref="I273:Y273"/>
    <mergeCell ref="I274:K274"/>
    <mergeCell ref="L274:M274"/>
    <mergeCell ref="P274:Q274"/>
    <mergeCell ref="R274:Y274"/>
    <mergeCell ref="B268:G268"/>
    <mergeCell ref="I268:Y268"/>
    <mergeCell ref="I269:K269"/>
    <mergeCell ref="L269:M269"/>
    <mergeCell ref="P269:Q269"/>
    <mergeCell ref="R269:Y269"/>
    <mergeCell ref="B263:G263"/>
    <mergeCell ref="I263:Y263"/>
    <mergeCell ref="I264:K264"/>
    <mergeCell ref="L264:M264"/>
    <mergeCell ref="P264:Q264"/>
    <mergeCell ref="R264:Y264"/>
    <mergeCell ref="B288:G288"/>
    <mergeCell ref="I288:Y288"/>
    <mergeCell ref="I289:K289"/>
    <mergeCell ref="L289:M289"/>
    <mergeCell ref="P289:Q289"/>
    <mergeCell ref="R289:Y289"/>
    <mergeCell ref="B283:G283"/>
    <mergeCell ref="I283:Y283"/>
    <mergeCell ref="I284:K284"/>
    <mergeCell ref="L284:M284"/>
    <mergeCell ref="P284:Q284"/>
    <mergeCell ref="R284:Y284"/>
    <mergeCell ref="B278:G278"/>
    <mergeCell ref="I278:Y278"/>
    <mergeCell ref="I279:K279"/>
    <mergeCell ref="L279:M279"/>
    <mergeCell ref="P279:Q279"/>
    <mergeCell ref="R279:Y279"/>
    <mergeCell ref="B303:G303"/>
    <mergeCell ref="I303:Y303"/>
    <mergeCell ref="I304:K304"/>
    <mergeCell ref="L304:M304"/>
    <mergeCell ref="P304:Q304"/>
    <mergeCell ref="R304:Y304"/>
    <mergeCell ref="B298:G298"/>
    <mergeCell ref="I298:Y298"/>
    <mergeCell ref="I299:K299"/>
    <mergeCell ref="L299:M299"/>
    <mergeCell ref="P299:Q299"/>
    <mergeCell ref="R299:Y299"/>
    <mergeCell ref="B293:G293"/>
    <mergeCell ref="I293:Y293"/>
    <mergeCell ref="I294:K294"/>
    <mergeCell ref="L294:M294"/>
    <mergeCell ref="P294:Q294"/>
    <mergeCell ref="R294:Y294"/>
    <mergeCell ref="B318:G318"/>
    <mergeCell ref="I318:Y318"/>
    <mergeCell ref="I319:K319"/>
    <mergeCell ref="L319:M319"/>
    <mergeCell ref="P319:Q319"/>
    <mergeCell ref="R319:Y319"/>
    <mergeCell ref="B313:G313"/>
    <mergeCell ref="I313:Y313"/>
    <mergeCell ref="I314:K314"/>
    <mergeCell ref="L314:M314"/>
    <mergeCell ref="P314:Q314"/>
    <mergeCell ref="R314:Y314"/>
    <mergeCell ref="B308:G308"/>
    <mergeCell ref="I308:Y308"/>
    <mergeCell ref="I309:K309"/>
    <mergeCell ref="L309:M309"/>
    <mergeCell ref="P309:Q309"/>
    <mergeCell ref="R309:Y309"/>
    <mergeCell ref="B333:G333"/>
    <mergeCell ref="I333:Y333"/>
    <mergeCell ref="I334:K334"/>
    <mergeCell ref="L334:M334"/>
    <mergeCell ref="P334:Q334"/>
    <mergeCell ref="R334:Y334"/>
    <mergeCell ref="B328:G328"/>
    <mergeCell ref="I328:Y328"/>
    <mergeCell ref="I329:K329"/>
    <mergeCell ref="L329:M329"/>
    <mergeCell ref="P329:Q329"/>
    <mergeCell ref="R329:Y329"/>
    <mergeCell ref="B323:G323"/>
    <mergeCell ref="I323:Y323"/>
    <mergeCell ref="I324:K324"/>
    <mergeCell ref="L324:M324"/>
    <mergeCell ref="P324:Q324"/>
    <mergeCell ref="R324:Y324"/>
    <mergeCell ref="B348:G348"/>
    <mergeCell ref="I348:Y348"/>
    <mergeCell ref="I349:K349"/>
    <mergeCell ref="L349:M349"/>
    <mergeCell ref="P349:Q349"/>
    <mergeCell ref="R349:Y349"/>
    <mergeCell ref="B343:G343"/>
    <mergeCell ref="I343:Y343"/>
    <mergeCell ref="I344:K344"/>
    <mergeCell ref="L344:M344"/>
    <mergeCell ref="P344:Q344"/>
    <mergeCell ref="R344:Y344"/>
    <mergeCell ref="B338:G338"/>
    <mergeCell ref="I338:Y338"/>
    <mergeCell ref="I339:K339"/>
    <mergeCell ref="L339:M339"/>
    <mergeCell ref="P339:Q339"/>
    <mergeCell ref="R339:Y339"/>
    <mergeCell ref="B362:G362"/>
    <mergeCell ref="I362:Y362"/>
    <mergeCell ref="I363:K363"/>
    <mergeCell ref="L363:M363"/>
    <mergeCell ref="P363:Q363"/>
    <mergeCell ref="R363:Y363"/>
    <mergeCell ref="B357:G357"/>
    <mergeCell ref="I357:Y357"/>
    <mergeCell ref="I358:K358"/>
    <mergeCell ref="L358:M358"/>
    <mergeCell ref="P358:Q358"/>
    <mergeCell ref="R358:Y358"/>
    <mergeCell ref="B353:G353"/>
    <mergeCell ref="I353:Y353"/>
    <mergeCell ref="I354:K354"/>
    <mergeCell ref="L354:M354"/>
    <mergeCell ref="P354:Q354"/>
    <mergeCell ref="R354:Y354"/>
    <mergeCell ref="B377:G377"/>
    <mergeCell ref="I377:Y377"/>
    <mergeCell ref="I378:K378"/>
    <mergeCell ref="L378:M378"/>
    <mergeCell ref="P378:Q378"/>
    <mergeCell ref="R378:Y378"/>
    <mergeCell ref="B372:G372"/>
    <mergeCell ref="I372:Y372"/>
    <mergeCell ref="I373:K373"/>
    <mergeCell ref="L373:M373"/>
    <mergeCell ref="P373:Q373"/>
    <mergeCell ref="R373:Y373"/>
    <mergeCell ref="B367:G367"/>
    <mergeCell ref="I367:Y367"/>
    <mergeCell ref="I368:K368"/>
    <mergeCell ref="L368:M368"/>
    <mergeCell ref="P368:Q368"/>
    <mergeCell ref="R368:Y368"/>
    <mergeCell ref="B392:G392"/>
    <mergeCell ref="I392:Y392"/>
    <mergeCell ref="I393:K393"/>
    <mergeCell ref="L393:M393"/>
    <mergeCell ref="P393:Q393"/>
    <mergeCell ref="R393:Y393"/>
    <mergeCell ref="B387:G387"/>
    <mergeCell ref="I387:Y387"/>
    <mergeCell ref="I388:K388"/>
    <mergeCell ref="L388:M388"/>
    <mergeCell ref="P388:Q388"/>
    <mergeCell ref="R388:Y388"/>
    <mergeCell ref="B382:G382"/>
    <mergeCell ref="I382:Y382"/>
    <mergeCell ref="I383:K383"/>
    <mergeCell ref="L383:M383"/>
    <mergeCell ref="P383:Q383"/>
    <mergeCell ref="R383:Y383"/>
    <mergeCell ref="B407:G407"/>
    <mergeCell ref="I407:Y407"/>
    <mergeCell ref="I408:K408"/>
    <mergeCell ref="L408:M408"/>
    <mergeCell ref="P408:Q408"/>
    <mergeCell ref="R408:Y408"/>
    <mergeCell ref="B402:G402"/>
    <mergeCell ref="I402:Y402"/>
    <mergeCell ref="I403:K403"/>
    <mergeCell ref="L403:M403"/>
    <mergeCell ref="P403:Q403"/>
    <mergeCell ref="R403:Y403"/>
    <mergeCell ref="B397:G397"/>
    <mergeCell ref="I397:Y397"/>
    <mergeCell ref="I398:K398"/>
    <mergeCell ref="L398:M398"/>
    <mergeCell ref="P398:Q398"/>
    <mergeCell ref="R398:Y398"/>
    <mergeCell ref="B425:G425"/>
    <mergeCell ref="I425:Y425"/>
    <mergeCell ref="I426:K426"/>
    <mergeCell ref="L426:M426"/>
    <mergeCell ref="P426:Q426"/>
    <mergeCell ref="R426:Y426"/>
    <mergeCell ref="I418:Y418"/>
    <mergeCell ref="B420:G420"/>
    <mergeCell ref="I420:Y420"/>
    <mergeCell ref="I421:K421"/>
    <mergeCell ref="L421:M421"/>
    <mergeCell ref="P421:Q421"/>
    <mergeCell ref="R421:Y421"/>
    <mergeCell ref="B412:G412"/>
    <mergeCell ref="I412:Y412"/>
    <mergeCell ref="I413:K413"/>
    <mergeCell ref="L413:M413"/>
    <mergeCell ref="P413:Q413"/>
    <mergeCell ref="R413:Y413"/>
    <mergeCell ref="B440:G440"/>
    <mergeCell ref="I440:Y440"/>
    <mergeCell ref="I441:K441"/>
    <mergeCell ref="L441:M441"/>
    <mergeCell ref="P441:Q441"/>
    <mergeCell ref="R441:Y441"/>
    <mergeCell ref="B435:G435"/>
    <mergeCell ref="I435:Y435"/>
    <mergeCell ref="I436:K436"/>
    <mergeCell ref="L436:M436"/>
    <mergeCell ref="P436:Q436"/>
    <mergeCell ref="R436:Y436"/>
    <mergeCell ref="B430:G430"/>
    <mergeCell ref="I430:Y430"/>
    <mergeCell ref="I431:K431"/>
    <mergeCell ref="L431:M431"/>
    <mergeCell ref="P431:Q431"/>
    <mergeCell ref="R431:Y431"/>
    <mergeCell ref="B455:G455"/>
    <mergeCell ref="I455:Y455"/>
    <mergeCell ref="I456:K456"/>
    <mergeCell ref="L456:M456"/>
    <mergeCell ref="P456:Q456"/>
    <mergeCell ref="R456:Y456"/>
    <mergeCell ref="B450:G450"/>
    <mergeCell ref="I450:Y450"/>
    <mergeCell ref="I451:K451"/>
    <mergeCell ref="L451:M451"/>
    <mergeCell ref="P451:Q451"/>
    <mergeCell ref="R451:Y451"/>
    <mergeCell ref="B445:G445"/>
    <mergeCell ref="I445:Y445"/>
    <mergeCell ref="I446:K446"/>
    <mergeCell ref="L446:M446"/>
    <mergeCell ref="P446:Q446"/>
    <mergeCell ref="R446:Y446"/>
    <mergeCell ref="B473:G473"/>
    <mergeCell ref="I473:Y473"/>
    <mergeCell ref="I474:K474"/>
    <mergeCell ref="L474:M474"/>
    <mergeCell ref="P474:Q474"/>
    <mergeCell ref="R474:Y474"/>
    <mergeCell ref="B468:G468"/>
    <mergeCell ref="I468:Y468"/>
    <mergeCell ref="I469:K469"/>
    <mergeCell ref="L469:M469"/>
    <mergeCell ref="P469:Q469"/>
    <mergeCell ref="R469:Y469"/>
    <mergeCell ref="I461:Y461"/>
    <mergeCell ref="B463:G463"/>
    <mergeCell ref="I463:Y463"/>
    <mergeCell ref="I464:K464"/>
    <mergeCell ref="L464:M464"/>
    <mergeCell ref="P464:Q464"/>
    <mergeCell ref="R464:Y464"/>
    <mergeCell ref="B488:G488"/>
    <mergeCell ref="I488:Y488"/>
    <mergeCell ref="I489:K489"/>
    <mergeCell ref="L489:M489"/>
    <mergeCell ref="P489:Q489"/>
    <mergeCell ref="R489:Y489"/>
    <mergeCell ref="B483:G483"/>
    <mergeCell ref="I483:Y483"/>
    <mergeCell ref="I484:K484"/>
    <mergeCell ref="L484:M484"/>
    <mergeCell ref="P484:Q484"/>
    <mergeCell ref="R484:Y484"/>
    <mergeCell ref="B478:G478"/>
    <mergeCell ref="I478:Y478"/>
    <mergeCell ref="I479:K479"/>
    <mergeCell ref="L479:M479"/>
    <mergeCell ref="P479:Q479"/>
    <mergeCell ref="R479:Y479"/>
    <mergeCell ref="B503:G503"/>
    <mergeCell ref="I503:Y503"/>
    <mergeCell ref="I504:K504"/>
    <mergeCell ref="L504:M504"/>
    <mergeCell ref="P504:Q504"/>
    <mergeCell ref="R504:Y504"/>
    <mergeCell ref="B498:G498"/>
    <mergeCell ref="I498:Y498"/>
    <mergeCell ref="I499:K499"/>
    <mergeCell ref="L499:M499"/>
    <mergeCell ref="P499:Q499"/>
    <mergeCell ref="R499:Y499"/>
    <mergeCell ref="B493:G493"/>
    <mergeCell ref="I493:Y493"/>
    <mergeCell ref="I494:K494"/>
    <mergeCell ref="L494:M494"/>
    <mergeCell ref="P494:Q494"/>
    <mergeCell ref="R494:Y494"/>
    <mergeCell ref="B518:G518"/>
    <mergeCell ref="I518:Y518"/>
    <mergeCell ref="I519:K519"/>
    <mergeCell ref="L519:M519"/>
    <mergeCell ref="P519:Q519"/>
    <mergeCell ref="R519:Y519"/>
    <mergeCell ref="B513:G513"/>
    <mergeCell ref="I513:Y513"/>
    <mergeCell ref="I514:K514"/>
    <mergeCell ref="L514:M514"/>
    <mergeCell ref="P514:Q514"/>
    <mergeCell ref="R514:Y514"/>
    <mergeCell ref="B508:G508"/>
    <mergeCell ref="I508:Y508"/>
    <mergeCell ref="I509:K509"/>
    <mergeCell ref="L509:M509"/>
    <mergeCell ref="P509:Q509"/>
    <mergeCell ref="R509:Y509"/>
    <mergeCell ref="B533:G533"/>
    <mergeCell ref="I533:Y533"/>
    <mergeCell ref="I534:K534"/>
    <mergeCell ref="L534:M534"/>
    <mergeCell ref="P534:Q534"/>
    <mergeCell ref="R534:Y534"/>
    <mergeCell ref="B528:G528"/>
    <mergeCell ref="I528:Y528"/>
    <mergeCell ref="I529:K529"/>
    <mergeCell ref="L529:M529"/>
    <mergeCell ref="P529:Q529"/>
    <mergeCell ref="R529:Y529"/>
    <mergeCell ref="B523:G523"/>
    <mergeCell ref="I523:Y523"/>
    <mergeCell ref="I524:K524"/>
    <mergeCell ref="L524:M524"/>
    <mergeCell ref="P524:Q524"/>
    <mergeCell ref="R524:Y524"/>
    <mergeCell ref="B548:G548"/>
    <mergeCell ref="I548:Y548"/>
    <mergeCell ref="I549:K549"/>
    <mergeCell ref="L549:M549"/>
    <mergeCell ref="P549:Q549"/>
    <mergeCell ref="R549:Y549"/>
    <mergeCell ref="B543:G543"/>
    <mergeCell ref="I543:Y543"/>
    <mergeCell ref="I544:K544"/>
    <mergeCell ref="L544:M544"/>
    <mergeCell ref="P544:Q544"/>
    <mergeCell ref="R544:Y544"/>
    <mergeCell ref="B538:G538"/>
    <mergeCell ref="I538:Y538"/>
    <mergeCell ref="I539:K539"/>
    <mergeCell ref="L539:M539"/>
    <mergeCell ref="P539:Q539"/>
    <mergeCell ref="R539:Y539"/>
    <mergeCell ref="B563:G563"/>
    <mergeCell ref="I563:Y563"/>
    <mergeCell ref="I564:K564"/>
    <mergeCell ref="L564:M564"/>
    <mergeCell ref="P564:Q564"/>
    <mergeCell ref="R564:Y564"/>
    <mergeCell ref="B558:G558"/>
    <mergeCell ref="I558:Y558"/>
    <mergeCell ref="I559:K559"/>
    <mergeCell ref="L559:M559"/>
    <mergeCell ref="P559:Q559"/>
    <mergeCell ref="R559:Y559"/>
    <mergeCell ref="B553:G553"/>
    <mergeCell ref="I553:Y553"/>
    <mergeCell ref="I554:K554"/>
    <mergeCell ref="L554:M554"/>
    <mergeCell ref="P554:Q554"/>
    <mergeCell ref="R554:Y554"/>
    <mergeCell ref="B578:G578"/>
    <mergeCell ref="I578:Y578"/>
    <mergeCell ref="I579:K579"/>
    <mergeCell ref="L579:M579"/>
    <mergeCell ref="P579:Q579"/>
    <mergeCell ref="R579:Y579"/>
    <mergeCell ref="B573:G573"/>
    <mergeCell ref="I573:Y573"/>
    <mergeCell ref="I574:K574"/>
    <mergeCell ref="L574:M574"/>
    <mergeCell ref="P574:Q574"/>
    <mergeCell ref="R574:Y574"/>
    <mergeCell ref="B568:G568"/>
    <mergeCell ref="I568:Y568"/>
    <mergeCell ref="I569:K569"/>
    <mergeCell ref="L569:M569"/>
    <mergeCell ref="P569:Q569"/>
    <mergeCell ref="R569:Y569"/>
    <mergeCell ref="B593:G593"/>
    <mergeCell ref="I593:Y593"/>
    <mergeCell ref="I594:K594"/>
    <mergeCell ref="L594:M594"/>
    <mergeCell ref="P594:Q594"/>
    <mergeCell ref="R594:Y594"/>
    <mergeCell ref="B588:G588"/>
    <mergeCell ref="I588:Y588"/>
    <mergeCell ref="I589:K589"/>
    <mergeCell ref="L589:M589"/>
    <mergeCell ref="P589:Q589"/>
    <mergeCell ref="R589:Y589"/>
    <mergeCell ref="B583:G583"/>
    <mergeCell ref="I583:Y583"/>
    <mergeCell ref="I584:K584"/>
    <mergeCell ref="L584:M584"/>
    <mergeCell ref="P584:Q584"/>
    <mergeCell ref="R584:Y584"/>
    <mergeCell ref="B611:G611"/>
    <mergeCell ref="I611:Y611"/>
    <mergeCell ref="I612:K612"/>
    <mergeCell ref="L612:M612"/>
    <mergeCell ref="P612:Q612"/>
    <mergeCell ref="R612:Y612"/>
    <mergeCell ref="I604:Y604"/>
    <mergeCell ref="B606:G606"/>
    <mergeCell ref="I606:Y606"/>
    <mergeCell ref="I607:K607"/>
    <mergeCell ref="L607:M607"/>
    <mergeCell ref="P607:Q607"/>
    <mergeCell ref="R607:Y607"/>
    <mergeCell ref="B598:G598"/>
    <mergeCell ref="I598:Y598"/>
    <mergeCell ref="I599:K599"/>
    <mergeCell ref="L599:M599"/>
    <mergeCell ref="P599:Q599"/>
    <mergeCell ref="R599:Y599"/>
    <mergeCell ref="B626:G626"/>
    <mergeCell ref="I626:Y626"/>
    <mergeCell ref="I627:K627"/>
    <mergeCell ref="L627:M627"/>
    <mergeCell ref="P627:Q627"/>
    <mergeCell ref="R627:Y627"/>
    <mergeCell ref="B621:G621"/>
    <mergeCell ref="I621:Y621"/>
    <mergeCell ref="I622:K622"/>
    <mergeCell ref="L622:M622"/>
    <mergeCell ref="P622:Q622"/>
    <mergeCell ref="R622:Y622"/>
    <mergeCell ref="B616:G616"/>
    <mergeCell ref="I616:Y616"/>
    <mergeCell ref="I617:K617"/>
    <mergeCell ref="L617:M617"/>
    <mergeCell ref="P617:Q617"/>
    <mergeCell ref="R617:Y617"/>
    <mergeCell ref="B644:G644"/>
    <mergeCell ref="I644:Y644"/>
    <mergeCell ref="I645:K645"/>
    <mergeCell ref="L645:M645"/>
    <mergeCell ref="P645:Q645"/>
    <mergeCell ref="R645:Y645"/>
    <mergeCell ref="I637:Y637"/>
    <mergeCell ref="B639:G639"/>
    <mergeCell ref="I639:Y639"/>
    <mergeCell ref="I640:K640"/>
    <mergeCell ref="L640:M640"/>
    <mergeCell ref="P640:Q640"/>
    <mergeCell ref="R640:Y640"/>
    <mergeCell ref="B631:G631"/>
    <mergeCell ref="I631:Y631"/>
    <mergeCell ref="I632:K632"/>
    <mergeCell ref="L632:M632"/>
    <mergeCell ref="P632:Q632"/>
    <mergeCell ref="R632:Y632"/>
    <mergeCell ref="B659:G659"/>
    <mergeCell ref="I659:Y659"/>
    <mergeCell ref="I660:K660"/>
    <mergeCell ref="L660:M660"/>
    <mergeCell ref="P660:Q660"/>
    <mergeCell ref="R660:Y660"/>
    <mergeCell ref="B654:G654"/>
    <mergeCell ref="I654:Y654"/>
    <mergeCell ref="I655:K655"/>
    <mergeCell ref="L655:M655"/>
    <mergeCell ref="P655:Q655"/>
    <mergeCell ref="R655:Y655"/>
    <mergeCell ref="B649:G649"/>
    <mergeCell ref="I649:Y649"/>
    <mergeCell ref="I650:K650"/>
    <mergeCell ref="L650:M650"/>
    <mergeCell ref="P650:Q650"/>
    <mergeCell ref="R650:Y650"/>
    <mergeCell ref="B674:G674"/>
    <mergeCell ref="I674:Y674"/>
    <mergeCell ref="I675:K675"/>
    <mergeCell ref="L675:M675"/>
    <mergeCell ref="P675:Q675"/>
    <mergeCell ref="R675:Y675"/>
    <mergeCell ref="B669:G669"/>
    <mergeCell ref="I669:Y669"/>
    <mergeCell ref="I670:K670"/>
    <mergeCell ref="L670:M670"/>
    <mergeCell ref="P670:Q670"/>
    <mergeCell ref="R670:Y670"/>
    <mergeCell ref="B664:G664"/>
    <mergeCell ref="I664:Y664"/>
    <mergeCell ref="I665:K665"/>
    <mergeCell ref="L665:M665"/>
    <mergeCell ref="P665:Q665"/>
    <mergeCell ref="R665:Y665"/>
    <mergeCell ref="B689:G689"/>
    <mergeCell ref="I689:Y689"/>
    <mergeCell ref="I690:K690"/>
    <mergeCell ref="L690:M690"/>
    <mergeCell ref="P690:Q690"/>
    <mergeCell ref="R690:Y690"/>
    <mergeCell ref="B684:G684"/>
    <mergeCell ref="I684:Y684"/>
    <mergeCell ref="I685:K685"/>
    <mergeCell ref="L685:M685"/>
    <mergeCell ref="P685:Q685"/>
    <mergeCell ref="R685:Y685"/>
    <mergeCell ref="B679:G679"/>
    <mergeCell ref="I679:Y679"/>
    <mergeCell ref="I680:K680"/>
    <mergeCell ref="L680:M680"/>
    <mergeCell ref="P680:Q680"/>
    <mergeCell ref="R680:Y680"/>
    <mergeCell ref="B707:G707"/>
    <mergeCell ref="I707:Y707"/>
    <mergeCell ref="I708:K708"/>
    <mergeCell ref="L708:M708"/>
    <mergeCell ref="P708:Q708"/>
    <mergeCell ref="R708:Y708"/>
    <mergeCell ref="I700:Y700"/>
    <mergeCell ref="B702:G702"/>
    <mergeCell ref="I702:Y702"/>
    <mergeCell ref="I703:K703"/>
    <mergeCell ref="L703:M703"/>
    <mergeCell ref="P703:Q703"/>
    <mergeCell ref="R703:Y703"/>
    <mergeCell ref="B694:G694"/>
    <mergeCell ref="I694:Y694"/>
    <mergeCell ref="I695:K695"/>
    <mergeCell ref="L695:M695"/>
    <mergeCell ref="P695:Q695"/>
    <mergeCell ref="R695:Y695"/>
    <mergeCell ref="B724:G724"/>
    <mergeCell ref="I724:Y724"/>
    <mergeCell ref="I725:K725"/>
    <mergeCell ref="L725:M725"/>
    <mergeCell ref="P725:Q725"/>
    <mergeCell ref="R725:Y725"/>
    <mergeCell ref="B719:G719"/>
    <mergeCell ref="I719:Y719"/>
    <mergeCell ref="I720:K720"/>
    <mergeCell ref="L720:M720"/>
    <mergeCell ref="P720:Q720"/>
    <mergeCell ref="R720:Y720"/>
    <mergeCell ref="I712:Y712"/>
    <mergeCell ref="B714:G714"/>
    <mergeCell ref="I714:Y714"/>
    <mergeCell ref="I715:K715"/>
    <mergeCell ref="L715:M715"/>
    <mergeCell ref="P715:Q715"/>
    <mergeCell ref="R715:Y715"/>
    <mergeCell ref="B739:G739"/>
    <mergeCell ref="I739:Y739"/>
    <mergeCell ref="I740:K740"/>
    <mergeCell ref="L740:M740"/>
    <mergeCell ref="P740:Q740"/>
    <mergeCell ref="R740:Y740"/>
    <mergeCell ref="B734:G734"/>
    <mergeCell ref="I734:Y734"/>
    <mergeCell ref="I735:K735"/>
    <mergeCell ref="L735:M735"/>
    <mergeCell ref="P735:Q735"/>
    <mergeCell ref="R735:Y735"/>
    <mergeCell ref="B729:G729"/>
    <mergeCell ref="I729:Y729"/>
    <mergeCell ref="I730:K730"/>
    <mergeCell ref="L730:M730"/>
    <mergeCell ref="P730:Q730"/>
    <mergeCell ref="R730:Y730"/>
    <mergeCell ref="B754:G754"/>
    <mergeCell ref="I754:Y754"/>
    <mergeCell ref="I755:K755"/>
    <mergeCell ref="L755:M755"/>
    <mergeCell ref="P755:Q755"/>
    <mergeCell ref="R755:Y755"/>
    <mergeCell ref="B749:G749"/>
    <mergeCell ref="I749:Y749"/>
    <mergeCell ref="I750:K750"/>
    <mergeCell ref="L750:M750"/>
    <mergeCell ref="P750:Q750"/>
    <mergeCell ref="R750:Y750"/>
    <mergeCell ref="B744:G744"/>
    <mergeCell ref="I744:Y744"/>
    <mergeCell ref="I745:K745"/>
    <mergeCell ref="L745:M745"/>
    <mergeCell ref="P745:Q745"/>
    <mergeCell ref="R745:Y745"/>
    <mergeCell ref="B769:G769"/>
    <mergeCell ref="I769:Y769"/>
    <mergeCell ref="I770:K770"/>
    <mergeCell ref="L770:M770"/>
    <mergeCell ref="P770:Q770"/>
    <mergeCell ref="R770:Y770"/>
    <mergeCell ref="B764:G764"/>
    <mergeCell ref="I764:Y764"/>
    <mergeCell ref="I765:K765"/>
    <mergeCell ref="L765:M765"/>
    <mergeCell ref="P765:Q765"/>
    <mergeCell ref="R765:Y765"/>
    <mergeCell ref="B759:G759"/>
    <mergeCell ref="I759:Y759"/>
    <mergeCell ref="I760:K760"/>
    <mergeCell ref="L760:M760"/>
    <mergeCell ref="P760:Q760"/>
    <mergeCell ref="R760:Y760"/>
    <mergeCell ref="B784:G784"/>
    <mergeCell ref="I784:Y784"/>
    <mergeCell ref="I785:K785"/>
    <mergeCell ref="L785:M785"/>
    <mergeCell ref="P785:Q785"/>
    <mergeCell ref="R785:Y785"/>
    <mergeCell ref="B779:G779"/>
    <mergeCell ref="I779:Y779"/>
    <mergeCell ref="I780:K780"/>
    <mergeCell ref="L780:M780"/>
    <mergeCell ref="P780:Q780"/>
    <mergeCell ref="R780:Y780"/>
    <mergeCell ref="B774:G774"/>
    <mergeCell ref="I774:Y774"/>
    <mergeCell ref="I775:K775"/>
    <mergeCell ref="L775:M775"/>
    <mergeCell ref="P775:Q775"/>
    <mergeCell ref="R775:Y775"/>
    <mergeCell ref="B799:G799"/>
    <mergeCell ref="I799:Y799"/>
    <mergeCell ref="I800:K800"/>
    <mergeCell ref="L800:M800"/>
    <mergeCell ref="P800:Q800"/>
    <mergeCell ref="R800:Y800"/>
    <mergeCell ref="B794:G794"/>
    <mergeCell ref="I794:Y794"/>
    <mergeCell ref="I795:K795"/>
    <mergeCell ref="L795:M795"/>
    <mergeCell ref="P795:Q795"/>
    <mergeCell ref="R795:Y795"/>
    <mergeCell ref="B789:G789"/>
    <mergeCell ref="I789:Y789"/>
    <mergeCell ref="I790:K790"/>
    <mergeCell ref="L790:M790"/>
    <mergeCell ref="P790:Q790"/>
    <mergeCell ref="R790:Y790"/>
    <mergeCell ref="B814:G814"/>
    <mergeCell ref="I814:Y814"/>
    <mergeCell ref="I815:K815"/>
    <mergeCell ref="L815:M815"/>
    <mergeCell ref="P815:Q815"/>
    <mergeCell ref="R815:Y815"/>
    <mergeCell ref="B809:G809"/>
    <mergeCell ref="I809:Y809"/>
    <mergeCell ref="I810:K810"/>
    <mergeCell ref="L810:M810"/>
    <mergeCell ref="P810:Q810"/>
    <mergeCell ref="R810:Y810"/>
    <mergeCell ref="B804:G804"/>
    <mergeCell ref="I804:Y804"/>
    <mergeCell ref="I805:K805"/>
    <mergeCell ref="L805:M805"/>
    <mergeCell ref="P805:Q805"/>
    <mergeCell ref="R805:Y805"/>
    <mergeCell ref="B829:G829"/>
    <mergeCell ref="I829:Y829"/>
    <mergeCell ref="I830:K830"/>
    <mergeCell ref="L830:M830"/>
    <mergeCell ref="P830:Q830"/>
    <mergeCell ref="R830:Y830"/>
    <mergeCell ref="B824:G824"/>
    <mergeCell ref="I824:Y824"/>
    <mergeCell ref="I825:K825"/>
    <mergeCell ref="L825:M825"/>
    <mergeCell ref="P825:Q825"/>
    <mergeCell ref="R825:Y825"/>
    <mergeCell ref="B819:G819"/>
    <mergeCell ref="I819:Y819"/>
    <mergeCell ref="I820:K820"/>
    <mergeCell ref="L820:M820"/>
    <mergeCell ref="P820:Q820"/>
    <mergeCell ref="R820:Y820"/>
    <mergeCell ref="B844:G844"/>
    <mergeCell ref="I844:Y844"/>
    <mergeCell ref="I845:K845"/>
    <mergeCell ref="L845:M845"/>
    <mergeCell ref="P845:Q845"/>
    <mergeCell ref="R845:Y845"/>
    <mergeCell ref="B839:G839"/>
    <mergeCell ref="I839:Y839"/>
    <mergeCell ref="I840:K840"/>
    <mergeCell ref="L840:M840"/>
    <mergeCell ref="P840:Q840"/>
    <mergeCell ref="R840:Y840"/>
    <mergeCell ref="B834:G834"/>
    <mergeCell ref="I834:Y834"/>
    <mergeCell ref="I835:K835"/>
    <mergeCell ref="L835:M835"/>
    <mergeCell ref="P835:Q835"/>
    <mergeCell ref="R835:Y835"/>
    <mergeCell ref="B859:G859"/>
    <mergeCell ref="I859:Y859"/>
    <mergeCell ref="I860:K860"/>
    <mergeCell ref="L860:M860"/>
    <mergeCell ref="P860:Q860"/>
    <mergeCell ref="R860:Y860"/>
    <mergeCell ref="B854:G854"/>
    <mergeCell ref="I854:Y854"/>
    <mergeCell ref="I855:K855"/>
    <mergeCell ref="L855:M855"/>
    <mergeCell ref="P855:Q855"/>
    <mergeCell ref="R855:Y855"/>
    <mergeCell ref="B849:G849"/>
    <mergeCell ref="I849:Y849"/>
    <mergeCell ref="I850:K850"/>
    <mergeCell ref="L850:M850"/>
    <mergeCell ref="P850:Q850"/>
    <mergeCell ref="R850:Y850"/>
    <mergeCell ref="B874:G874"/>
    <mergeCell ref="I874:Y874"/>
    <mergeCell ref="I875:K875"/>
    <mergeCell ref="L875:M875"/>
    <mergeCell ref="P875:Q875"/>
    <mergeCell ref="R875:Y875"/>
    <mergeCell ref="B869:G869"/>
    <mergeCell ref="I869:Y869"/>
    <mergeCell ref="I870:K870"/>
    <mergeCell ref="L870:M870"/>
    <mergeCell ref="P870:Q870"/>
    <mergeCell ref="R870:Y870"/>
    <mergeCell ref="B864:G864"/>
    <mergeCell ref="I864:Y864"/>
    <mergeCell ref="I865:K865"/>
    <mergeCell ref="L865:M865"/>
    <mergeCell ref="P865:Q865"/>
    <mergeCell ref="R865:Y865"/>
    <mergeCell ref="B889:G889"/>
    <mergeCell ref="I889:Y889"/>
    <mergeCell ref="I890:K890"/>
    <mergeCell ref="L890:M890"/>
    <mergeCell ref="P890:Q890"/>
    <mergeCell ref="R890:Y890"/>
    <mergeCell ref="B884:G884"/>
    <mergeCell ref="I884:Y884"/>
    <mergeCell ref="I885:K885"/>
    <mergeCell ref="L885:M885"/>
    <mergeCell ref="P885:Q885"/>
    <mergeCell ref="R885:Y885"/>
    <mergeCell ref="B879:G879"/>
    <mergeCell ref="I879:Y879"/>
    <mergeCell ref="I880:K880"/>
    <mergeCell ref="L880:M880"/>
    <mergeCell ref="P880:Q880"/>
    <mergeCell ref="R880:Y880"/>
    <mergeCell ref="B904:G904"/>
    <mergeCell ref="I904:Y904"/>
    <mergeCell ref="I905:K905"/>
    <mergeCell ref="L905:M905"/>
    <mergeCell ref="P905:Q905"/>
    <mergeCell ref="R905:Y905"/>
    <mergeCell ref="B899:G899"/>
    <mergeCell ref="I899:Y899"/>
    <mergeCell ref="I900:K900"/>
    <mergeCell ref="L900:M900"/>
    <mergeCell ref="P900:Q900"/>
    <mergeCell ref="R900:Y900"/>
    <mergeCell ref="B894:G894"/>
    <mergeCell ref="I894:Y894"/>
    <mergeCell ref="I895:K895"/>
    <mergeCell ref="L895:M895"/>
    <mergeCell ref="P895:Q895"/>
    <mergeCell ref="R895:Y895"/>
    <mergeCell ref="I920:Y920"/>
    <mergeCell ref="B922:G922"/>
    <mergeCell ref="I922:Y922"/>
    <mergeCell ref="I923:K923"/>
    <mergeCell ref="L923:M923"/>
    <mergeCell ref="P923:Q923"/>
    <mergeCell ref="R923:Y923"/>
    <mergeCell ref="B914:G914"/>
    <mergeCell ref="I914:Y914"/>
    <mergeCell ref="I915:K915"/>
    <mergeCell ref="L915:M915"/>
    <mergeCell ref="P915:Q915"/>
    <mergeCell ref="R915:Y915"/>
    <mergeCell ref="B909:G909"/>
    <mergeCell ref="I909:Y909"/>
    <mergeCell ref="I910:K910"/>
    <mergeCell ref="L910:M910"/>
    <mergeCell ref="P910:Q910"/>
    <mergeCell ref="R910:Y910"/>
    <mergeCell ref="B937:G937"/>
    <mergeCell ref="I937:Y937"/>
    <mergeCell ref="I938:K938"/>
    <mergeCell ref="L938:M938"/>
    <mergeCell ref="P938:Q938"/>
    <mergeCell ref="R938:Y938"/>
    <mergeCell ref="B932:G932"/>
    <mergeCell ref="I932:Y932"/>
    <mergeCell ref="I933:K933"/>
    <mergeCell ref="L933:M933"/>
    <mergeCell ref="P933:Q933"/>
    <mergeCell ref="R933:Y933"/>
    <mergeCell ref="B927:G927"/>
    <mergeCell ref="I927:Y927"/>
    <mergeCell ref="I928:K928"/>
    <mergeCell ref="L928:M928"/>
    <mergeCell ref="P928:Q928"/>
    <mergeCell ref="R928:Y928"/>
    <mergeCell ref="B955:G955"/>
    <mergeCell ref="I955:Y955"/>
    <mergeCell ref="I956:K956"/>
    <mergeCell ref="L956:M956"/>
    <mergeCell ref="P956:Q956"/>
    <mergeCell ref="R956:Y956"/>
    <mergeCell ref="B950:G950"/>
    <mergeCell ref="I950:Y950"/>
    <mergeCell ref="I951:K951"/>
    <mergeCell ref="L951:M951"/>
    <mergeCell ref="P951:Q951"/>
    <mergeCell ref="R951:Y951"/>
    <mergeCell ref="I943:Y943"/>
    <mergeCell ref="B945:G945"/>
    <mergeCell ref="I945:Y945"/>
    <mergeCell ref="I946:K946"/>
    <mergeCell ref="L946:M946"/>
    <mergeCell ref="P946:Q946"/>
    <mergeCell ref="R946:Y946"/>
    <mergeCell ref="B970:G970"/>
    <mergeCell ref="I970:Y970"/>
    <mergeCell ref="I971:K971"/>
    <mergeCell ref="L971:M971"/>
    <mergeCell ref="P971:Q971"/>
    <mergeCell ref="R971:Y971"/>
    <mergeCell ref="B965:G965"/>
    <mergeCell ref="I965:Y965"/>
    <mergeCell ref="I966:K966"/>
    <mergeCell ref="L966:M966"/>
    <mergeCell ref="P966:Q966"/>
    <mergeCell ref="R966:Y966"/>
    <mergeCell ref="B960:G960"/>
    <mergeCell ref="I960:Y960"/>
    <mergeCell ref="I961:K961"/>
    <mergeCell ref="L961:M961"/>
    <mergeCell ref="P961:Q961"/>
    <mergeCell ref="R961:Y961"/>
    <mergeCell ref="B985:G985"/>
    <mergeCell ref="I985:Y985"/>
    <mergeCell ref="I986:K986"/>
    <mergeCell ref="L986:M986"/>
    <mergeCell ref="P986:Q986"/>
    <mergeCell ref="R986:Y986"/>
    <mergeCell ref="B980:G980"/>
    <mergeCell ref="I980:Y980"/>
    <mergeCell ref="I981:K981"/>
    <mergeCell ref="L981:M981"/>
    <mergeCell ref="P981:Q981"/>
    <mergeCell ref="R981:Y981"/>
    <mergeCell ref="B975:G975"/>
    <mergeCell ref="I975:Y975"/>
    <mergeCell ref="I976:K976"/>
    <mergeCell ref="L976:M976"/>
    <mergeCell ref="P976:Q976"/>
    <mergeCell ref="R976:Y976"/>
    <mergeCell ref="B1000:G1000"/>
    <mergeCell ref="I1000:Y1000"/>
    <mergeCell ref="I1001:K1001"/>
    <mergeCell ref="L1001:M1001"/>
    <mergeCell ref="P1001:Q1001"/>
    <mergeCell ref="R1001:Y1001"/>
    <mergeCell ref="B995:G995"/>
    <mergeCell ref="I995:Y995"/>
    <mergeCell ref="I996:K996"/>
    <mergeCell ref="L996:M996"/>
    <mergeCell ref="P996:Q996"/>
    <mergeCell ref="R996:Y996"/>
    <mergeCell ref="B990:G990"/>
    <mergeCell ref="I990:Y990"/>
    <mergeCell ref="I991:K991"/>
    <mergeCell ref="L991:M991"/>
    <mergeCell ref="P991:Q991"/>
    <mergeCell ref="R991:Y991"/>
    <mergeCell ref="B1015:G1015"/>
    <mergeCell ref="I1015:Y1015"/>
    <mergeCell ref="I1016:K1016"/>
    <mergeCell ref="L1016:M1016"/>
    <mergeCell ref="P1016:Q1016"/>
    <mergeCell ref="R1016:Y1016"/>
    <mergeCell ref="B1010:G1010"/>
    <mergeCell ref="I1010:Y1010"/>
    <mergeCell ref="I1011:K1011"/>
    <mergeCell ref="L1011:M1011"/>
    <mergeCell ref="P1011:Q1011"/>
    <mergeCell ref="R1011:Y1011"/>
    <mergeCell ref="B1005:G1005"/>
    <mergeCell ref="I1005:Y1005"/>
    <mergeCell ref="I1006:K1006"/>
    <mergeCell ref="L1006:M1006"/>
    <mergeCell ref="P1006:Q1006"/>
    <mergeCell ref="R1006:Y1006"/>
    <mergeCell ref="B1030:G1030"/>
    <mergeCell ref="I1030:Y1030"/>
    <mergeCell ref="I1031:K1031"/>
    <mergeCell ref="L1031:M1031"/>
    <mergeCell ref="P1031:Q1031"/>
    <mergeCell ref="R1031:Y1031"/>
    <mergeCell ref="B1025:G1025"/>
    <mergeCell ref="I1025:Y1025"/>
    <mergeCell ref="I1026:K1026"/>
    <mergeCell ref="L1026:M1026"/>
    <mergeCell ref="P1026:Q1026"/>
    <mergeCell ref="R1026:Y1026"/>
    <mergeCell ref="B1020:G1020"/>
    <mergeCell ref="I1020:Y1020"/>
    <mergeCell ref="I1021:K1021"/>
    <mergeCell ref="L1021:M1021"/>
    <mergeCell ref="P1021:Q1021"/>
    <mergeCell ref="R1021:Y1021"/>
    <mergeCell ref="B1045:G1045"/>
    <mergeCell ref="I1045:Y1045"/>
    <mergeCell ref="I1046:K1046"/>
    <mergeCell ref="L1046:M1046"/>
    <mergeCell ref="P1046:Q1046"/>
    <mergeCell ref="R1046:Y1046"/>
    <mergeCell ref="B1040:G1040"/>
    <mergeCell ref="I1040:Y1040"/>
    <mergeCell ref="I1041:K1041"/>
    <mergeCell ref="L1041:M1041"/>
    <mergeCell ref="P1041:Q1041"/>
    <mergeCell ref="R1041:Y1041"/>
    <mergeCell ref="B1035:G1035"/>
    <mergeCell ref="I1035:Y1035"/>
    <mergeCell ref="I1036:K1036"/>
    <mergeCell ref="L1036:M1036"/>
    <mergeCell ref="P1036:Q1036"/>
    <mergeCell ref="R1036:Y1036"/>
    <mergeCell ref="B1060:G1060"/>
    <mergeCell ref="I1060:Y1060"/>
    <mergeCell ref="I1061:K1061"/>
    <mergeCell ref="L1061:M1061"/>
    <mergeCell ref="P1061:Q1061"/>
    <mergeCell ref="R1061:Y1061"/>
    <mergeCell ref="B1055:G1055"/>
    <mergeCell ref="I1055:Y1055"/>
    <mergeCell ref="I1056:K1056"/>
    <mergeCell ref="L1056:M1056"/>
    <mergeCell ref="P1056:Q1056"/>
    <mergeCell ref="R1056:Y1056"/>
    <mergeCell ref="B1050:G1050"/>
    <mergeCell ref="I1050:Y1050"/>
    <mergeCell ref="I1051:K1051"/>
    <mergeCell ref="L1051:M1051"/>
    <mergeCell ref="P1051:Q1051"/>
    <mergeCell ref="R1051:Y1051"/>
    <mergeCell ref="B1075:G1075"/>
    <mergeCell ref="I1075:Y1075"/>
    <mergeCell ref="I1076:K1076"/>
    <mergeCell ref="L1076:M1076"/>
    <mergeCell ref="P1076:Q1076"/>
    <mergeCell ref="R1076:Y1076"/>
    <mergeCell ref="B1070:G1070"/>
    <mergeCell ref="I1070:Y1070"/>
    <mergeCell ref="I1071:K1071"/>
    <mergeCell ref="L1071:M1071"/>
    <mergeCell ref="P1071:Q1071"/>
    <mergeCell ref="R1071:Y1071"/>
    <mergeCell ref="B1065:G1065"/>
    <mergeCell ref="I1065:Y1065"/>
    <mergeCell ref="I1066:K1066"/>
    <mergeCell ref="L1066:M1066"/>
    <mergeCell ref="P1066:Q1066"/>
    <mergeCell ref="R1066:Y1066"/>
    <mergeCell ref="B1090:G1090"/>
    <mergeCell ref="I1090:Y1090"/>
    <mergeCell ref="I1091:K1091"/>
    <mergeCell ref="L1091:M1091"/>
    <mergeCell ref="P1091:Q1091"/>
    <mergeCell ref="R1091:Y1091"/>
    <mergeCell ref="B1085:G1085"/>
    <mergeCell ref="I1085:Y1085"/>
    <mergeCell ref="I1086:K1086"/>
    <mergeCell ref="L1086:M1086"/>
    <mergeCell ref="P1086:Q1086"/>
    <mergeCell ref="R1086:Y1086"/>
    <mergeCell ref="B1080:G1080"/>
    <mergeCell ref="I1080:Y1080"/>
    <mergeCell ref="I1081:K1081"/>
    <mergeCell ref="L1081:M1081"/>
    <mergeCell ref="P1081:Q1081"/>
    <mergeCell ref="R1081:Y1081"/>
    <mergeCell ref="I1106:Y1106"/>
    <mergeCell ref="B1108:G1108"/>
    <mergeCell ref="I1108:Y1108"/>
    <mergeCell ref="I1109:K1109"/>
    <mergeCell ref="L1109:M1109"/>
    <mergeCell ref="P1109:Q1109"/>
    <mergeCell ref="R1109:Y1109"/>
    <mergeCell ref="B1100:G1100"/>
    <mergeCell ref="I1100:Y1100"/>
    <mergeCell ref="I1101:K1101"/>
    <mergeCell ref="L1101:M1101"/>
    <mergeCell ref="P1101:Q1101"/>
    <mergeCell ref="R1101:Y1101"/>
    <mergeCell ref="B1095:G1095"/>
    <mergeCell ref="I1095:Y1095"/>
    <mergeCell ref="I1096:K1096"/>
    <mergeCell ref="L1096:M1096"/>
    <mergeCell ref="P1096:Q1096"/>
    <mergeCell ref="R1096:Y1096"/>
    <mergeCell ref="B1123:G1123"/>
    <mergeCell ref="I1123:Y1123"/>
    <mergeCell ref="I1124:K1124"/>
    <mergeCell ref="L1124:M1124"/>
    <mergeCell ref="P1124:Q1124"/>
    <mergeCell ref="R1124:Y1124"/>
    <mergeCell ref="B1118:G1118"/>
    <mergeCell ref="I1118:Y1118"/>
    <mergeCell ref="I1119:K1119"/>
    <mergeCell ref="L1119:M1119"/>
    <mergeCell ref="P1119:Q1119"/>
    <mergeCell ref="R1119:Y1119"/>
    <mergeCell ref="B1113:G1113"/>
    <mergeCell ref="I1113:Y1113"/>
    <mergeCell ref="I1114:K1114"/>
    <mergeCell ref="L1114:M1114"/>
    <mergeCell ref="P1114:Q1114"/>
    <mergeCell ref="R1114:Y1114"/>
    <mergeCell ref="B1138:G1138"/>
    <mergeCell ref="I1138:Y1138"/>
    <mergeCell ref="I1139:K1139"/>
    <mergeCell ref="L1139:M1139"/>
    <mergeCell ref="P1139:Q1139"/>
    <mergeCell ref="R1139:Y1139"/>
    <mergeCell ref="B1133:G1133"/>
    <mergeCell ref="I1133:Y1133"/>
    <mergeCell ref="I1134:K1134"/>
    <mergeCell ref="L1134:M1134"/>
    <mergeCell ref="P1134:Q1134"/>
    <mergeCell ref="R1134:Y1134"/>
    <mergeCell ref="B1128:G1128"/>
    <mergeCell ref="I1128:Y1128"/>
    <mergeCell ref="I1129:K1129"/>
    <mergeCell ref="L1129:M1129"/>
    <mergeCell ref="P1129:Q1129"/>
    <mergeCell ref="R1129:Y1129"/>
    <mergeCell ref="B1153:G1153"/>
    <mergeCell ref="I1153:Y1153"/>
    <mergeCell ref="I1154:K1154"/>
    <mergeCell ref="L1154:M1154"/>
    <mergeCell ref="P1154:Q1154"/>
    <mergeCell ref="R1154:Y1154"/>
    <mergeCell ref="B1148:G1148"/>
    <mergeCell ref="I1148:Y1148"/>
    <mergeCell ref="I1149:K1149"/>
    <mergeCell ref="L1149:M1149"/>
    <mergeCell ref="P1149:Q1149"/>
    <mergeCell ref="R1149:Y1149"/>
    <mergeCell ref="B1143:G1143"/>
    <mergeCell ref="I1143:Y1143"/>
    <mergeCell ref="I1144:K1144"/>
    <mergeCell ref="L1144:M1144"/>
    <mergeCell ref="P1144:Q1144"/>
    <mergeCell ref="R1144:Y1144"/>
    <mergeCell ref="B1168:G1168"/>
    <mergeCell ref="I1168:Y1168"/>
    <mergeCell ref="I1169:K1169"/>
    <mergeCell ref="L1169:M1169"/>
    <mergeCell ref="P1169:Q1169"/>
    <mergeCell ref="R1169:Y1169"/>
    <mergeCell ref="B1163:G1163"/>
    <mergeCell ref="I1163:Y1163"/>
    <mergeCell ref="I1164:K1164"/>
    <mergeCell ref="L1164:M1164"/>
    <mergeCell ref="P1164:Q1164"/>
    <mergeCell ref="R1164:Y1164"/>
    <mergeCell ref="B1158:G1158"/>
    <mergeCell ref="I1158:Y1158"/>
    <mergeCell ref="I1159:K1159"/>
    <mergeCell ref="L1159:M1159"/>
    <mergeCell ref="P1159:Q1159"/>
    <mergeCell ref="R1159:Y1159"/>
    <mergeCell ref="B1183:G1183"/>
    <mergeCell ref="I1183:Y1183"/>
    <mergeCell ref="I1184:K1184"/>
    <mergeCell ref="L1184:M1184"/>
    <mergeCell ref="P1184:Q1184"/>
    <mergeCell ref="R1184:Y1184"/>
    <mergeCell ref="B1178:G1178"/>
    <mergeCell ref="I1178:Y1178"/>
    <mergeCell ref="I1179:K1179"/>
    <mergeCell ref="L1179:M1179"/>
    <mergeCell ref="P1179:Q1179"/>
    <mergeCell ref="R1179:Y1179"/>
    <mergeCell ref="B1173:G1173"/>
    <mergeCell ref="I1173:Y1173"/>
    <mergeCell ref="I1174:K1174"/>
    <mergeCell ref="L1174:M1174"/>
    <mergeCell ref="P1174:Q1174"/>
    <mergeCell ref="R1174:Y1174"/>
    <mergeCell ref="B1201:G1201"/>
    <mergeCell ref="I1201:Y1201"/>
    <mergeCell ref="I1202:K1202"/>
    <mergeCell ref="L1202:M1202"/>
    <mergeCell ref="P1202:Q1202"/>
    <mergeCell ref="R1202:Y1202"/>
    <mergeCell ref="B1196:G1196"/>
    <mergeCell ref="I1196:Y1196"/>
    <mergeCell ref="I1197:K1197"/>
    <mergeCell ref="L1197:M1197"/>
    <mergeCell ref="P1197:Q1197"/>
    <mergeCell ref="R1197:Y1197"/>
    <mergeCell ref="I1189:Y1189"/>
    <mergeCell ref="B1191:G1191"/>
    <mergeCell ref="I1191:Y1191"/>
    <mergeCell ref="I1192:K1192"/>
    <mergeCell ref="L1192:M1192"/>
    <mergeCell ref="P1192:Q1192"/>
    <mergeCell ref="R1192:Y1192"/>
    <mergeCell ref="B1216:G1216"/>
    <mergeCell ref="I1216:Y1216"/>
    <mergeCell ref="I1217:K1217"/>
    <mergeCell ref="L1217:M1217"/>
    <mergeCell ref="P1217:Q1217"/>
    <mergeCell ref="R1217:Y1217"/>
    <mergeCell ref="B1211:G1211"/>
    <mergeCell ref="I1211:Y1211"/>
    <mergeCell ref="I1212:K1212"/>
    <mergeCell ref="L1212:M1212"/>
    <mergeCell ref="P1212:Q1212"/>
    <mergeCell ref="R1212:Y1212"/>
    <mergeCell ref="B1206:G1206"/>
    <mergeCell ref="I1206:Y1206"/>
    <mergeCell ref="I1207:K1207"/>
    <mergeCell ref="L1207:M1207"/>
    <mergeCell ref="P1207:Q1207"/>
    <mergeCell ref="R1207:Y1207"/>
    <mergeCell ref="B1231:G1231"/>
    <mergeCell ref="I1231:Y1231"/>
    <mergeCell ref="I1232:K1232"/>
    <mergeCell ref="L1232:M1232"/>
    <mergeCell ref="P1232:Q1232"/>
    <mergeCell ref="R1232:Y1232"/>
    <mergeCell ref="B1226:G1226"/>
    <mergeCell ref="I1226:Y1226"/>
    <mergeCell ref="I1227:K1227"/>
    <mergeCell ref="L1227:M1227"/>
    <mergeCell ref="P1227:Q1227"/>
    <mergeCell ref="R1227:Y1227"/>
    <mergeCell ref="B1221:G1221"/>
    <mergeCell ref="I1221:Y1221"/>
    <mergeCell ref="I1222:K1222"/>
    <mergeCell ref="L1222:M1222"/>
    <mergeCell ref="P1222:Q1222"/>
    <mergeCell ref="R1222:Y1222"/>
    <mergeCell ref="B1246:G1246"/>
    <mergeCell ref="I1246:Y1246"/>
    <mergeCell ref="I1247:K1247"/>
    <mergeCell ref="L1247:M1247"/>
    <mergeCell ref="P1247:Q1247"/>
    <mergeCell ref="R1247:Y1247"/>
    <mergeCell ref="B1241:G1241"/>
    <mergeCell ref="I1241:Y1241"/>
    <mergeCell ref="I1242:K1242"/>
    <mergeCell ref="L1242:M1242"/>
    <mergeCell ref="P1242:Q1242"/>
    <mergeCell ref="R1242:Y1242"/>
    <mergeCell ref="B1236:G1236"/>
    <mergeCell ref="I1236:Y1236"/>
    <mergeCell ref="I1237:K1237"/>
    <mergeCell ref="L1237:M1237"/>
    <mergeCell ref="P1237:Q1237"/>
    <mergeCell ref="R1237:Y1237"/>
    <mergeCell ref="B1264:G1264"/>
    <mergeCell ref="I1264:Y1264"/>
    <mergeCell ref="I1265:K1265"/>
    <mergeCell ref="L1265:M1265"/>
    <mergeCell ref="P1265:Q1265"/>
    <mergeCell ref="R1265:Y1265"/>
    <mergeCell ref="I1257:Y1257"/>
    <mergeCell ref="B1259:G1259"/>
    <mergeCell ref="I1259:Y1259"/>
    <mergeCell ref="I1260:K1260"/>
    <mergeCell ref="L1260:M1260"/>
    <mergeCell ref="P1260:Q1260"/>
    <mergeCell ref="R1260:Y1260"/>
    <mergeCell ref="B1251:G1251"/>
    <mergeCell ref="I1251:Y1251"/>
    <mergeCell ref="I1252:K1252"/>
    <mergeCell ref="L1252:M1252"/>
    <mergeCell ref="P1252:Q1252"/>
    <mergeCell ref="R1252:Y1252"/>
    <mergeCell ref="B1279:G1279"/>
    <mergeCell ref="I1279:Y1279"/>
    <mergeCell ref="I1280:K1280"/>
    <mergeCell ref="L1280:M1280"/>
    <mergeCell ref="P1280:Q1280"/>
    <mergeCell ref="R1280:Y1280"/>
    <mergeCell ref="B1274:G1274"/>
    <mergeCell ref="I1274:Y1274"/>
    <mergeCell ref="I1275:K1275"/>
    <mergeCell ref="L1275:M1275"/>
    <mergeCell ref="P1275:Q1275"/>
    <mergeCell ref="R1275:Y1275"/>
    <mergeCell ref="B1269:G1269"/>
    <mergeCell ref="I1269:Y1269"/>
    <mergeCell ref="I1270:K1270"/>
    <mergeCell ref="L1270:M1270"/>
    <mergeCell ref="P1270:Q1270"/>
    <mergeCell ref="R1270:Y1270"/>
    <mergeCell ref="B1297:G1297"/>
    <mergeCell ref="I1297:Y1297"/>
    <mergeCell ref="I1298:K1298"/>
    <mergeCell ref="L1298:M1298"/>
    <mergeCell ref="P1298:Q1298"/>
    <mergeCell ref="R1298:Y1298"/>
    <mergeCell ref="B1292:G1292"/>
    <mergeCell ref="I1292:Y1292"/>
    <mergeCell ref="I1293:K1293"/>
    <mergeCell ref="L1293:M1293"/>
    <mergeCell ref="P1293:Q1293"/>
    <mergeCell ref="R1293:Y1293"/>
    <mergeCell ref="I1285:Y1285"/>
    <mergeCell ref="B1287:G1287"/>
    <mergeCell ref="I1287:Y1287"/>
    <mergeCell ref="I1288:K1288"/>
    <mergeCell ref="L1288:M1288"/>
    <mergeCell ref="P1288:Q1288"/>
    <mergeCell ref="R1288:Y1288"/>
    <mergeCell ref="B1311:G1311"/>
    <mergeCell ref="I1311:Y1311"/>
    <mergeCell ref="I1312:K1312"/>
    <mergeCell ref="L1312:M1312"/>
    <mergeCell ref="P1312:Q1312"/>
    <mergeCell ref="R1312:Y1312"/>
    <mergeCell ref="B1306:G1306"/>
    <mergeCell ref="I1306:Y1306"/>
    <mergeCell ref="I1307:K1307"/>
    <mergeCell ref="L1307:M1307"/>
    <mergeCell ref="P1307:Q1307"/>
    <mergeCell ref="R1307:Y1307"/>
    <mergeCell ref="B1301:G1301"/>
    <mergeCell ref="I1301:Y1301"/>
    <mergeCell ref="I1302:K1302"/>
    <mergeCell ref="L1302:M1302"/>
    <mergeCell ref="P1302:Q1302"/>
    <mergeCell ref="R1302:Y1302"/>
    <mergeCell ref="B1327:G1327"/>
    <mergeCell ref="I1327:Y1327"/>
    <mergeCell ref="I1328:K1328"/>
    <mergeCell ref="L1328:M1328"/>
    <mergeCell ref="P1328:Q1328"/>
    <mergeCell ref="R1328:Y1328"/>
    <mergeCell ref="B1322:G1322"/>
    <mergeCell ref="I1322:Y1322"/>
    <mergeCell ref="I1323:K1323"/>
    <mergeCell ref="L1323:M1323"/>
    <mergeCell ref="P1323:Q1323"/>
    <mergeCell ref="R1323:Y1323"/>
    <mergeCell ref="B1316:G1316"/>
    <mergeCell ref="I1316:Y1317"/>
    <mergeCell ref="I1318:K1318"/>
    <mergeCell ref="L1318:M1318"/>
    <mergeCell ref="P1318:Q1318"/>
    <mergeCell ref="R1318:Y1318"/>
    <mergeCell ref="B1342:G1342"/>
    <mergeCell ref="I1342:Y1342"/>
    <mergeCell ref="I1343:K1343"/>
    <mergeCell ref="L1343:M1343"/>
    <mergeCell ref="P1343:Q1343"/>
    <mergeCell ref="R1343:Y1343"/>
    <mergeCell ref="B1337:G1337"/>
    <mergeCell ref="I1337:Y1337"/>
    <mergeCell ref="I1338:K1338"/>
    <mergeCell ref="L1338:M1338"/>
    <mergeCell ref="P1338:Q1338"/>
    <mergeCell ref="R1338:Y1338"/>
    <mergeCell ref="B1332:G1332"/>
    <mergeCell ref="I1332:Y1332"/>
    <mergeCell ref="I1333:K1333"/>
    <mergeCell ref="L1333:M1333"/>
    <mergeCell ref="P1333:Q1333"/>
    <mergeCell ref="R1333:Y1333"/>
    <mergeCell ref="B1357:G1357"/>
    <mergeCell ref="I1357:Y1357"/>
    <mergeCell ref="I1358:K1358"/>
    <mergeCell ref="L1358:M1358"/>
    <mergeCell ref="P1358:Q1358"/>
    <mergeCell ref="R1358:Y1358"/>
    <mergeCell ref="B1352:G1352"/>
    <mergeCell ref="I1352:Y1352"/>
    <mergeCell ref="I1353:K1353"/>
    <mergeCell ref="L1353:M1353"/>
    <mergeCell ref="P1353:Q1353"/>
    <mergeCell ref="R1353:Y1353"/>
    <mergeCell ref="B1347:G1347"/>
    <mergeCell ref="I1347:Y1347"/>
    <mergeCell ref="I1348:K1348"/>
    <mergeCell ref="L1348:M1348"/>
    <mergeCell ref="P1348:Q1348"/>
    <mergeCell ref="R1348:Y1348"/>
    <mergeCell ref="B1372:G1372"/>
    <mergeCell ref="I1372:Y1372"/>
    <mergeCell ref="I1373:K1373"/>
    <mergeCell ref="L1373:M1373"/>
    <mergeCell ref="P1373:Q1373"/>
    <mergeCell ref="R1373:Y1373"/>
    <mergeCell ref="B1367:G1367"/>
    <mergeCell ref="I1367:Y1367"/>
    <mergeCell ref="I1368:K1368"/>
    <mergeCell ref="L1368:M1368"/>
    <mergeCell ref="P1368:Q1368"/>
    <mergeCell ref="R1368:Y1368"/>
    <mergeCell ref="B1362:G1362"/>
    <mergeCell ref="I1362:Y1362"/>
    <mergeCell ref="I1363:K1363"/>
    <mergeCell ref="L1363:M1363"/>
    <mergeCell ref="P1363:Q1363"/>
    <mergeCell ref="R1363:Y1363"/>
    <mergeCell ref="B1387:G1387"/>
    <mergeCell ref="I1387:Y1387"/>
    <mergeCell ref="I1388:K1388"/>
    <mergeCell ref="L1388:M1388"/>
    <mergeCell ref="P1388:Q1388"/>
    <mergeCell ref="R1388:Y1388"/>
    <mergeCell ref="B1382:G1382"/>
    <mergeCell ref="I1382:Y1382"/>
    <mergeCell ref="I1383:K1383"/>
    <mergeCell ref="L1383:M1383"/>
    <mergeCell ref="P1383:Q1383"/>
    <mergeCell ref="R1383:Y1383"/>
    <mergeCell ref="B1377:G1377"/>
    <mergeCell ref="I1377:Y1377"/>
    <mergeCell ref="I1378:K1378"/>
    <mergeCell ref="L1378:M1378"/>
    <mergeCell ref="P1378:Q1378"/>
    <mergeCell ref="R1378:Y1378"/>
    <mergeCell ref="B1402:G1402"/>
    <mergeCell ref="I1402:Y1402"/>
    <mergeCell ref="I1403:K1403"/>
    <mergeCell ref="L1403:M1403"/>
    <mergeCell ref="P1403:Q1403"/>
    <mergeCell ref="R1403:Y1403"/>
    <mergeCell ref="B1397:G1397"/>
    <mergeCell ref="I1397:Y1397"/>
    <mergeCell ref="I1398:K1398"/>
    <mergeCell ref="L1398:M1398"/>
    <mergeCell ref="P1398:Q1398"/>
    <mergeCell ref="R1398:Y1398"/>
    <mergeCell ref="B1392:G1392"/>
    <mergeCell ref="I1392:Y1392"/>
    <mergeCell ref="I1393:K1393"/>
    <mergeCell ref="L1393:M1393"/>
    <mergeCell ref="P1393:Q1393"/>
    <mergeCell ref="R1393:Y1393"/>
    <mergeCell ref="B1419:G1419"/>
    <mergeCell ref="I1419:Y1419"/>
    <mergeCell ref="I1420:K1420"/>
    <mergeCell ref="L1420:M1420"/>
    <mergeCell ref="P1420:Q1420"/>
    <mergeCell ref="R1420:Y1420"/>
    <mergeCell ref="B1415:G1415"/>
    <mergeCell ref="I1415:Y1415"/>
    <mergeCell ref="I1416:K1416"/>
    <mergeCell ref="L1416:M1416"/>
    <mergeCell ref="P1416:Q1416"/>
    <mergeCell ref="R1416:Y1416"/>
    <mergeCell ref="I1408:Y1408"/>
    <mergeCell ref="B1410:G1410"/>
    <mergeCell ref="I1410:Y1410"/>
    <mergeCell ref="I1411:K1411"/>
    <mergeCell ref="L1411:M1411"/>
    <mergeCell ref="P1411:Q1411"/>
    <mergeCell ref="R1411:Y1411"/>
    <mergeCell ref="B1434:G1434"/>
    <mergeCell ref="I1434:Y1434"/>
    <mergeCell ref="I1435:K1435"/>
    <mergeCell ref="L1435:M1435"/>
    <mergeCell ref="P1435:Q1435"/>
    <mergeCell ref="R1435:Y1435"/>
    <mergeCell ref="B1429:G1429"/>
    <mergeCell ref="I1429:Y1429"/>
    <mergeCell ref="I1430:K1430"/>
    <mergeCell ref="L1430:M1430"/>
    <mergeCell ref="P1430:Q1430"/>
    <mergeCell ref="R1430:Y1430"/>
    <mergeCell ref="B1424:G1424"/>
    <mergeCell ref="I1424:Y1424"/>
    <mergeCell ref="I1425:K1425"/>
    <mergeCell ref="L1425:M1425"/>
    <mergeCell ref="P1425:Q1425"/>
    <mergeCell ref="R1425:Y1425"/>
    <mergeCell ref="B1449:G1449"/>
    <mergeCell ref="I1449:Y1449"/>
    <mergeCell ref="I1450:K1450"/>
    <mergeCell ref="L1450:M1450"/>
    <mergeCell ref="P1450:Q1450"/>
    <mergeCell ref="R1450:Y1450"/>
    <mergeCell ref="B1444:G1444"/>
    <mergeCell ref="I1444:Y1444"/>
    <mergeCell ref="I1445:K1445"/>
    <mergeCell ref="L1445:M1445"/>
    <mergeCell ref="P1445:Q1445"/>
    <mergeCell ref="R1445:Y1445"/>
    <mergeCell ref="B1439:G1439"/>
    <mergeCell ref="I1439:Y1439"/>
    <mergeCell ref="I1440:K1440"/>
    <mergeCell ref="L1440:M1440"/>
    <mergeCell ref="P1440:Q1440"/>
    <mergeCell ref="R1440:Y1440"/>
    <mergeCell ref="B1464:G1464"/>
    <mergeCell ref="I1464:Y1464"/>
    <mergeCell ref="I1465:K1465"/>
    <mergeCell ref="L1465:M1465"/>
    <mergeCell ref="P1465:Q1465"/>
    <mergeCell ref="R1465:Y1465"/>
    <mergeCell ref="B1459:G1459"/>
    <mergeCell ref="I1459:Y1459"/>
    <mergeCell ref="I1460:K1460"/>
    <mergeCell ref="L1460:M1460"/>
    <mergeCell ref="P1460:Q1460"/>
    <mergeCell ref="R1460:Y1460"/>
    <mergeCell ref="B1454:G1454"/>
    <mergeCell ref="I1454:Y1454"/>
    <mergeCell ref="I1455:K1455"/>
    <mergeCell ref="L1455:M1455"/>
    <mergeCell ref="P1455:Q1455"/>
    <mergeCell ref="R1455:Y1455"/>
    <mergeCell ref="B1482:G1482"/>
    <mergeCell ref="I1482:Y1482"/>
    <mergeCell ref="I1483:K1483"/>
    <mergeCell ref="L1483:M1483"/>
    <mergeCell ref="P1483:Q1483"/>
    <mergeCell ref="R1483:Y1483"/>
    <mergeCell ref="B1477:G1477"/>
    <mergeCell ref="I1477:Y1477"/>
    <mergeCell ref="I1478:K1478"/>
    <mergeCell ref="L1478:M1478"/>
    <mergeCell ref="P1478:Q1478"/>
    <mergeCell ref="R1478:Y1478"/>
    <mergeCell ref="I1470:Y1470"/>
    <mergeCell ref="B1472:G1472"/>
    <mergeCell ref="I1472:Y1472"/>
    <mergeCell ref="I1473:K1473"/>
    <mergeCell ref="L1473:M1473"/>
    <mergeCell ref="P1473:Q1473"/>
    <mergeCell ref="R1473:Y1473"/>
    <mergeCell ref="B1497:G1497"/>
    <mergeCell ref="I1497:Y1497"/>
    <mergeCell ref="I1498:K1498"/>
    <mergeCell ref="L1498:M1498"/>
    <mergeCell ref="P1498:Q1498"/>
    <mergeCell ref="R1498:Y1498"/>
    <mergeCell ref="B1492:G1492"/>
    <mergeCell ref="I1492:Y1492"/>
    <mergeCell ref="I1493:K1493"/>
    <mergeCell ref="L1493:M1493"/>
    <mergeCell ref="P1493:Q1493"/>
    <mergeCell ref="R1493:Y1493"/>
    <mergeCell ref="B1487:G1487"/>
    <mergeCell ref="I1487:Y1487"/>
    <mergeCell ref="I1488:K1488"/>
    <mergeCell ref="L1488:M1488"/>
    <mergeCell ref="P1488:Q1488"/>
    <mergeCell ref="R1488:Y1488"/>
    <mergeCell ref="B1515:G1515"/>
    <mergeCell ref="I1515:Y1515"/>
    <mergeCell ref="I1516:K1516"/>
    <mergeCell ref="L1516:M1516"/>
    <mergeCell ref="P1516:Q1516"/>
    <mergeCell ref="R1516:Y1516"/>
    <mergeCell ref="B1510:G1510"/>
    <mergeCell ref="I1510:Y1510"/>
    <mergeCell ref="I1511:K1511"/>
    <mergeCell ref="L1511:M1511"/>
    <mergeCell ref="P1511:Q1511"/>
    <mergeCell ref="R1511:Y1511"/>
    <mergeCell ref="I1503:Y1503"/>
    <mergeCell ref="B1505:G1505"/>
    <mergeCell ref="I1505:Y1505"/>
    <mergeCell ref="I1506:K1506"/>
    <mergeCell ref="L1506:M1506"/>
    <mergeCell ref="P1506:Q1506"/>
    <mergeCell ref="R1506:Y1506"/>
    <mergeCell ref="B1530:G1530"/>
    <mergeCell ref="I1530:Y1530"/>
    <mergeCell ref="I1531:K1531"/>
    <mergeCell ref="L1531:M1531"/>
    <mergeCell ref="P1531:Q1531"/>
    <mergeCell ref="R1531:Y1531"/>
    <mergeCell ref="B1525:G1525"/>
    <mergeCell ref="I1525:Y1525"/>
    <mergeCell ref="I1526:K1526"/>
    <mergeCell ref="L1526:M1526"/>
    <mergeCell ref="P1526:Q1526"/>
    <mergeCell ref="R1526:Y1526"/>
    <mergeCell ref="B1520:G1520"/>
    <mergeCell ref="I1520:Y1520"/>
    <mergeCell ref="I1521:K1521"/>
    <mergeCell ref="L1521:M1521"/>
    <mergeCell ref="P1521:Q1521"/>
    <mergeCell ref="R1521:Y1521"/>
    <mergeCell ref="B1545:G1545"/>
    <mergeCell ref="I1545:Y1545"/>
    <mergeCell ref="I1546:K1546"/>
    <mergeCell ref="L1546:M1546"/>
    <mergeCell ref="P1546:Q1546"/>
    <mergeCell ref="R1546:Y1546"/>
    <mergeCell ref="B1540:G1540"/>
    <mergeCell ref="I1540:Y1540"/>
    <mergeCell ref="I1541:K1541"/>
    <mergeCell ref="L1541:M1541"/>
    <mergeCell ref="P1541:Q1541"/>
    <mergeCell ref="R1541:Y1541"/>
    <mergeCell ref="B1535:G1535"/>
    <mergeCell ref="I1535:Y1535"/>
    <mergeCell ref="I1536:K1536"/>
    <mergeCell ref="L1536:M1536"/>
    <mergeCell ref="P1536:Q1536"/>
    <mergeCell ref="R1536:Y1536"/>
    <mergeCell ref="B1560:G1560"/>
    <mergeCell ref="I1560:Y1560"/>
    <mergeCell ref="I1561:K1561"/>
    <mergeCell ref="L1561:M1561"/>
    <mergeCell ref="P1561:Q1561"/>
    <mergeCell ref="R1561:Y1561"/>
    <mergeCell ref="B1555:G1555"/>
    <mergeCell ref="I1555:Y1555"/>
    <mergeCell ref="I1556:K1556"/>
    <mergeCell ref="L1556:M1556"/>
    <mergeCell ref="P1556:Q1556"/>
    <mergeCell ref="R1556:Y1556"/>
    <mergeCell ref="B1550:G1550"/>
    <mergeCell ref="I1550:Y1550"/>
    <mergeCell ref="I1551:K1551"/>
    <mergeCell ref="L1551:M1551"/>
    <mergeCell ref="P1551:Q1551"/>
    <mergeCell ref="R1551:Y1551"/>
    <mergeCell ref="B1575:G1575"/>
    <mergeCell ref="I1575:Y1575"/>
    <mergeCell ref="I1576:K1576"/>
    <mergeCell ref="L1576:M1576"/>
    <mergeCell ref="P1576:Q1576"/>
    <mergeCell ref="R1576:Y1576"/>
    <mergeCell ref="B1570:G1570"/>
    <mergeCell ref="I1570:Y1570"/>
    <mergeCell ref="I1571:K1571"/>
    <mergeCell ref="L1571:M1571"/>
    <mergeCell ref="P1571:Q1571"/>
    <mergeCell ref="R1571:Y1571"/>
    <mergeCell ref="B1565:G1565"/>
    <mergeCell ref="I1565:Y1565"/>
    <mergeCell ref="I1566:K1566"/>
    <mergeCell ref="L1566:M1566"/>
    <mergeCell ref="P1566:Q1566"/>
    <mergeCell ref="R1566:Y1566"/>
    <mergeCell ref="B1590:G1590"/>
    <mergeCell ref="I1590:Y1590"/>
    <mergeCell ref="I1591:K1591"/>
    <mergeCell ref="L1591:M1591"/>
    <mergeCell ref="P1591:Q1591"/>
    <mergeCell ref="R1591:Y1591"/>
    <mergeCell ref="B1585:G1585"/>
    <mergeCell ref="I1585:Y1585"/>
    <mergeCell ref="I1586:K1586"/>
    <mergeCell ref="L1586:M1586"/>
    <mergeCell ref="P1586:Q1586"/>
    <mergeCell ref="R1586:Y1586"/>
    <mergeCell ref="B1580:G1580"/>
    <mergeCell ref="I1580:Y1580"/>
    <mergeCell ref="I1581:K1581"/>
    <mergeCell ref="L1581:M1581"/>
    <mergeCell ref="P1581:Q1581"/>
    <mergeCell ref="R1581:Y1581"/>
    <mergeCell ref="B1605:G1605"/>
    <mergeCell ref="I1605:Y1605"/>
    <mergeCell ref="I1606:K1606"/>
    <mergeCell ref="L1606:M1606"/>
    <mergeCell ref="P1606:Q1606"/>
    <mergeCell ref="R1606:Y1606"/>
    <mergeCell ref="B1600:G1600"/>
    <mergeCell ref="I1600:Y1600"/>
    <mergeCell ref="I1601:K1601"/>
    <mergeCell ref="L1601:M1601"/>
    <mergeCell ref="P1601:Q1601"/>
    <mergeCell ref="R1601:Y1601"/>
    <mergeCell ref="B1595:G1595"/>
    <mergeCell ref="I1595:Y1595"/>
    <mergeCell ref="I1596:K1596"/>
    <mergeCell ref="L1596:M1596"/>
    <mergeCell ref="P1596:Q1596"/>
    <mergeCell ref="R1596:Y1596"/>
    <mergeCell ref="B1620:G1620"/>
    <mergeCell ref="I1620:Y1620"/>
    <mergeCell ref="I1621:K1621"/>
    <mergeCell ref="L1621:M1621"/>
    <mergeCell ref="P1621:Q1621"/>
    <mergeCell ref="R1621:Y1621"/>
    <mergeCell ref="B1615:G1615"/>
    <mergeCell ref="I1615:Y1615"/>
    <mergeCell ref="I1616:K1616"/>
    <mergeCell ref="L1616:M1616"/>
    <mergeCell ref="P1616:Q1616"/>
    <mergeCell ref="R1616:Y1616"/>
    <mergeCell ref="B1610:G1610"/>
    <mergeCell ref="I1610:Y1610"/>
    <mergeCell ref="I1611:K1611"/>
    <mergeCell ref="L1611:M1611"/>
    <mergeCell ref="P1611:Q1611"/>
    <mergeCell ref="R1611:Y1611"/>
    <mergeCell ref="B1635:G1635"/>
    <mergeCell ref="I1635:Y1635"/>
    <mergeCell ref="I1636:K1636"/>
    <mergeCell ref="L1636:M1636"/>
    <mergeCell ref="P1636:Q1636"/>
    <mergeCell ref="R1636:Y1636"/>
    <mergeCell ref="B1630:G1630"/>
    <mergeCell ref="I1630:Y1630"/>
    <mergeCell ref="I1631:K1631"/>
    <mergeCell ref="L1631:M1631"/>
    <mergeCell ref="P1631:Q1631"/>
    <mergeCell ref="R1631:Y1631"/>
    <mergeCell ref="B1625:G1625"/>
    <mergeCell ref="I1625:Y1625"/>
    <mergeCell ref="I1626:K1626"/>
    <mergeCell ref="L1626:M1626"/>
    <mergeCell ref="P1626:Q1626"/>
    <mergeCell ref="R1626:Y1626"/>
  </mergeCells>
  <printOptions horizontalCentered="1"/>
  <pageMargins left="0.39370078740157483" right="0.39370078740157483" top="0.98425196850393704" bottom="0.59055118110236227" header="0.39370078740157483" footer="0.27559055118110237"/>
  <pageSetup paperSize="9" scale="90" fitToWidth="0" fitToHeight="0" orientation="portrait" r:id="rId1"/>
  <headerFooter>
    <oddHeader>&amp;LSTAVBA: ZVOLEN-KRUHOVÝ OBJAZD NA KRIŽOVATKE ULICE J. KOLLÁRA A CESTY 2460&amp;RZVÄZOK 4   CENOVÁ ČASŤ
4.7  POPIS PRÁC</oddHeader>
    <oddFooter>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FEF64-AD08-46C8-AEAC-A898BC449976}">
  <dimension ref="A1:C82"/>
  <sheetViews>
    <sheetView showGridLines="0" workbookViewId="0">
      <pane ySplit="4" topLeftCell="A5" activePane="bottomLeft" state="frozen"/>
      <selection pane="bottomLeft"/>
    </sheetView>
  </sheetViews>
  <sheetFormatPr defaultColWidth="10.28515625" defaultRowHeight="14.25"/>
  <cols>
    <col min="1" max="1" width="11.28515625" style="4" customWidth="1"/>
    <col min="2" max="2" width="10.28515625" style="4" customWidth="1"/>
    <col min="3" max="3" width="71.140625" style="4" customWidth="1"/>
    <col min="4" max="256" width="10.28515625" style="4"/>
    <col min="257" max="257" width="11.28515625" style="4" customWidth="1"/>
    <col min="258" max="258" width="10.28515625" style="4" customWidth="1"/>
    <col min="259" max="259" width="71.140625" style="4" customWidth="1"/>
    <col min="260" max="512" width="10.28515625" style="4"/>
    <col min="513" max="513" width="11.28515625" style="4" customWidth="1"/>
    <col min="514" max="514" width="10.28515625" style="4" customWidth="1"/>
    <col min="515" max="515" width="71.140625" style="4" customWidth="1"/>
    <col min="516" max="768" width="10.28515625" style="4"/>
    <col min="769" max="769" width="11.28515625" style="4" customWidth="1"/>
    <col min="770" max="770" width="10.28515625" style="4" customWidth="1"/>
    <col min="771" max="771" width="71.140625" style="4" customWidth="1"/>
    <col min="772" max="1024" width="10.28515625" style="4"/>
    <col min="1025" max="1025" width="11.28515625" style="4" customWidth="1"/>
    <col min="1026" max="1026" width="10.28515625" style="4" customWidth="1"/>
    <col min="1027" max="1027" width="71.140625" style="4" customWidth="1"/>
    <col min="1028" max="1280" width="10.28515625" style="4"/>
    <col min="1281" max="1281" width="11.28515625" style="4" customWidth="1"/>
    <col min="1282" max="1282" width="10.28515625" style="4" customWidth="1"/>
    <col min="1283" max="1283" width="71.140625" style="4" customWidth="1"/>
    <col min="1284" max="1536" width="10.28515625" style="4"/>
    <col min="1537" max="1537" width="11.28515625" style="4" customWidth="1"/>
    <col min="1538" max="1538" width="10.28515625" style="4" customWidth="1"/>
    <col min="1539" max="1539" width="71.140625" style="4" customWidth="1"/>
    <col min="1540" max="1792" width="10.28515625" style="4"/>
    <col min="1793" max="1793" width="11.28515625" style="4" customWidth="1"/>
    <col min="1794" max="1794" width="10.28515625" style="4" customWidth="1"/>
    <col min="1795" max="1795" width="71.140625" style="4" customWidth="1"/>
    <col min="1796" max="2048" width="10.28515625" style="4"/>
    <col min="2049" max="2049" width="11.28515625" style="4" customWidth="1"/>
    <col min="2050" max="2050" width="10.28515625" style="4" customWidth="1"/>
    <col min="2051" max="2051" width="71.140625" style="4" customWidth="1"/>
    <col min="2052" max="2304" width="10.28515625" style="4"/>
    <col min="2305" max="2305" width="11.28515625" style="4" customWidth="1"/>
    <col min="2306" max="2306" width="10.28515625" style="4" customWidth="1"/>
    <col min="2307" max="2307" width="71.140625" style="4" customWidth="1"/>
    <col min="2308" max="2560" width="10.28515625" style="4"/>
    <col min="2561" max="2561" width="11.28515625" style="4" customWidth="1"/>
    <col min="2562" max="2562" width="10.28515625" style="4" customWidth="1"/>
    <col min="2563" max="2563" width="71.140625" style="4" customWidth="1"/>
    <col min="2564" max="2816" width="10.28515625" style="4"/>
    <col min="2817" max="2817" width="11.28515625" style="4" customWidth="1"/>
    <col min="2818" max="2818" width="10.28515625" style="4" customWidth="1"/>
    <col min="2819" max="2819" width="71.140625" style="4" customWidth="1"/>
    <col min="2820" max="3072" width="10.28515625" style="4"/>
    <col min="3073" max="3073" width="11.28515625" style="4" customWidth="1"/>
    <col min="3074" max="3074" width="10.28515625" style="4" customWidth="1"/>
    <col min="3075" max="3075" width="71.140625" style="4" customWidth="1"/>
    <col min="3076" max="3328" width="10.28515625" style="4"/>
    <col min="3329" max="3329" width="11.28515625" style="4" customWidth="1"/>
    <col min="3330" max="3330" width="10.28515625" style="4" customWidth="1"/>
    <col min="3331" max="3331" width="71.140625" style="4" customWidth="1"/>
    <col min="3332" max="3584" width="10.28515625" style="4"/>
    <col min="3585" max="3585" width="11.28515625" style="4" customWidth="1"/>
    <col min="3586" max="3586" width="10.28515625" style="4" customWidth="1"/>
    <col min="3587" max="3587" width="71.140625" style="4" customWidth="1"/>
    <col min="3588" max="3840" width="10.28515625" style="4"/>
    <col min="3841" max="3841" width="11.28515625" style="4" customWidth="1"/>
    <col min="3842" max="3842" width="10.28515625" style="4" customWidth="1"/>
    <col min="3843" max="3843" width="71.140625" style="4" customWidth="1"/>
    <col min="3844" max="4096" width="10.28515625" style="4"/>
    <col min="4097" max="4097" width="11.28515625" style="4" customWidth="1"/>
    <col min="4098" max="4098" width="10.28515625" style="4" customWidth="1"/>
    <col min="4099" max="4099" width="71.140625" style="4" customWidth="1"/>
    <col min="4100" max="4352" width="10.28515625" style="4"/>
    <col min="4353" max="4353" width="11.28515625" style="4" customWidth="1"/>
    <col min="4354" max="4354" width="10.28515625" style="4" customWidth="1"/>
    <col min="4355" max="4355" width="71.140625" style="4" customWidth="1"/>
    <col min="4356" max="4608" width="10.28515625" style="4"/>
    <col min="4609" max="4609" width="11.28515625" style="4" customWidth="1"/>
    <col min="4610" max="4610" width="10.28515625" style="4" customWidth="1"/>
    <col min="4611" max="4611" width="71.140625" style="4" customWidth="1"/>
    <col min="4612" max="4864" width="10.28515625" style="4"/>
    <col min="4865" max="4865" width="11.28515625" style="4" customWidth="1"/>
    <col min="4866" max="4866" width="10.28515625" style="4" customWidth="1"/>
    <col min="4867" max="4867" width="71.140625" style="4" customWidth="1"/>
    <col min="4868" max="5120" width="10.28515625" style="4"/>
    <col min="5121" max="5121" width="11.28515625" style="4" customWidth="1"/>
    <col min="5122" max="5122" width="10.28515625" style="4" customWidth="1"/>
    <col min="5123" max="5123" width="71.140625" style="4" customWidth="1"/>
    <col min="5124" max="5376" width="10.28515625" style="4"/>
    <col min="5377" max="5377" width="11.28515625" style="4" customWidth="1"/>
    <col min="5378" max="5378" width="10.28515625" style="4" customWidth="1"/>
    <col min="5379" max="5379" width="71.140625" style="4" customWidth="1"/>
    <col min="5380" max="5632" width="10.28515625" style="4"/>
    <col min="5633" max="5633" width="11.28515625" style="4" customWidth="1"/>
    <col min="5634" max="5634" width="10.28515625" style="4" customWidth="1"/>
    <col min="5635" max="5635" width="71.140625" style="4" customWidth="1"/>
    <col min="5636" max="5888" width="10.28515625" style="4"/>
    <col min="5889" max="5889" width="11.28515625" style="4" customWidth="1"/>
    <col min="5890" max="5890" width="10.28515625" style="4" customWidth="1"/>
    <col min="5891" max="5891" width="71.140625" style="4" customWidth="1"/>
    <col min="5892" max="6144" width="10.28515625" style="4"/>
    <col min="6145" max="6145" width="11.28515625" style="4" customWidth="1"/>
    <col min="6146" max="6146" width="10.28515625" style="4" customWidth="1"/>
    <col min="6147" max="6147" width="71.140625" style="4" customWidth="1"/>
    <col min="6148" max="6400" width="10.28515625" style="4"/>
    <col min="6401" max="6401" width="11.28515625" style="4" customWidth="1"/>
    <col min="6402" max="6402" width="10.28515625" style="4" customWidth="1"/>
    <col min="6403" max="6403" width="71.140625" style="4" customWidth="1"/>
    <col min="6404" max="6656" width="10.28515625" style="4"/>
    <col min="6657" max="6657" width="11.28515625" style="4" customWidth="1"/>
    <col min="6658" max="6658" width="10.28515625" style="4" customWidth="1"/>
    <col min="6659" max="6659" width="71.140625" style="4" customWidth="1"/>
    <col min="6660" max="6912" width="10.28515625" style="4"/>
    <col min="6913" max="6913" width="11.28515625" style="4" customWidth="1"/>
    <col min="6914" max="6914" width="10.28515625" style="4" customWidth="1"/>
    <col min="6915" max="6915" width="71.140625" style="4" customWidth="1"/>
    <col min="6916" max="7168" width="10.28515625" style="4"/>
    <col min="7169" max="7169" width="11.28515625" style="4" customWidth="1"/>
    <col min="7170" max="7170" width="10.28515625" style="4" customWidth="1"/>
    <col min="7171" max="7171" width="71.140625" style="4" customWidth="1"/>
    <col min="7172" max="7424" width="10.28515625" style="4"/>
    <col min="7425" max="7425" width="11.28515625" style="4" customWidth="1"/>
    <col min="7426" max="7426" width="10.28515625" style="4" customWidth="1"/>
    <col min="7427" max="7427" width="71.140625" style="4" customWidth="1"/>
    <col min="7428" max="7680" width="10.28515625" style="4"/>
    <col min="7681" max="7681" width="11.28515625" style="4" customWidth="1"/>
    <col min="7682" max="7682" width="10.28515625" style="4" customWidth="1"/>
    <col min="7683" max="7683" width="71.140625" style="4" customWidth="1"/>
    <col min="7684" max="7936" width="10.28515625" style="4"/>
    <col min="7937" max="7937" width="11.28515625" style="4" customWidth="1"/>
    <col min="7938" max="7938" width="10.28515625" style="4" customWidth="1"/>
    <col min="7939" max="7939" width="71.140625" style="4" customWidth="1"/>
    <col min="7940" max="8192" width="10.28515625" style="4"/>
    <col min="8193" max="8193" width="11.28515625" style="4" customWidth="1"/>
    <col min="8194" max="8194" width="10.28515625" style="4" customWidth="1"/>
    <col min="8195" max="8195" width="71.140625" style="4" customWidth="1"/>
    <col min="8196" max="8448" width="10.28515625" style="4"/>
    <col min="8449" max="8449" width="11.28515625" style="4" customWidth="1"/>
    <col min="8450" max="8450" width="10.28515625" style="4" customWidth="1"/>
    <col min="8451" max="8451" width="71.140625" style="4" customWidth="1"/>
    <col min="8452" max="8704" width="10.28515625" style="4"/>
    <col min="8705" max="8705" width="11.28515625" style="4" customWidth="1"/>
    <col min="8706" max="8706" width="10.28515625" style="4" customWidth="1"/>
    <col min="8707" max="8707" width="71.140625" style="4" customWidth="1"/>
    <col min="8708" max="8960" width="10.28515625" style="4"/>
    <col min="8961" max="8961" width="11.28515625" style="4" customWidth="1"/>
    <col min="8962" max="8962" width="10.28515625" style="4" customWidth="1"/>
    <col min="8963" max="8963" width="71.140625" style="4" customWidth="1"/>
    <col min="8964" max="9216" width="10.28515625" style="4"/>
    <col min="9217" max="9217" width="11.28515625" style="4" customWidth="1"/>
    <col min="9218" max="9218" width="10.28515625" style="4" customWidth="1"/>
    <col min="9219" max="9219" width="71.140625" style="4" customWidth="1"/>
    <col min="9220" max="9472" width="10.28515625" style="4"/>
    <col min="9473" max="9473" width="11.28515625" style="4" customWidth="1"/>
    <col min="9474" max="9474" width="10.28515625" style="4" customWidth="1"/>
    <col min="9475" max="9475" width="71.140625" style="4" customWidth="1"/>
    <col min="9476" max="9728" width="10.28515625" style="4"/>
    <col min="9729" max="9729" width="11.28515625" style="4" customWidth="1"/>
    <col min="9730" max="9730" width="10.28515625" style="4" customWidth="1"/>
    <col min="9731" max="9731" width="71.140625" style="4" customWidth="1"/>
    <col min="9732" max="9984" width="10.28515625" style="4"/>
    <col min="9985" max="9985" width="11.28515625" style="4" customWidth="1"/>
    <col min="9986" max="9986" width="10.28515625" style="4" customWidth="1"/>
    <col min="9987" max="9987" width="71.140625" style="4" customWidth="1"/>
    <col min="9988" max="10240" width="10.28515625" style="4"/>
    <col min="10241" max="10241" width="11.28515625" style="4" customWidth="1"/>
    <col min="10242" max="10242" width="10.28515625" style="4" customWidth="1"/>
    <col min="10243" max="10243" width="71.140625" style="4" customWidth="1"/>
    <col min="10244" max="10496" width="10.28515625" style="4"/>
    <col min="10497" max="10497" width="11.28515625" style="4" customWidth="1"/>
    <col min="10498" max="10498" width="10.28515625" style="4" customWidth="1"/>
    <col min="10499" max="10499" width="71.140625" style="4" customWidth="1"/>
    <col min="10500" max="10752" width="10.28515625" style="4"/>
    <col min="10753" max="10753" width="11.28515625" style="4" customWidth="1"/>
    <col min="10754" max="10754" width="10.28515625" style="4" customWidth="1"/>
    <col min="10755" max="10755" width="71.140625" style="4" customWidth="1"/>
    <col min="10756" max="11008" width="10.28515625" style="4"/>
    <col min="11009" max="11009" width="11.28515625" style="4" customWidth="1"/>
    <col min="11010" max="11010" width="10.28515625" style="4" customWidth="1"/>
    <col min="11011" max="11011" width="71.140625" style="4" customWidth="1"/>
    <col min="11012" max="11264" width="10.28515625" style="4"/>
    <col min="11265" max="11265" width="11.28515625" style="4" customWidth="1"/>
    <col min="11266" max="11266" width="10.28515625" style="4" customWidth="1"/>
    <col min="11267" max="11267" width="71.140625" style="4" customWidth="1"/>
    <col min="11268" max="11520" width="10.28515625" style="4"/>
    <col min="11521" max="11521" width="11.28515625" style="4" customWidth="1"/>
    <col min="11522" max="11522" width="10.28515625" style="4" customWidth="1"/>
    <col min="11523" max="11523" width="71.140625" style="4" customWidth="1"/>
    <col min="11524" max="11776" width="10.28515625" style="4"/>
    <col min="11777" max="11777" width="11.28515625" style="4" customWidth="1"/>
    <col min="11778" max="11778" width="10.28515625" style="4" customWidth="1"/>
    <col min="11779" max="11779" width="71.140625" style="4" customWidth="1"/>
    <col min="11780" max="12032" width="10.28515625" style="4"/>
    <col min="12033" max="12033" width="11.28515625" style="4" customWidth="1"/>
    <col min="12034" max="12034" width="10.28515625" style="4" customWidth="1"/>
    <col min="12035" max="12035" width="71.140625" style="4" customWidth="1"/>
    <col min="12036" max="12288" width="10.28515625" style="4"/>
    <col min="12289" max="12289" width="11.28515625" style="4" customWidth="1"/>
    <col min="12290" max="12290" width="10.28515625" style="4" customWidth="1"/>
    <col min="12291" max="12291" width="71.140625" style="4" customWidth="1"/>
    <col min="12292" max="12544" width="10.28515625" style="4"/>
    <col min="12545" max="12545" width="11.28515625" style="4" customWidth="1"/>
    <col min="12546" max="12546" width="10.28515625" style="4" customWidth="1"/>
    <col min="12547" max="12547" width="71.140625" style="4" customWidth="1"/>
    <col min="12548" max="12800" width="10.28515625" style="4"/>
    <col min="12801" max="12801" width="11.28515625" style="4" customWidth="1"/>
    <col min="12802" max="12802" width="10.28515625" style="4" customWidth="1"/>
    <col min="12803" max="12803" width="71.140625" style="4" customWidth="1"/>
    <col min="12804" max="13056" width="10.28515625" style="4"/>
    <col min="13057" max="13057" width="11.28515625" style="4" customWidth="1"/>
    <col min="13058" max="13058" width="10.28515625" style="4" customWidth="1"/>
    <col min="13059" max="13059" width="71.140625" style="4" customWidth="1"/>
    <col min="13060" max="13312" width="10.28515625" style="4"/>
    <col min="13313" max="13313" width="11.28515625" style="4" customWidth="1"/>
    <col min="13314" max="13314" width="10.28515625" style="4" customWidth="1"/>
    <col min="13315" max="13315" width="71.140625" style="4" customWidth="1"/>
    <col min="13316" max="13568" width="10.28515625" style="4"/>
    <col min="13569" max="13569" width="11.28515625" style="4" customWidth="1"/>
    <col min="13570" max="13570" width="10.28515625" style="4" customWidth="1"/>
    <col min="13571" max="13571" width="71.140625" style="4" customWidth="1"/>
    <col min="13572" max="13824" width="10.28515625" style="4"/>
    <col min="13825" max="13825" width="11.28515625" style="4" customWidth="1"/>
    <col min="13826" max="13826" width="10.28515625" style="4" customWidth="1"/>
    <col min="13827" max="13827" width="71.140625" style="4" customWidth="1"/>
    <col min="13828" max="14080" width="10.28515625" style="4"/>
    <col min="14081" max="14081" width="11.28515625" style="4" customWidth="1"/>
    <col min="14082" max="14082" width="10.28515625" style="4" customWidth="1"/>
    <col min="14083" max="14083" width="71.140625" style="4" customWidth="1"/>
    <col min="14084" max="14336" width="10.28515625" style="4"/>
    <col min="14337" max="14337" width="11.28515625" style="4" customWidth="1"/>
    <col min="14338" max="14338" width="10.28515625" style="4" customWidth="1"/>
    <col min="14339" max="14339" width="71.140625" style="4" customWidth="1"/>
    <col min="14340" max="14592" width="10.28515625" style="4"/>
    <col min="14593" max="14593" width="11.28515625" style="4" customWidth="1"/>
    <col min="14594" max="14594" width="10.28515625" style="4" customWidth="1"/>
    <col min="14595" max="14595" width="71.140625" style="4" customWidth="1"/>
    <col min="14596" max="14848" width="10.28515625" style="4"/>
    <col min="14849" max="14849" width="11.28515625" style="4" customWidth="1"/>
    <col min="14850" max="14850" width="10.28515625" style="4" customWidth="1"/>
    <col min="14851" max="14851" width="71.140625" style="4" customWidth="1"/>
    <col min="14852" max="15104" width="10.28515625" style="4"/>
    <col min="15105" max="15105" width="11.28515625" style="4" customWidth="1"/>
    <col min="15106" max="15106" width="10.28515625" style="4" customWidth="1"/>
    <col min="15107" max="15107" width="71.140625" style="4" customWidth="1"/>
    <col min="15108" max="15360" width="10.28515625" style="4"/>
    <col min="15361" max="15361" width="11.28515625" style="4" customWidth="1"/>
    <col min="15362" max="15362" width="10.28515625" style="4" customWidth="1"/>
    <col min="15363" max="15363" width="71.140625" style="4" customWidth="1"/>
    <col min="15364" max="15616" width="10.28515625" style="4"/>
    <col min="15617" max="15617" width="11.28515625" style="4" customWidth="1"/>
    <col min="15618" max="15618" width="10.28515625" style="4" customWidth="1"/>
    <col min="15619" max="15619" width="71.140625" style="4" customWidth="1"/>
    <col min="15620" max="15872" width="10.28515625" style="4"/>
    <col min="15873" max="15873" width="11.28515625" style="4" customWidth="1"/>
    <col min="15874" max="15874" width="10.28515625" style="4" customWidth="1"/>
    <col min="15875" max="15875" width="71.140625" style="4" customWidth="1"/>
    <col min="15876" max="16128" width="10.28515625" style="4"/>
    <col min="16129" max="16129" width="11.28515625" style="4" customWidth="1"/>
    <col min="16130" max="16130" width="10.28515625" style="4" customWidth="1"/>
    <col min="16131" max="16131" width="71.140625" style="4" customWidth="1"/>
    <col min="16132" max="16384" width="10.28515625" style="4"/>
  </cols>
  <sheetData>
    <row r="1" spans="1:3" ht="26.25" thickBot="1">
      <c r="A1" s="1" t="s">
        <v>33</v>
      </c>
      <c r="B1" s="2" t="s">
        <v>34</v>
      </c>
      <c r="C1" s="3" t="s">
        <v>35</v>
      </c>
    </row>
    <row r="2" spans="1:3" s="8" customFormat="1">
      <c r="A2" s="5"/>
      <c r="B2" s="6"/>
      <c r="C2" s="7"/>
    </row>
    <row r="3" spans="1:3" s="8" customFormat="1">
      <c r="A3" s="9" t="s">
        <v>7</v>
      </c>
      <c r="B3" s="6"/>
      <c r="C3" s="10" t="s">
        <v>36</v>
      </c>
    </row>
    <row r="4" spans="1:3" s="8" customFormat="1">
      <c r="A4" s="11"/>
      <c r="B4" s="6"/>
      <c r="C4" s="7"/>
    </row>
    <row r="5" spans="1:3" s="8" customFormat="1">
      <c r="A5" s="11"/>
      <c r="B5" s="25" t="s">
        <v>57</v>
      </c>
      <c r="C5" s="32" t="s">
        <v>16</v>
      </c>
    </row>
    <row r="6" spans="1:3" s="8" customFormat="1" ht="89.25">
      <c r="A6" s="11"/>
      <c r="B6" s="6"/>
      <c r="C6" s="33" t="s">
        <v>65</v>
      </c>
    </row>
    <row r="7" spans="1:3" s="8" customFormat="1" ht="25.5">
      <c r="A7" s="11"/>
      <c r="B7" s="6"/>
      <c r="C7" s="33" t="s">
        <v>66</v>
      </c>
    </row>
    <row r="8" spans="1:3" s="8" customFormat="1" ht="89.25">
      <c r="A8" s="11"/>
      <c r="B8" s="6"/>
      <c r="C8" s="33" t="s">
        <v>67</v>
      </c>
    </row>
    <row r="9" spans="1:3" s="8" customFormat="1" ht="51">
      <c r="A9" s="11"/>
      <c r="B9" s="6"/>
      <c r="C9" s="33" t="s">
        <v>68</v>
      </c>
    </row>
    <row r="10" spans="1:3" s="8" customFormat="1">
      <c r="A10" s="11"/>
      <c r="B10" s="6"/>
      <c r="C10" s="31"/>
    </row>
    <row r="11" spans="1:3" s="8" customFormat="1">
      <c r="A11" s="12"/>
      <c r="B11" s="28"/>
      <c r="C11" s="29" t="s">
        <v>37</v>
      </c>
    </row>
    <row r="12" spans="1:3" s="8" customFormat="1">
      <c r="A12" s="11"/>
      <c r="B12" s="6"/>
      <c r="C12" s="24"/>
    </row>
    <row r="13" spans="1:3" s="8" customFormat="1">
      <c r="A13" s="11"/>
      <c r="B13" s="25" t="s">
        <v>15</v>
      </c>
      <c r="C13" s="26" t="s">
        <v>19</v>
      </c>
    </row>
    <row r="14" spans="1:3" s="8" customFormat="1" ht="51">
      <c r="A14" s="11"/>
      <c r="B14" s="6"/>
      <c r="C14" s="31" t="s">
        <v>64</v>
      </c>
    </row>
    <row r="15" spans="1:3" s="8" customFormat="1">
      <c r="A15" s="11"/>
      <c r="B15" s="6"/>
      <c r="C15" s="24"/>
    </row>
    <row r="16" spans="1:3" s="8" customFormat="1">
      <c r="A16" s="12"/>
      <c r="B16" s="28"/>
      <c r="C16" s="29" t="s">
        <v>39</v>
      </c>
    </row>
    <row r="17" spans="1:3" s="8" customFormat="1">
      <c r="A17" s="11"/>
      <c r="B17" s="6"/>
      <c r="C17" s="24"/>
    </row>
    <row r="18" spans="1:3" s="8" customFormat="1">
      <c r="A18" s="11"/>
      <c r="B18" s="25" t="s">
        <v>18</v>
      </c>
      <c r="C18" s="26" t="s">
        <v>22</v>
      </c>
    </row>
    <row r="19" spans="1:3" s="8" customFormat="1" ht="89.25">
      <c r="A19" s="11"/>
      <c r="B19" s="6"/>
      <c r="C19" s="38" t="s">
        <v>75</v>
      </c>
    </row>
    <row r="20" spans="1:3" s="8" customFormat="1">
      <c r="A20" s="11"/>
      <c r="B20" s="6"/>
      <c r="C20" s="24"/>
    </row>
    <row r="21" spans="1:3" s="8" customFormat="1">
      <c r="A21" s="12"/>
      <c r="B21" s="28"/>
      <c r="C21" s="29" t="s">
        <v>37</v>
      </c>
    </row>
    <row r="22" spans="1:3" s="14" customFormat="1">
      <c r="A22" s="13"/>
      <c r="B22" s="39"/>
      <c r="C22" s="40"/>
    </row>
    <row r="23" spans="1:3" s="14" customFormat="1">
      <c r="A23" s="15"/>
      <c r="B23" s="41" t="s">
        <v>21</v>
      </c>
      <c r="C23" s="42" t="s">
        <v>31</v>
      </c>
    </row>
    <row r="24" spans="1:3" s="14" customFormat="1" ht="51">
      <c r="A24" s="13"/>
      <c r="B24" s="39"/>
      <c r="C24" s="33" t="s">
        <v>71</v>
      </c>
    </row>
    <row r="25" spans="1:3" s="14" customFormat="1">
      <c r="A25" s="13"/>
      <c r="B25" s="39"/>
      <c r="C25" s="33"/>
    </row>
    <row r="26" spans="1:3" s="14" customFormat="1" ht="25.5">
      <c r="A26" s="13"/>
      <c r="B26" s="39"/>
      <c r="C26" s="33" t="s">
        <v>1111</v>
      </c>
    </row>
    <row r="27" spans="1:3" s="14" customFormat="1" ht="12" customHeight="1">
      <c r="A27" s="13"/>
      <c r="B27" s="39"/>
      <c r="C27" s="33"/>
    </row>
    <row r="28" spans="1:3" s="14" customFormat="1" ht="38.25">
      <c r="A28" s="13"/>
      <c r="B28" s="39"/>
      <c r="C28" s="33" t="s">
        <v>72</v>
      </c>
    </row>
    <row r="29" spans="1:3" s="14" customFormat="1">
      <c r="A29" s="13"/>
      <c r="B29" s="39"/>
      <c r="C29" s="43" t="s">
        <v>73</v>
      </c>
    </row>
    <row r="30" spans="1:3" s="14" customFormat="1" ht="15">
      <c r="A30" s="13"/>
      <c r="B30" s="39"/>
      <c r="C30" s="44"/>
    </row>
    <row r="31" spans="1:3" s="14" customFormat="1">
      <c r="A31" s="16"/>
      <c r="B31" s="45"/>
      <c r="C31" s="46" t="s">
        <v>37</v>
      </c>
    </row>
    <row r="32" spans="1:3" s="14" customFormat="1">
      <c r="A32" s="13"/>
      <c r="B32" s="39"/>
      <c r="C32" s="40"/>
    </row>
    <row r="33" spans="1:3" s="14" customFormat="1">
      <c r="A33" s="15"/>
      <c r="B33" s="41" t="s">
        <v>41</v>
      </c>
      <c r="C33" s="42" t="s">
        <v>32</v>
      </c>
    </row>
    <row r="34" spans="1:3" s="14" customFormat="1" ht="63.75">
      <c r="A34" s="13"/>
      <c r="B34" s="39"/>
      <c r="C34" s="40" t="s">
        <v>74</v>
      </c>
    </row>
    <row r="35" spans="1:3" s="14" customFormat="1">
      <c r="A35" s="13"/>
      <c r="B35" s="39"/>
      <c r="C35" s="40"/>
    </row>
    <row r="36" spans="1:3" s="14" customFormat="1">
      <c r="A36" s="16"/>
      <c r="B36" s="45"/>
      <c r="C36" s="46" t="s">
        <v>37</v>
      </c>
    </row>
    <row r="37" spans="1:3" s="8" customFormat="1">
      <c r="A37" s="11"/>
      <c r="B37" s="6"/>
      <c r="C37" s="24"/>
    </row>
    <row r="38" spans="1:3" s="8" customFormat="1">
      <c r="A38" s="11"/>
      <c r="B38" s="25" t="s">
        <v>23</v>
      </c>
      <c r="C38" s="32" t="s">
        <v>42</v>
      </c>
    </row>
    <row r="39" spans="1:3" s="8" customFormat="1" ht="25.5">
      <c r="A39" s="11"/>
      <c r="B39" s="34"/>
      <c r="C39" s="36" t="s">
        <v>38</v>
      </c>
    </row>
    <row r="40" spans="1:3" s="8" customFormat="1" ht="90" customHeight="1">
      <c r="A40" s="11"/>
      <c r="B40" s="34"/>
      <c r="C40" s="30" t="s">
        <v>69</v>
      </c>
    </row>
    <row r="41" spans="1:3" s="8" customFormat="1">
      <c r="A41" s="11"/>
      <c r="B41" s="34"/>
      <c r="C41" s="7"/>
    </row>
    <row r="42" spans="1:3" s="8" customFormat="1">
      <c r="A42" s="12"/>
      <c r="B42" s="35"/>
      <c r="C42" s="29" t="s">
        <v>37</v>
      </c>
    </row>
    <row r="43" spans="1:3" s="8" customFormat="1">
      <c r="A43" s="11"/>
      <c r="B43" s="6"/>
      <c r="C43" s="7"/>
    </row>
    <row r="44" spans="1:3" s="8" customFormat="1">
      <c r="A44" s="11"/>
      <c r="B44" s="25" t="s">
        <v>60</v>
      </c>
      <c r="C44" s="32" t="s">
        <v>24</v>
      </c>
    </row>
    <row r="45" spans="1:3" s="8" customFormat="1" ht="25.5">
      <c r="A45" s="11"/>
      <c r="B45" s="6"/>
      <c r="C45" s="7" t="s">
        <v>38</v>
      </c>
    </row>
    <row r="46" spans="1:3" s="8" customFormat="1" ht="51">
      <c r="A46" s="11"/>
      <c r="B46" s="6"/>
      <c r="C46" s="27" t="s">
        <v>70</v>
      </c>
    </row>
    <row r="47" spans="1:3" s="8" customFormat="1">
      <c r="A47" s="11"/>
      <c r="B47" s="6"/>
      <c r="C47" s="37"/>
    </row>
    <row r="48" spans="1:3" s="8" customFormat="1">
      <c r="A48" s="12"/>
      <c r="B48" s="28"/>
      <c r="C48" s="29" t="s">
        <v>37</v>
      </c>
    </row>
    <row r="49" spans="1:3" s="14" customFormat="1">
      <c r="A49" s="13"/>
      <c r="B49" s="17"/>
      <c r="C49" s="18"/>
    </row>
    <row r="50" spans="1:3" s="8" customFormat="1">
      <c r="A50" s="11"/>
      <c r="B50" s="25" t="s">
        <v>61</v>
      </c>
      <c r="C50" s="32" t="s">
        <v>58</v>
      </c>
    </row>
    <row r="51" spans="1:3" s="14" customFormat="1" ht="63.75">
      <c r="A51" s="13"/>
      <c r="B51" s="17"/>
      <c r="C51" s="27" t="s">
        <v>76</v>
      </c>
    </row>
    <row r="52" spans="1:3" s="14" customFormat="1">
      <c r="A52" s="13"/>
      <c r="B52" s="17"/>
      <c r="C52" s="18"/>
    </row>
    <row r="53" spans="1:3" s="14" customFormat="1">
      <c r="A53" s="16"/>
      <c r="B53" s="19"/>
      <c r="C53" s="29" t="s">
        <v>37</v>
      </c>
    </row>
    <row r="54" spans="1:3" s="14" customFormat="1">
      <c r="A54" s="13"/>
      <c r="B54" s="17"/>
      <c r="C54" s="18"/>
    </row>
    <row r="55" spans="1:3" s="8" customFormat="1">
      <c r="A55" s="11"/>
      <c r="B55" s="25" t="s">
        <v>62</v>
      </c>
      <c r="C55" s="32" t="s">
        <v>89</v>
      </c>
    </row>
    <row r="56" spans="1:3" s="14" customFormat="1" ht="38.25">
      <c r="A56" s="13"/>
      <c r="B56" s="17"/>
      <c r="C56" s="50" t="s">
        <v>91</v>
      </c>
    </row>
    <row r="57" spans="1:3" s="14" customFormat="1" ht="63.75">
      <c r="A57" s="13"/>
      <c r="B57" s="17"/>
      <c r="C57" s="40" t="s">
        <v>90</v>
      </c>
    </row>
    <row r="58" spans="1:3" s="14" customFormat="1">
      <c r="A58" s="13"/>
      <c r="B58" s="17"/>
      <c r="C58" s="18"/>
    </row>
    <row r="59" spans="1:3" s="14" customFormat="1">
      <c r="A59" s="16"/>
      <c r="B59" s="19"/>
      <c r="C59" s="29" t="s">
        <v>37</v>
      </c>
    </row>
    <row r="60" spans="1:3" s="14" customFormat="1">
      <c r="A60" s="13"/>
      <c r="B60" s="17"/>
      <c r="C60" s="18"/>
    </row>
    <row r="61" spans="1:3" s="8" customFormat="1" ht="25.5">
      <c r="A61" s="11"/>
      <c r="B61" s="25" t="s">
        <v>63</v>
      </c>
      <c r="C61" s="32" t="s">
        <v>59</v>
      </c>
    </row>
    <row r="62" spans="1:3" s="14" customFormat="1" ht="63.75">
      <c r="A62" s="13"/>
      <c r="B62" s="17"/>
      <c r="C62" s="27" t="s">
        <v>77</v>
      </c>
    </row>
    <row r="63" spans="1:3" s="14" customFormat="1">
      <c r="A63" s="13"/>
      <c r="B63" s="17"/>
      <c r="C63" s="18"/>
    </row>
    <row r="64" spans="1:3" s="14" customFormat="1">
      <c r="A64" s="16"/>
      <c r="B64" s="19"/>
      <c r="C64" s="29" t="s">
        <v>37</v>
      </c>
    </row>
    <row r="65" spans="1:3" s="14" customFormat="1">
      <c r="A65" s="13"/>
      <c r="B65" s="17"/>
      <c r="C65" s="18"/>
    </row>
    <row r="66" spans="1:3" s="8" customFormat="1">
      <c r="A66" s="11"/>
      <c r="B66" s="25" t="s">
        <v>78</v>
      </c>
      <c r="C66" s="32" t="s">
        <v>83</v>
      </c>
    </row>
    <row r="67" spans="1:3" s="14" customFormat="1">
      <c r="A67" s="13"/>
      <c r="B67" s="17"/>
      <c r="C67" s="50"/>
    </row>
    <row r="68" spans="1:3" s="14" customFormat="1" ht="38.25">
      <c r="A68" s="13"/>
      <c r="B68" s="17"/>
      <c r="C68" s="27" t="s">
        <v>86</v>
      </c>
    </row>
    <row r="69" spans="1:3" s="14" customFormat="1">
      <c r="A69" s="13"/>
      <c r="B69" s="17"/>
      <c r="C69" s="18"/>
    </row>
    <row r="70" spans="1:3" s="14" customFormat="1">
      <c r="A70" s="16"/>
      <c r="B70" s="19"/>
      <c r="C70" s="29" t="s">
        <v>81</v>
      </c>
    </row>
    <row r="71" spans="1:3" s="14" customFormat="1">
      <c r="A71" s="13"/>
      <c r="B71" s="17"/>
      <c r="C71" s="18"/>
    </row>
    <row r="72" spans="1:3" s="8" customFormat="1">
      <c r="A72" s="11"/>
      <c r="B72" s="25" t="s">
        <v>79</v>
      </c>
      <c r="C72" s="32" t="s">
        <v>84</v>
      </c>
    </row>
    <row r="73" spans="1:3" s="14" customFormat="1">
      <c r="A73" s="13"/>
      <c r="B73" s="17"/>
      <c r="C73" s="50"/>
    </row>
    <row r="74" spans="1:3" s="14" customFormat="1" ht="38.25">
      <c r="A74" s="13"/>
      <c r="B74" s="17"/>
      <c r="C74" s="27" t="s">
        <v>87</v>
      </c>
    </row>
    <row r="75" spans="1:3" s="14" customFormat="1">
      <c r="A75" s="13"/>
      <c r="B75" s="17"/>
      <c r="C75" s="18"/>
    </row>
    <row r="76" spans="1:3" s="14" customFormat="1">
      <c r="A76" s="16"/>
      <c r="B76" s="19"/>
      <c r="C76" s="29" t="s">
        <v>82</v>
      </c>
    </row>
    <row r="77" spans="1:3" s="14" customFormat="1">
      <c r="A77" s="13"/>
      <c r="B77" s="17"/>
      <c r="C77" s="18"/>
    </row>
    <row r="78" spans="1:3" s="8" customFormat="1">
      <c r="A78" s="11"/>
      <c r="B78" s="25" t="s">
        <v>80</v>
      </c>
      <c r="C78" s="32" t="s">
        <v>85</v>
      </c>
    </row>
    <row r="79" spans="1:3" s="14" customFormat="1">
      <c r="A79" s="13"/>
      <c r="B79" s="17"/>
      <c r="C79" s="50"/>
    </row>
    <row r="80" spans="1:3" s="14" customFormat="1" ht="38.25">
      <c r="A80" s="13"/>
      <c r="B80" s="17"/>
      <c r="C80" s="27" t="s">
        <v>88</v>
      </c>
    </row>
    <row r="81" spans="1:3" s="14" customFormat="1">
      <c r="A81" s="13"/>
      <c r="B81" s="17"/>
      <c r="C81" s="18"/>
    </row>
    <row r="82" spans="1:3" s="14" customFormat="1" ht="15" thickBot="1">
      <c r="A82" s="47"/>
      <c r="B82" s="48"/>
      <c r="C82" s="49" t="s">
        <v>82</v>
      </c>
    </row>
  </sheetData>
  <printOptions horizontalCentered="1"/>
  <pageMargins left="0.39370078740157483" right="0.39370078740157483" top="0.98425196850393704" bottom="0.59055118110236227" header="0.39370078740157483" footer="0.27559055118110237"/>
  <pageSetup paperSize="9" orientation="portrait" r:id="rId1"/>
  <headerFooter>
    <oddHeader>&amp;LSTAVBA: ZVOLEN-KRUHOVÝ OBJAZD NA KRIŽOVATKE ULICE J. KOLLÁRA A CESTY 2460&amp;RZVÄZOK 4   CENOVÁ ČASŤ
4.8  POPIS VŠEOBECNÝCH POLOŽIEK</oddHeader>
    <oddFooter>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4.2 Rekapitulácia</vt:lpstr>
      <vt:lpstr>4.3 Dokumentácia</vt:lpstr>
      <vt:lpstr>4.4 Súpis prác</vt:lpstr>
      <vt:lpstr>4.5 Rekapitulácia objektov</vt:lpstr>
      <vt:lpstr>4.6 Ocenený súpis prác</vt:lpstr>
      <vt:lpstr>4.7 Popis prác</vt:lpstr>
      <vt:lpstr>4.8 Popis všeobecnych poloziek</vt:lpstr>
      <vt:lpstr>'4.3 Dokumentácia'!Názvy_tlače</vt:lpstr>
      <vt:lpstr>'4.4 Súpis prác'!Názvy_tlače</vt:lpstr>
      <vt:lpstr>'4.5 Rekapitulácia objektov'!Názvy_tlače</vt:lpstr>
      <vt:lpstr>'4.6 Ocenený súpis prác'!Názvy_tlače</vt:lpstr>
      <vt:lpstr>'4.7 Popis prác'!Názvy_tlače</vt:lpstr>
      <vt:lpstr>'4.8 Popis všeobecnych poloziek'!Názvy_tlače</vt:lpstr>
      <vt:lpstr>'4.3 Dokumentácia'!Oblasť_tlače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Hornáček Peter</dc:creator>
  <cp:lastModifiedBy>Hornáček Peter Ing.</cp:lastModifiedBy>
  <cp:lastPrinted>2024-02-06T05:53:04Z</cp:lastPrinted>
  <dcterms:created xsi:type="dcterms:W3CDTF">2021-06-09T05:55:53Z</dcterms:created>
  <dcterms:modified xsi:type="dcterms:W3CDTF">2024-02-06T05:53:13Z</dcterms:modified>
</cp:coreProperties>
</file>