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AZC\Polnoservis\PTK\"/>
    </mc:Choice>
  </mc:AlternateContent>
  <xr:revisionPtr revIDLastSave="0" documentId="13_ncr:1_{57183FFF-F498-48C2-9E6F-6C293BEB7613}" xr6:coauthVersionLast="47" xr6:coauthVersionMax="47" xr10:uidLastSave="{00000000-0000-0000-0000-000000000000}"/>
  <bookViews>
    <workbookView xWindow="-120" yWindow="-120" windowWidth="29040" windowHeight="15840" xr2:uid="{3C87455F-5CF2-4BE4-A679-47B22A6EEE2F}"/>
  </bookViews>
  <sheets>
    <sheet name="Celkový výkaz" sheetId="10" r:id="rId1"/>
    <sheet name="Výkaz_výměr_A+S_-_BOURÁKY" sheetId="1" r:id="rId2"/>
    <sheet name="Výkaz_výměr_A+S_-_NAVRHOVANÝ" sheetId="2" r:id="rId3"/>
    <sheet name="Specifikace osvětlení" sheetId="3" r:id="rId4"/>
    <sheet name="Potrubí" sheetId="5" r:id="rId5"/>
    <sheet name="Uložení" sheetId="6" r:id="rId6"/>
    <sheet name="Nátěry" sheetId="7" r:id="rId7"/>
    <sheet name="Výkaz položek OK" sheetId="8" r:id="rId8"/>
    <sheet name="Specifikace elektro a MaR" sheetId="9" r:id="rId9"/>
    <sheet name="D.2.6.c Specifikace materiálu" sheetId="11" r:id="rId10"/>
    <sheet name="Garančný test zariadenia" sheetId="16" r:id="rId11"/>
    <sheet name="výmena článkov" sheetId="17" r:id="rId12"/>
    <sheet name="D.2.1.c Seznam strojů a zařízen" sheetId="12" r:id="rId13"/>
    <sheet name="Bleskosvod" sheetId="15" r:id="rId14"/>
    <sheet name="Ostatní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H389" i="8" l="1"/>
  <c r="G389" i="8"/>
  <c r="D13" i="13" l="1"/>
  <c r="B16" i="10" s="1"/>
  <c r="G4" i="2"/>
  <c r="G5" i="2"/>
  <c r="G6" i="2"/>
  <c r="G7" i="2"/>
  <c r="G8" i="2"/>
  <c r="G9" i="2"/>
  <c r="G10" i="2"/>
  <c r="G11" i="2"/>
  <c r="G12" i="2"/>
  <c r="G13" i="2"/>
  <c r="G14" i="2"/>
  <c r="G15" i="2"/>
  <c r="G21" i="2"/>
  <c r="G22" i="2"/>
  <c r="G23" i="2"/>
  <c r="G3" i="2"/>
  <c r="R29" i="3"/>
  <c r="R28" i="3"/>
  <c r="K396" i="8"/>
  <c r="P50" i="9"/>
  <c r="J37" i="15"/>
  <c r="G24" i="2" l="1"/>
  <c r="B4" i="10" s="1"/>
  <c r="K397" i="8"/>
  <c r="B13" i="10"/>
  <c r="G4" i="1"/>
  <c r="G5" i="1"/>
  <c r="G6" i="1"/>
  <c r="G7" i="1"/>
  <c r="G8" i="1"/>
  <c r="G9" i="1"/>
  <c r="G10" i="1"/>
  <c r="G11" i="1"/>
  <c r="G12" i="1"/>
  <c r="G13" i="1"/>
  <c r="G3" i="1"/>
  <c r="B10" i="10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4" i="8"/>
  <c r="N11" i="7"/>
  <c r="N13" i="7" s="1"/>
  <c r="B8" i="10" s="1"/>
  <c r="N12" i="6"/>
  <c r="N13" i="6"/>
  <c r="N14" i="6"/>
  <c r="N15" i="6"/>
  <c r="N16" i="6"/>
  <c r="N11" i="6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11" i="5"/>
  <c r="R12" i="3"/>
  <c r="R13" i="3"/>
  <c r="R14" i="3"/>
  <c r="R20" i="3"/>
  <c r="R26" i="3"/>
  <c r="R27" i="3"/>
  <c r="H6" i="12"/>
  <c r="H7" i="12"/>
  <c r="H8" i="12"/>
  <c r="H9" i="12"/>
  <c r="H10" i="12"/>
  <c r="H11" i="12"/>
  <c r="H12" i="12"/>
  <c r="H13" i="12"/>
  <c r="H14" i="12"/>
  <c r="H5" i="12"/>
  <c r="H7" i="11"/>
  <c r="H6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396" i="8"/>
  <c r="G14" i="1" l="1"/>
  <c r="B3" i="10" s="1"/>
  <c r="R32" i="3"/>
  <c r="B5" i="10" s="1"/>
  <c r="N17" i="6"/>
  <c r="B7" i="10" s="1"/>
  <c r="K398" i="8"/>
  <c r="B9" i="10" s="1"/>
  <c r="H15" i="12"/>
  <c r="B12" i="10" s="1"/>
  <c r="H24" i="11"/>
  <c r="B11" i="10" s="1"/>
  <c r="N45" i="5"/>
  <c r="B6" i="10" s="1"/>
  <c r="B17" i="10" l="1"/>
</calcChain>
</file>

<file path=xl/sharedStrings.xml><?xml version="1.0" encoding="utf-8"?>
<sst xmlns="http://schemas.openxmlformats.org/spreadsheetml/2006/main" count="1620" uniqueCount="974">
  <si>
    <t>BOURACÍ PRÁCE</t>
  </si>
  <si>
    <t>POLOŽKA</t>
  </si>
  <si>
    <t>JEDNOTKA</t>
  </si>
  <si>
    <t>VÝMĚRA</t>
  </si>
  <si>
    <t>Odstranění střešního TRIMO panelu tl. 150mm včetně ořezu pro nový prostup (P1, P2, P3) - prostupy pro nové sloupy RHS120*5</t>
  </si>
  <si>
    <t>(3x320x320mm)</t>
  </si>
  <si>
    <t>m2</t>
  </si>
  <si>
    <t>Odstranění fasádního TRIMO panelu tl. 100mm včetně ořezu pro nový prostup P4 - kotvení HEB 200mm</t>
  </si>
  <si>
    <t>280x300mm</t>
  </si>
  <si>
    <t>Odstranění fasádního TRIMO panelu tl. 100mm včetně ořezu pro nový prostup P5 - kotvení HEB 200mm</t>
  </si>
  <si>
    <t>Odstranění fasádního TRIMO panelu tl. 100mm včetně ořezu pro nový prostup P6 - kotvení HEB 180mm</t>
  </si>
  <si>
    <t>260x270mm</t>
  </si>
  <si>
    <t>Odstranění fasádního TRIMO panelu tl. 100mm včetně ořezu pro nový prostup P7.1, P7.2, P7.3 - kotvení komínu, otvor pro profily CHS88.9*4.0</t>
  </si>
  <si>
    <t>2x190x540mm, 1x190x190mm</t>
  </si>
  <si>
    <t>Odstranění fasádního TRIMO panelu tl. 100mm včetně ořezu pro nový prostup P8 - prostup pro potrubí čistého vzduchu</t>
  </si>
  <si>
    <t>1x ⌀400</t>
  </si>
  <si>
    <t>Odstranění fasádního TRIMO panelu tl. 100mm včetně ořezu pro nový prostup P9 - prostup pro osazení nových plechových dveří</t>
  </si>
  <si>
    <t>Odstranění fasádního TRIMO panelu tl. 100mm včetně ořezu pro nový prostup P10 - prostup pro technologii</t>
  </si>
  <si>
    <t>800x800mm</t>
  </si>
  <si>
    <t>Odstranění fasádního TRIMO panelu tl. 100mm včetně ořezu pro nový prostup P11 - prostup pro technologii</t>
  </si>
  <si>
    <t>1000x1000mm</t>
  </si>
  <si>
    <t>Odstranění stávajících ocelových dveří včetně zárubní, rozměr 800x1970mm</t>
  </si>
  <si>
    <t>ks</t>
  </si>
  <si>
    <t>Očištění ocelových konstrukcí před svařováním</t>
  </si>
  <si>
    <t>kpl</t>
  </si>
  <si>
    <t>Poznámka: Veškeré položky zahrnují přesun hmot i likvidaci odpadů</t>
  </si>
  <si>
    <t>Dokument č.:</t>
  </si>
  <si>
    <t>50920-D.2.5c</t>
  </si>
  <si>
    <t>POLNOSERVIS STUDENÁ PLAZMA SPECIFIKACE OSVĚTLENÍ</t>
  </si>
  <si>
    <t>Datum:</t>
  </si>
  <si>
    <t>Svítidla, silové a ovládací kabely,kabelové trasy,  spojovací a jiný  materiál</t>
  </si>
  <si>
    <t>Revize:</t>
  </si>
  <si>
    <t>r0</t>
  </si>
  <si>
    <t>Číslo projektu:</t>
  </si>
  <si>
    <t>Rev.</t>
  </si>
  <si>
    <t>Popis</t>
  </si>
  <si>
    <t>Skupina</t>
  </si>
  <si>
    <t>materiál</t>
  </si>
  <si>
    <t>Velikost</t>
  </si>
  <si>
    <t>Typ</t>
  </si>
  <si>
    <t>Množství [m/ks]</t>
  </si>
  <si>
    <t>Výrobce</t>
  </si>
  <si>
    <t>Poznámka</t>
  </si>
  <si>
    <t>Sekce:</t>
  </si>
  <si>
    <t>SVÍTIDLA</t>
  </si>
  <si>
    <t>Svítidlo CRI&gt;80:400 K,
LED moduly, nestmívatelný napaječ
V provedení se záložním zdrojem M1h</t>
  </si>
  <si>
    <t>Svítidla</t>
  </si>
  <si>
    <t>polykarbonát</t>
  </si>
  <si>
    <t>TREVOS-PRIMA LED 1.2 ft CLASS II PC 2200/840 1F M1h</t>
  </si>
  <si>
    <t>TREVOS</t>
  </si>
  <si>
    <t>Vypínač na omítku
250V AC, IP66</t>
  </si>
  <si>
    <t>KABELY</t>
  </si>
  <si>
    <t>Délky kabelů jsou přibližné a musí být přeměřeny na stavbě</t>
  </si>
  <si>
    <t>CYKY-J 3G1,5</t>
  </si>
  <si>
    <t>Silový kabel</t>
  </si>
  <si>
    <t>PVC</t>
  </si>
  <si>
    <t>3x1,5mm2</t>
  </si>
  <si>
    <t>m</t>
  </si>
  <si>
    <t>OSTATNÍ ELEKTRICKÝ MATERIÁL</t>
  </si>
  <si>
    <t>Lokální odpojovače pro motory, Instrumentace</t>
  </si>
  <si>
    <t>Elektroinstlační trubka 6029 ZNM_S vnitřní půrměr 34.4mm s příslušenstvím</t>
  </si>
  <si>
    <t>Kabelové trasy</t>
  </si>
  <si>
    <t>zinkování Sendzimir</t>
  </si>
  <si>
    <t>3000x37</t>
  </si>
  <si>
    <t>6029 ZNM_S + 
Příslušenství</t>
  </si>
  <si>
    <t>Kopos</t>
  </si>
  <si>
    <t xml:space="preserve">Rozbočovací krabice 16 A, se svorkami a průchodkami
1 x průchodka M20 - Lappgroup 53111420
1 x matice M20 - Lappgroup 53119023
</t>
  </si>
  <si>
    <t>Plast</t>
  </si>
  <si>
    <t>mm</t>
  </si>
  <si>
    <t>Rev.:</t>
  </si>
  <si>
    <t>SLEDOVÁNÍ REVIZÍ</t>
  </si>
  <si>
    <t>Datum</t>
  </si>
  <si>
    <t>Dokumentace pro provádění stavby</t>
  </si>
  <si>
    <t>Potrubí</t>
  </si>
  <si>
    <t>Uložení</t>
  </si>
  <si>
    <t>Nátěry</t>
  </si>
  <si>
    <t>D.2.2.c</t>
  </si>
  <si>
    <t>Č. dokumentu:</t>
  </si>
  <si>
    <t>Č. zákazky.: 50920</t>
  </si>
  <si>
    <t>Investor:  POĽNOSERVIS a.s.</t>
  </si>
  <si>
    <t>Název: INSTALACE ZAŘÍZENÍ STUDENÉ PLAZMY, D.2.2 POTRUBNÍ ROZVODY</t>
  </si>
  <si>
    <t>Název</t>
  </si>
  <si>
    <t>Norma</t>
  </si>
  <si>
    <t>Materiál</t>
  </si>
  <si>
    <t>DN</t>
  </si>
  <si>
    <t>PN</t>
  </si>
  <si>
    <t>Množství
[m/pcs]</t>
  </si>
  <si>
    <t>Potrubní třída</t>
  </si>
  <si>
    <t>Cena</t>
  </si>
  <si>
    <t>NIRA</t>
  </si>
  <si>
    <t>Nosná spona č. pol. 1008277610</t>
  </si>
  <si>
    <t>JACOB</t>
  </si>
  <si>
    <t>pozink.</t>
  </si>
  <si>
    <t>Potrubní objímka pro upevnění na strop č. pol. 10302770</t>
  </si>
  <si>
    <t>Potrubní objímka pro upevnění na stěnu č. pol. 10302780</t>
  </si>
  <si>
    <t>Těsnění lemu pro potrubní systém 1 mm č. pol. 103069517</t>
  </si>
  <si>
    <t>NBR</t>
  </si>
  <si>
    <t>Potrubí 2000 mm potrubní systém 1 mm č. pol. 11302010</t>
  </si>
  <si>
    <t>Potrubí 1000 mm potrubní systém 1 mm č. pol. 11302020</t>
  </si>
  <si>
    <t>Potrubí 500 mm potrubní systém 1 mm č. pol. 11302030</t>
  </si>
  <si>
    <t>Potrubí 200 mm potrubní systém 1 mm č. pol. 11302040</t>
  </si>
  <si>
    <t>Segment 45° potrubní systém 1 mm č. pol. 11302330</t>
  </si>
  <si>
    <t>Potrubní koleno R=1D 90° 1,5 mm č. pol. 11302339</t>
  </si>
  <si>
    <t>Rýchlospona č. pol. 12302383</t>
  </si>
  <si>
    <t>Kompenzátor č. pol. 12302707</t>
  </si>
  <si>
    <t>pozink. / EPDM</t>
  </si>
  <si>
    <t>Upevňovací můstek bez krytek kontaktů č. pol. 11003792</t>
  </si>
  <si>
    <t>1.4301</t>
  </si>
  <si>
    <t>Uzemňovací spona volná č. pol 1100379020</t>
  </si>
  <si>
    <t>1)</t>
  </si>
  <si>
    <t>Uzemňovací kabel L=230mm č. pol 1000079610</t>
  </si>
  <si>
    <t>2)</t>
  </si>
  <si>
    <t>Tyč kruhová Ø10 mm</t>
  </si>
  <si>
    <t>EN 10060</t>
  </si>
  <si>
    <t>S235JR pozink.</t>
  </si>
  <si>
    <t>11 m</t>
  </si>
  <si>
    <t>3)</t>
  </si>
  <si>
    <t>Doměrka 300-120 výkr. č. 50920-D.2.2.b-10011</t>
  </si>
  <si>
    <t>Doměrka 300-235 výkr. č. 50920-D.2.2.b-10010</t>
  </si>
  <si>
    <t>Doměrka 300-260 výkr. č. 50920-D.2.2.b-10009</t>
  </si>
  <si>
    <t>Přechod 500-300 výkr. č. 50920-D.2.2.b-10008</t>
  </si>
  <si>
    <t>500-300</t>
  </si>
  <si>
    <t>Přechod 500-620x620 výkr. č. 50920-D.2.2.b-10007</t>
  </si>
  <si>
    <t>500-620x620</t>
  </si>
  <si>
    <t>Těsnění FF Ø595/Ø505 t=3mm</t>
  </si>
  <si>
    <t>vláknitopryžové</t>
  </si>
  <si>
    <t>4)</t>
  </si>
  <si>
    <t>Protidešťová žaluzie TWG 630</t>
  </si>
  <si>
    <t>ELEKTRODESIGN</t>
  </si>
  <si>
    <t>620x620</t>
  </si>
  <si>
    <t>5)</t>
  </si>
  <si>
    <t>Těsnění FF 1080/1000x780/700 t=3mm</t>
  </si>
  <si>
    <t>KLINGERSIL C-4430</t>
  </si>
  <si>
    <t>1000x700</t>
  </si>
  <si>
    <t>6)</t>
  </si>
  <si>
    <t>Šroub M10x40</t>
  </si>
  <si>
    <t>ISO 4017</t>
  </si>
  <si>
    <t>8.8 pozink.</t>
  </si>
  <si>
    <t>Šroub M12x40</t>
  </si>
  <si>
    <t>A4-80</t>
  </si>
  <si>
    <t>7)</t>
  </si>
  <si>
    <t>Matice M10</t>
  </si>
  <si>
    <t>ISO 4032</t>
  </si>
  <si>
    <t>8 pozink.</t>
  </si>
  <si>
    <t>Matice M12</t>
  </si>
  <si>
    <t>Podložka 10</t>
  </si>
  <si>
    <t>ISO 7089</t>
  </si>
  <si>
    <t>200 HV pozink.</t>
  </si>
  <si>
    <t>Podložka 12</t>
  </si>
  <si>
    <t>200 HV-A4</t>
  </si>
  <si>
    <t>Štítek L/1/VZDUCH/03/-</t>
  </si>
  <si>
    <t>STN 130072</t>
  </si>
  <si>
    <t>8)</t>
  </si>
  <si>
    <t>Štítek P/2/VZDUCH/03/-</t>
  </si>
  <si>
    <t>9)</t>
  </si>
  <si>
    <t>Štítek P/1/VZDUCH/03/-</t>
  </si>
  <si>
    <t>10)</t>
  </si>
  <si>
    <t>Poznámky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</si>
  <si>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Navařit na Id. č. 130_5 Tlumič, po navaření svar ošetřit zinkovým sprejem JACOB č. pol. 100029900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</si>
  <si>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Vodivé propojení potrubí a Id. č. 130_5 Tlumič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</si>
  <si>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Závity řezané na montáži ošetřit zinkovým sprejem JACOB č. pol. 100029900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</si>
  <si>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Přírubový spoj Id. č. 130_5 Tlumič, rozměry dle výkr. č. 50920-D.2.2.b-10007 a 50920-D.2.2.b-10008 POZ. 1 Přiruba 500</t>
    </r>
  </si>
  <si>
    <r>
      <rPr>
        <vertAlign val="superscript"/>
        <sz val="8"/>
        <rFont val="Arial"/>
        <family val="2"/>
        <charset val="238"/>
      </rPr>
      <t xml:space="preserve">5) </t>
    </r>
    <r>
      <rPr>
        <sz val="8"/>
        <rFont val="Arial"/>
        <family val="2"/>
        <charset val="238"/>
      </rPr>
      <t>Po přivaření na Přechod 500-620x620 výkr. č. 50920-D.2.2.b-10007 svar ošetřit zinkovým sprejem JACOB č. pol. 100029900</t>
    </r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</si>
  <si>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Přírubový spoj Id. č. 130_6 Adaptér, rozměry dle výkr. č. 50920-D.2.6.b-10001 POZ. 2 Přiruba, grafitem mazané</t>
    </r>
  </si>
  <si>
    <r>
      <rPr>
        <vertAlign val="superscript"/>
        <sz val="8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Přírubový spoj Id. č. 130_6 Adaptér</t>
    </r>
  </si>
  <si>
    <r>
      <rPr>
        <vertAlign val="superscript"/>
        <sz val="8"/>
        <rFont val="Arial"/>
        <family val="2"/>
        <charset val="238"/>
      </rPr>
      <t>8)</t>
    </r>
    <r>
      <rPr>
        <sz val="8"/>
        <rFont val="Arial"/>
        <family val="2"/>
        <charset val="238"/>
      </rPr>
      <t xml:space="preserve"> Nasávací sekce</t>
    </r>
  </si>
  <si>
    <r>
      <rPr>
        <vertAlign val="superscript"/>
        <sz val="8"/>
        <rFont val="Arial"/>
        <family val="2"/>
        <charset val="238"/>
      </rPr>
      <t>9)</t>
    </r>
    <r>
      <rPr>
        <sz val="8"/>
        <rFont val="Arial"/>
        <family val="2"/>
        <charset val="238"/>
      </rPr>
      <t xml:space="preserve"> Za filtrační jednotkou, uvnitř</t>
    </r>
  </si>
  <si>
    <r>
      <rPr>
        <vertAlign val="superscript"/>
        <sz val="8"/>
        <rFont val="Arial"/>
        <family val="2"/>
        <charset val="238"/>
      </rPr>
      <t>10)</t>
    </r>
    <r>
      <rPr>
        <sz val="8"/>
        <rFont val="Arial"/>
        <family val="2"/>
        <charset val="238"/>
      </rPr>
      <t xml:space="preserve"> Plošina venku</t>
    </r>
  </si>
  <si>
    <t>Množství
[m/ks]</t>
  </si>
  <si>
    <t>Hmotnost
[kg]</t>
  </si>
  <si>
    <t>Tyč U100</t>
  </si>
  <si>
    <t>DIN 1026-1</t>
  </si>
  <si>
    <t>S235JR</t>
  </si>
  <si>
    <t>0,924 m</t>
  </si>
  <si>
    <t>Tyč UPE100</t>
  </si>
  <si>
    <t>DIN 1026-2</t>
  </si>
  <si>
    <t>0,4 m</t>
  </si>
  <si>
    <t>Tyč PLO 60x8</t>
  </si>
  <si>
    <t>EN 10058</t>
  </si>
  <si>
    <t>0,81 m</t>
  </si>
  <si>
    <t>Šroub M12x35</t>
  </si>
  <si>
    <r>
      <t>Plocha
[m</t>
    </r>
    <r>
      <rPr>
        <b/>
        <vertAlign val="superscript"/>
        <sz val="9"/>
        <rFont val="Arial Narrow"/>
        <family val="2"/>
        <charset val="238"/>
      </rPr>
      <t>2</t>
    </r>
    <r>
      <rPr>
        <b/>
        <sz val="9"/>
        <rFont val="Arial Narrow"/>
        <family val="2"/>
        <charset val="238"/>
      </rPr>
      <t>]</t>
    </r>
  </si>
  <si>
    <t>Nátěrový systém pro OK z uhlíkové oceli - Konzoly uložení potrubí</t>
  </si>
  <si>
    <t>Výkaz položek ocelové konstrukce</t>
  </si>
  <si>
    <t>Počet ks</t>
  </si>
  <si>
    <t>Položka</t>
  </si>
  <si>
    <t>Profil</t>
  </si>
  <si>
    <t>1ks délka (mm)</t>
  </si>
  <si>
    <t>Celková délka (mm)</t>
  </si>
  <si>
    <t>1ks hmotnost (kg)</t>
  </si>
  <si>
    <t>Celková hmotnost (kg)</t>
  </si>
  <si>
    <t>Celk. nátěr. plocha (m2)</t>
  </si>
  <si>
    <t>H1</t>
  </si>
  <si>
    <t>PL10*240</t>
  </si>
  <si>
    <t>H2</t>
  </si>
  <si>
    <t>PL5*240</t>
  </si>
  <si>
    <t>H3</t>
  </si>
  <si>
    <t>PL5*37</t>
  </si>
  <si>
    <t>H4</t>
  </si>
  <si>
    <t>PL5*33</t>
  </si>
  <si>
    <t>H5</t>
  </si>
  <si>
    <t>PL5*41</t>
  </si>
  <si>
    <t>H6</t>
  </si>
  <si>
    <t>PL2*240</t>
  </si>
  <si>
    <t>P1</t>
  </si>
  <si>
    <t>HEA180</t>
  </si>
  <si>
    <t>P2</t>
  </si>
  <si>
    <t>P3</t>
  </si>
  <si>
    <t>_UPE200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</si>
  <si>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</si>
  <si>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</si>
  <si>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</si>
  <si>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</si>
  <si>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</si>
  <si>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</si>
  <si>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</si>
  <si>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</si>
  <si>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</si>
  <si>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</si>
  <si>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</si>
  <si>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</si>
  <si>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</si>
  <si>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FLAT10*110</t>
  </si>
  <si>
    <t>P17</t>
  </si>
  <si>
    <t>FLAT10*140</t>
  </si>
  <si>
    <t>P18</t>
  </si>
  <si>
    <t>P19</t>
  </si>
  <si>
    <t>P20</t>
  </si>
  <si>
    <t>FLAT10*70</t>
  </si>
  <si>
    <t>P21</t>
  </si>
  <si>
    <t>PL10*87</t>
  </si>
  <si>
    <t>P22</t>
  </si>
  <si>
    <t>PL10*96</t>
  </si>
  <si>
    <t>P23</t>
  </si>
  <si>
    <t>PL10*224</t>
  </si>
  <si>
    <t>P24</t>
  </si>
  <si>
    <t>PL10*134</t>
  </si>
  <si>
    <t>P25</t>
  </si>
  <si>
    <t>PL10*109</t>
  </si>
  <si>
    <t>P26</t>
  </si>
  <si>
    <t>PL10*180</t>
  </si>
  <si>
    <t>P27</t>
  </si>
  <si>
    <t>PL10*99</t>
  </si>
  <si>
    <t>P28</t>
  </si>
  <si>
    <t>P29</t>
  </si>
  <si>
    <t>FLAT10*100</t>
  </si>
  <si>
    <t>P30</t>
  </si>
  <si>
    <t>PL10*85</t>
  </si>
  <si>
    <t>P31</t>
  </si>
  <si>
    <t>P32</t>
  </si>
  <si>
    <t>FLAT10*80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</si>
  <si>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</si>
  <si>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</si>
  <si>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</si>
  <si>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</si>
  <si>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</si>
  <si>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</si>
  <si>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</si>
  <si>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</si>
  <si>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</si>
  <si>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CHS88.9*4.0</t>
  </si>
  <si>
    <t>P42</t>
  </si>
  <si>
    <t>P43</t>
  </si>
  <si>
    <t>P44</t>
  </si>
  <si>
    <t>P45</t>
  </si>
  <si>
    <t>P46</t>
  </si>
  <si>
    <t>P47</t>
  </si>
  <si>
    <t>_UPE140</t>
  </si>
  <si>
    <t>P48</t>
  </si>
  <si>
    <t>P49</t>
  </si>
  <si>
    <t>P50</t>
  </si>
  <si>
    <t>P51</t>
  </si>
  <si>
    <t>P52</t>
  </si>
  <si>
    <t>P53</t>
  </si>
  <si>
    <t>L60*6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</si>
  <si>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</si>
  <si>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</si>
  <si>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</si>
  <si>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</si>
  <si>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</si>
  <si>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</si>
  <si>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</si>
  <si>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</si>
  <si>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</si>
  <si>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</si>
  <si>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</si>
  <si>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</si>
  <si>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</si>
  <si>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</si>
  <si>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</si>
  <si>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</si>
  <si>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</si>
  <si>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</si>
  <si>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</si>
  <si>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</si>
  <si>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</si>
  <si>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</si>
  <si>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</si>
  <si>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</si>
  <si>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</si>
  <si>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</si>
  <si>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</si>
  <si>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</si>
  <si>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</si>
  <si>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</si>
  <si>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</si>
  <si>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</si>
  <si>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</si>
  <si>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</si>
  <si>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</si>
  <si>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</si>
  <si>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</si>
  <si>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CHS42.4*2.6</t>
  </si>
  <si>
    <t>P91</t>
  </si>
  <si>
    <t>CHS42.4*4.0</t>
  </si>
  <si>
    <t>P92</t>
  </si>
  <si>
    <t>P93</t>
  </si>
  <si>
    <t>P94</t>
  </si>
  <si>
    <t>P95</t>
  </si>
  <si>
    <t>P97</t>
  </si>
  <si>
    <t>P98</t>
  </si>
  <si>
    <t>P99</t>
  </si>
  <si>
    <t>P100</t>
  </si>
  <si>
    <t>P101</t>
  </si>
  <si>
    <t>P102</t>
  </si>
  <si>
    <t>P103</t>
  </si>
  <si>
    <t>P104</t>
  </si>
  <si>
    <t>P106</t>
  </si>
  <si>
    <t>P107</t>
  </si>
  <si>
    <t>P108</t>
  </si>
  <si>
    <t>P109</t>
  </si>
  <si>
    <t>P110</t>
  </si>
  <si>
    <t>P111</t>
  </si>
  <si>
    <t>P112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</si>
  <si>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</si>
  <si>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</si>
  <si>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</si>
  <si>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</si>
  <si>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</si>
  <si>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</si>
  <si>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</si>
  <si>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</si>
  <si>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</si>
  <si>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</si>
  <si>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P126</t>
  </si>
  <si>
    <t>P129</t>
  </si>
  <si>
    <t>P130</t>
  </si>
  <si>
    <t>P131</t>
  </si>
  <si>
    <t>CHS33.7*2.6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</si>
  <si>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</si>
  <si>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</si>
  <si>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</si>
  <si>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</si>
  <si>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</si>
  <si>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</si>
  <si>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</si>
  <si>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</si>
  <si>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</si>
  <si>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</si>
  <si>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</si>
  <si>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</si>
  <si>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</si>
  <si>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</si>
  <si>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</si>
  <si>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</si>
  <si>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</si>
  <si>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P150</t>
  </si>
  <si>
    <t>P151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</si>
  <si>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</si>
  <si>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</si>
  <si>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</si>
  <si>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</si>
  <si>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</si>
  <si>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</si>
  <si>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</si>
  <si>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</si>
  <si>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</si>
  <si>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</si>
  <si>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</si>
  <si>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</si>
  <si>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</si>
  <si>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</si>
  <si>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</si>
  <si>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HEB200</t>
  </si>
  <si>
    <t>P168</t>
  </si>
  <si>
    <t>P169</t>
  </si>
  <si>
    <t>_UPE160</t>
  </si>
  <si>
    <t>P170</t>
  </si>
  <si>
    <t>L120*10</t>
  </si>
  <si>
    <t>P172</t>
  </si>
  <si>
    <t>_UPE120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</si>
  <si>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</si>
  <si>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</si>
  <si>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</si>
  <si>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</si>
  <si>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</si>
  <si>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</si>
  <si>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</si>
  <si>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</si>
  <si>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</si>
  <si>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</si>
  <si>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</si>
  <si>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HEA140</t>
  </si>
  <si>
    <t>P184</t>
  </si>
  <si>
    <t>IPE140</t>
  </si>
  <si>
    <t>P185</t>
  </si>
  <si>
    <t>P186</t>
  </si>
  <si>
    <t>P187</t>
  </si>
  <si>
    <t>IPE120</t>
  </si>
  <si>
    <t>P188</t>
  </si>
  <si>
    <t>P189</t>
  </si>
  <si>
    <t>P190</t>
  </si>
  <si>
    <t>P191</t>
  </si>
  <si>
    <t>CHS114.3*5.0</t>
  </si>
  <si>
    <t>P192</t>
  </si>
  <si>
    <t>FLAT5*130</t>
  </si>
  <si>
    <t>P193</t>
  </si>
  <si>
    <t>FLAT5*100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</si>
  <si>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</si>
  <si>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</si>
  <si>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</si>
  <si>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</si>
  <si>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</si>
  <si>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</si>
  <si>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</si>
  <si>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</si>
  <si>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</si>
  <si>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</si>
  <si>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</si>
  <si>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</si>
  <si>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</si>
  <si>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</si>
  <si>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</si>
  <si>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</si>
  <si>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</si>
  <si>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</si>
  <si>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BLU25*40*2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</si>
  <si>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</si>
  <si>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</si>
  <si>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</si>
  <si>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</si>
  <si>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</si>
  <si>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</si>
  <si>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</si>
  <si>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</si>
  <si>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</si>
  <si>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</si>
  <si>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</si>
  <si>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</si>
  <si>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</si>
  <si>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</si>
  <si>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</si>
  <si>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</si>
  <si>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CHS60.3*4.0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</si>
  <si>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</si>
  <si>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</si>
  <si>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</si>
  <si>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</si>
  <si>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</si>
  <si>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</si>
  <si>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</si>
  <si>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</si>
  <si>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</si>
  <si>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</si>
  <si>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</si>
  <si>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_UPE100</t>
  </si>
  <si>
    <t>P239</t>
  </si>
  <si>
    <t>P240</t>
  </si>
  <si>
    <t>P241</t>
  </si>
  <si>
    <t>P242</t>
  </si>
  <si>
    <t>P243</t>
  </si>
  <si>
    <t>P244</t>
  </si>
  <si>
    <t>HEA100</t>
  </si>
  <si>
    <t>P245</t>
  </si>
  <si>
    <t>P246</t>
  </si>
  <si>
    <t>FLAT20*110</t>
  </si>
  <si>
    <t>P247</t>
  </si>
  <si>
    <t>P248</t>
  </si>
  <si>
    <t>FLAT20*160</t>
  </si>
  <si>
    <t>P249</t>
  </si>
  <si>
    <t>P250</t>
  </si>
  <si>
    <t>FLAT10*115</t>
  </si>
  <si>
    <t>P251</t>
  </si>
  <si>
    <t>FLAT10*60</t>
  </si>
  <si>
    <t>P252</t>
  </si>
  <si>
    <t>P253</t>
  </si>
  <si>
    <t>FLAT10*120</t>
  </si>
  <si>
    <t>P254</t>
  </si>
  <si>
    <t>FLAT10*150</t>
  </si>
  <si>
    <t>P255</t>
  </si>
  <si>
    <t>P256</t>
  </si>
  <si>
    <t>FLAT10*200</t>
  </si>
  <si>
    <t>P257</t>
  </si>
  <si>
    <t>P258</t>
  </si>
  <si>
    <t>P259</t>
  </si>
  <si>
    <t>P260</t>
  </si>
  <si>
    <t>P261</t>
  </si>
  <si>
    <t>P262</t>
  </si>
  <si>
    <t>P263</t>
  </si>
  <si>
    <t>P264</t>
  </si>
  <si>
    <t>FLAT8*110</t>
  </si>
  <si>
    <t>P265</t>
  </si>
  <si>
    <t>P266</t>
  </si>
  <si>
    <t>P267</t>
  </si>
  <si>
    <t>PL8*134</t>
  </si>
  <si>
    <t>P268</t>
  </si>
  <si>
    <t>PL8*162</t>
  </si>
  <si>
    <t>P269</t>
  </si>
  <si>
    <t>PL8*187</t>
  </si>
  <si>
    <t>P270</t>
  </si>
  <si>
    <t>PL8*155</t>
  </si>
  <si>
    <t>P271</t>
  </si>
  <si>
    <t>FLAT8*230</t>
  </si>
  <si>
    <t>P272</t>
  </si>
  <si>
    <t>PL8*174</t>
  </si>
  <si>
    <t>P273</t>
  </si>
  <si>
    <t>FLAT8*250</t>
  </si>
  <si>
    <t>P274</t>
  </si>
  <si>
    <t>PL8*188</t>
  </si>
  <si>
    <t>P275</t>
  </si>
  <si>
    <t>PL8*181</t>
  </si>
  <si>
    <t>P276</t>
  </si>
  <si>
    <t>P277</t>
  </si>
  <si>
    <t>FLAT8*100</t>
  </si>
  <si>
    <t>P278</t>
  </si>
  <si>
    <t>P279</t>
  </si>
  <si>
    <t>P280</t>
  </si>
  <si>
    <t>P281</t>
  </si>
  <si>
    <t>P282</t>
  </si>
  <si>
    <t>PL8*146</t>
  </si>
  <si>
    <t>P283</t>
  </si>
  <si>
    <t>FLAT8*130</t>
  </si>
  <si>
    <t>P284</t>
  </si>
  <si>
    <t>FLAT8*70</t>
  </si>
  <si>
    <t>P285</t>
  </si>
  <si>
    <t>PL8*34</t>
  </si>
  <si>
    <t>P286</t>
  </si>
  <si>
    <t>PL8*172</t>
  </si>
  <si>
    <t>P287</t>
  </si>
  <si>
    <t>PL8*142</t>
  </si>
  <si>
    <t>P288</t>
  </si>
  <si>
    <t>FLAT8*80</t>
  </si>
  <si>
    <t>P289</t>
  </si>
  <si>
    <t>P290</t>
  </si>
  <si>
    <t>FLAT8*180</t>
  </si>
  <si>
    <t>P291</t>
  </si>
  <si>
    <t>PL8*183</t>
  </si>
  <si>
    <t>P292</t>
  </si>
  <si>
    <t>PL8*235</t>
  </si>
  <si>
    <t>P293</t>
  </si>
  <si>
    <t>PL8*190</t>
  </si>
  <si>
    <t>P294</t>
  </si>
  <si>
    <t>P295</t>
  </si>
  <si>
    <t>FLAT8*150</t>
  </si>
  <si>
    <t>P296</t>
  </si>
  <si>
    <t>PL8*143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</si>
  <si>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</si>
  <si>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</si>
  <si>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</si>
  <si>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</si>
  <si>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</si>
  <si>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</si>
  <si>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</si>
  <si>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</si>
  <si>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</si>
  <si>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</si>
  <si>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</si>
  <si>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</si>
  <si>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FLAT8*200</t>
  </si>
  <si>
    <t>P309</t>
  </si>
  <si>
    <t>FLAT8*165</t>
  </si>
  <si>
    <t>P310</t>
  </si>
  <si>
    <t>FLAT8*160</t>
  </si>
  <si>
    <t>P311</t>
  </si>
  <si>
    <t>P312</t>
  </si>
  <si>
    <t>P313</t>
  </si>
  <si>
    <t>P314</t>
  </si>
  <si>
    <t>P315</t>
  </si>
  <si>
    <t>P316</t>
  </si>
  <si>
    <t>P317</t>
  </si>
  <si>
    <t>PL8*96</t>
  </si>
  <si>
    <t>P318</t>
  </si>
  <si>
    <t>FLAT8*50</t>
  </si>
  <si>
    <t>P319</t>
  </si>
  <si>
    <t>PL8*147</t>
  </si>
  <si>
    <t>P320</t>
  </si>
  <si>
    <t>PL8*202</t>
  </si>
  <si>
    <t>P321</t>
  </si>
  <si>
    <t>PL8*71</t>
  </si>
  <si>
    <t>P322</t>
  </si>
  <si>
    <t>PL8*139</t>
  </si>
  <si>
    <t>P323</t>
  </si>
  <si>
    <t>P324</t>
  </si>
  <si>
    <t>PL8*171</t>
  </si>
  <si>
    <t>P325</t>
  </si>
  <si>
    <t>RHS120*5</t>
  </si>
  <si>
    <t>P326</t>
  </si>
  <si>
    <t>P327</t>
  </si>
  <si>
    <t>P328</t>
  </si>
  <si>
    <t>P329</t>
  </si>
  <si>
    <t>FLAT15*180</t>
  </si>
  <si>
    <t>P330</t>
  </si>
  <si>
    <t>FLAT15*160</t>
  </si>
  <si>
    <t>P331</t>
  </si>
  <si>
    <t>P332</t>
  </si>
  <si>
    <t>FLAT15*200</t>
  </si>
  <si>
    <t>P333</t>
  </si>
  <si>
    <t>P334</t>
  </si>
  <si>
    <t>PL15*240</t>
  </si>
  <si>
    <t>P335</t>
  </si>
  <si>
    <t>PL5*26</t>
  </si>
  <si>
    <t>P336</t>
  </si>
  <si>
    <t>PL5*46</t>
  </si>
  <si>
    <t>P337</t>
  </si>
  <si>
    <t>PL5*59</t>
  </si>
  <si>
    <t>P338</t>
  </si>
  <si>
    <t>PL5*39</t>
  </si>
  <si>
    <t>P339</t>
  </si>
  <si>
    <t>PL5*62</t>
  </si>
  <si>
    <t>P340</t>
  </si>
  <si>
    <t>FLAT20*140</t>
  </si>
  <si>
    <t>P341</t>
  </si>
  <si>
    <t>FLAT12*100</t>
  </si>
  <si>
    <t>P342</t>
  </si>
  <si>
    <t>L40*4</t>
  </si>
  <si>
    <t>P343</t>
  </si>
  <si>
    <t>L80*6</t>
  </si>
  <si>
    <t>P344</t>
  </si>
  <si>
    <t>P345</t>
  </si>
  <si>
    <t>P346</t>
  </si>
  <si>
    <t>P347</t>
  </si>
  <si>
    <t>P348</t>
  </si>
  <si>
    <t>P349</t>
  </si>
  <si>
    <t>P350</t>
  </si>
  <si>
    <t>P351</t>
  </si>
  <si>
    <t>P352</t>
  </si>
  <si>
    <t>P353</t>
  </si>
  <si>
    <t>P354</t>
  </si>
  <si>
    <t>P355</t>
  </si>
  <si>
    <t>P356</t>
  </si>
  <si>
    <t>P357</t>
  </si>
  <si>
    <t>P358</t>
  </si>
  <si>
    <t>P359</t>
  </si>
  <si>
    <t>P360</t>
  </si>
  <si>
    <t>P361</t>
  </si>
  <si>
    <t>PL6*131</t>
  </si>
  <si>
    <t>P362</t>
  </si>
  <si>
    <t>PL6*132</t>
  </si>
  <si>
    <t>P363</t>
  </si>
  <si>
    <t>PL6*152</t>
  </si>
  <si>
    <t>P364</t>
  </si>
  <si>
    <t>P365</t>
  </si>
  <si>
    <t>PL6*147</t>
  </si>
  <si>
    <t>P366</t>
  </si>
  <si>
    <t>PL6*151</t>
  </si>
  <si>
    <t>P367</t>
  </si>
  <si>
    <t>PL6*112</t>
  </si>
  <si>
    <t>P368</t>
  </si>
  <si>
    <t>PL6*117</t>
  </si>
  <si>
    <t>P369</t>
  </si>
  <si>
    <t>RHS70*6</t>
  </si>
  <si>
    <t>P370</t>
  </si>
  <si>
    <t>P371</t>
  </si>
  <si>
    <t>P373</t>
  </si>
  <si>
    <t>PL3*16</t>
  </si>
  <si>
    <t>P374</t>
  </si>
  <si>
    <t>PL3*32</t>
  </si>
  <si>
    <t>P375</t>
  </si>
  <si>
    <t>PL3*85</t>
  </si>
  <si>
    <t>P376</t>
  </si>
  <si>
    <t>PL3*0</t>
  </si>
  <si>
    <t>P377</t>
  </si>
  <si>
    <t>P378</t>
  </si>
  <si>
    <t>PL3*24</t>
  </si>
  <si>
    <t>P379</t>
  </si>
  <si>
    <t>PL3*56</t>
  </si>
  <si>
    <t>P380</t>
  </si>
  <si>
    <t>P381</t>
  </si>
  <si>
    <t>P382</t>
  </si>
  <si>
    <t>P383</t>
  </si>
  <si>
    <t>P384</t>
  </si>
  <si>
    <t>P385</t>
  </si>
  <si>
    <t>FLAT8*120</t>
  </si>
  <si>
    <t>p1</t>
  </si>
  <si>
    <t>p2</t>
  </si>
  <si>
    <t>p3</t>
  </si>
  <si>
    <t>p4</t>
  </si>
  <si>
    <t>p5</t>
  </si>
  <si>
    <t>Celkem položky</t>
  </si>
  <si>
    <t>Přídavek na spojovací materiál a svary 10%</t>
  </si>
  <si>
    <t>5 67 kg</t>
  </si>
  <si>
    <t>Hmotnost celkem</t>
  </si>
  <si>
    <t>6 237.9 kg</t>
  </si>
  <si>
    <t>Výkaz podlahových roštů</t>
  </si>
  <si>
    <t>Celková  plocha            (m2)</t>
  </si>
  <si>
    <t>Hmotnost              (kg/m2, ks)</t>
  </si>
  <si>
    <t>Celková hmotnost              (kg)</t>
  </si>
  <si>
    <t xml:space="preserve">SP 330-34/38-3 s 10 % rezervou </t>
  </si>
  <si>
    <t>Schod. stupně S 850/240</t>
  </si>
  <si>
    <t>6 ks</t>
  </si>
  <si>
    <t>Celkem</t>
  </si>
  <si>
    <t>738.5 kg</t>
  </si>
  <si>
    <t>Celková hmotnost ocelové konstrukce - profily</t>
  </si>
  <si>
    <t>6 237.9</t>
  </si>
  <si>
    <t>kg</t>
  </si>
  <si>
    <t>Celková hmotnost pororošty</t>
  </si>
  <si>
    <t>738.5</t>
  </si>
  <si>
    <t>Celková nátěrová plocha</t>
  </si>
  <si>
    <t>193.2</t>
  </si>
  <si>
    <t>50920-D.2.3c</t>
  </si>
  <si>
    <t>POLNOSERVIS STUDENÁ PLAZMA SPECIFIKACE ELEKTRO a MaR</t>
  </si>
  <si>
    <t>Vel.</t>
  </si>
  <si>
    <t>ROZVÁDĚČE</t>
  </si>
  <si>
    <t>Pojistkový odpínač OPVP14-3-S, Ie 63 A, Ue AC 690 V/DC 440 V, pro válcové pojistkové vložky 14x51, 3pól. provedení, se signalizací</t>
  </si>
  <si>
    <t>+RH1-FU1.5</t>
  </si>
  <si>
    <t>81x102x75</t>
  </si>
  <si>
    <t>OEZ:43690</t>
  </si>
  <si>
    <t>OEZ</t>
  </si>
  <si>
    <t>Stávající rozváděč</t>
  </si>
  <si>
    <t>Pojistková vložka In 63A, Un AC 500 V / DC 250 V, velikost 14×51, gG - charakteristika pro všeobecné použití, bez Cd/Pb</t>
  </si>
  <si>
    <t>14x51</t>
  </si>
  <si>
    <t>OEZ:06738</t>
  </si>
  <si>
    <t>Proudový transformátor CLA1.2, 75/1, 5VA, 0,5</t>
  </si>
  <si>
    <t>+ACC-T1,T2,T3</t>
  </si>
  <si>
    <t>85x105x122</t>
  </si>
  <si>
    <t>CLA1.2_2530</t>
  </si>
  <si>
    <t>MT</t>
  </si>
  <si>
    <t>Rozváděč AEROX</t>
  </si>
  <si>
    <t>SENTRON PAC3220 LCD multifunkční měřicí přístroj přístroj pro zabudování do řídícího pultu pro měření elektrických veličin protokol: Modbus TCP s grafickým displejem UE jmen.: 690/400V 45-65Hz IE jmen.: X/1A nebo X/5A~ pomocné napájení: 100 ... 250 V +-10 % ~/= šroubovací svorky</t>
  </si>
  <si>
    <t>+ACC-U1.5</t>
  </si>
  <si>
    <t>96x96x58</t>
  </si>
  <si>
    <t>7KM3220-0BA01-1DA0</t>
  </si>
  <si>
    <t>Siemens</t>
  </si>
  <si>
    <t>Rozšiřovací modul spínaný Ethernet PROFINET V3, zásuvný, pro 7KM PAC3200 / 3220/ 4200 / 3VA COM100 / 800</t>
  </si>
  <si>
    <t>43x63x28</t>
  </si>
  <si>
    <t>7KM9300-0AE02-0AA0</t>
  </si>
  <si>
    <t>SAK řada, Pojistková svorka 230V AC LED, pro pojistky 5x20mm, Jmenovitý průřez: 4mm², Šroubové připojení, Přímá montáž, TS 32, TS 35</t>
  </si>
  <si>
    <t>+ACC-XF1.5</t>
  </si>
  <si>
    <t>5,1x60x46</t>
  </si>
  <si>
    <t>0225760000</t>
  </si>
  <si>
    <t>Weidmuller</t>
  </si>
  <si>
    <t>Série S500, skleněná pojistka vel. 5x20 - 2A</t>
  </si>
  <si>
    <t>5x20</t>
  </si>
  <si>
    <t>S500-2A</t>
  </si>
  <si>
    <t>Bussmann</t>
  </si>
  <si>
    <t>Relé rozhraní, PI85-024DC-00LD, 2 P ( SPDT), AgNi, 24V DC, Jmenovité zatížení AC1 16 A, Jmenovité zatížení AC3 750 W, Jmenovité spínací napětí 250 V AC, Provozní teplota °C -40...+85, montáž na 35 mm</t>
  </si>
  <si>
    <t>+A10008C-KA239/1</t>
  </si>
  <si>
    <t>16x82x67</t>
  </si>
  <si>
    <t>854917</t>
  </si>
  <si>
    <t>RELP</t>
  </si>
  <si>
    <t>KOMUNIKAČNÍ MODUL CM 1542-5 PRO PŘIPOJENÍ SIMATIC S7-1500 K PROFIBUS DP JAKO DP-MASTER A DP-SLAVE: S7- A PG/OP-KOMUNIKACE, ČASOVÁ SYNCHRONIZACE, DIAGNOSTIKA</t>
  </si>
  <si>
    <t>+A10008D-U01</t>
  </si>
  <si>
    <t>35x147x129</t>
  </si>
  <si>
    <t>6GK7542-5DX00-0XE0</t>
  </si>
  <si>
    <t>CYKY-J 4x25 mm²</t>
  </si>
  <si>
    <t>4x25</t>
  </si>
  <si>
    <t>mm²</t>
  </si>
  <si>
    <t>LAPP</t>
  </si>
  <si>
    <t>ÖLF. CLASS. 110 CY BK 2x1 mm²</t>
  </si>
  <si>
    <t>Ovládací kabel</t>
  </si>
  <si>
    <t>2x1</t>
  </si>
  <si>
    <t>1121266</t>
  </si>
  <si>
    <t>ÖLFLEX® CLASSIC 115 CY BK 2x1 mm²</t>
  </si>
  <si>
    <t>1136535</t>
  </si>
  <si>
    <t>ÖLFLEX® CLASSIC 115 CY BK 4G4 mm²</t>
  </si>
  <si>
    <t>4x4</t>
  </si>
  <si>
    <t>1136566</t>
  </si>
  <si>
    <t>ÖLFLEX® CLASSIC 115 CY BK 4G6 mm²</t>
  </si>
  <si>
    <t>4x6</t>
  </si>
  <si>
    <t>1136567</t>
  </si>
  <si>
    <t>ÖLFLEX® CLASSIC 115 CY BK 4x1 mm²</t>
  </si>
  <si>
    <t>4x1</t>
  </si>
  <si>
    <t>1136539</t>
  </si>
  <si>
    <t>ÖLFLEX® CLASSIC 115 CY BK 7G1 mm²</t>
  </si>
  <si>
    <t>7x1</t>
  </si>
  <si>
    <t>1136207</t>
  </si>
  <si>
    <t>UNITRONIC BUS PB 2x0,64 mm²</t>
  </si>
  <si>
    <t>Komunikační kabel</t>
  </si>
  <si>
    <t>2x0,64</t>
  </si>
  <si>
    <t>2170220</t>
  </si>
  <si>
    <t>UNITRONIC® LAN-Kabel 8x24 AWG</t>
  </si>
  <si>
    <t>4x2x24</t>
  </si>
  <si>
    <t>AWG</t>
  </si>
  <si>
    <t>2170186</t>
  </si>
  <si>
    <t>KABELOVÉ ŽLABY</t>
  </si>
  <si>
    <t>Kbelová žlab děrovaný s integrovanou spojkou 200x60 (šxv), délka 3m + víko + montážní materiál</t>
  </si>
  <si>
    <t>Kabelový žlab</t>
  </si>
  <si>
    <t>Galvanizovaná ocel</t>
  </si>
  <si>
    <t>200x60x3000</t>
  </si>
  <si>
    <t>RLVC 60.200 F</t>
  </si>
  <si>
    <t>Niedax</t>
  </si>
  <si>
    <t>Dělicí přepážka, výška 55mm, délka 3m</t>
  </si>
  <si>
    <t>55x0,75x3000</t>
  </si>
  <si>
    <t>RW 60 F</t>
  </si>
  <si>
    <t>Koleno 90° horizontální s integrovanou spojkou pro žlab 200x60 (šxv) + víko + montážní materiál</t>
  </si>
  <si>
    <t>294x60x294</t>
  </si>
  <si>
    <t>RES 60.200 F</t>
  </si>
  <si>
    <t>Koleno 90° stoupací s integrovanou spojkou pro žlab 200x60 (šxv) + víko + montážní materiál</t>
  </si>
  <si>
    <t>200x271x271</t>
  </si>
  <si>
    <t>RSD 60.200 F</t>
  </si>
  <si>
    <t>Nástěnný výložník pro žlab š 200 + montážní materiál</t>
  </si>
  <si>
    <t>40x55x210</t>
  </si>
  <si>
    <t>KTA 200</t>
  </si>
  <si>
    <t>Dodávka</t>
  </si>
  <si>
    <t>Montáž</t>
  </si>
  <si>
    <t>D.2.6 PRODLOUŽENÍ KOMÍNU</t>
  </si>
  <si>
    <t>SPECIFIKACE MATERIÁLSPECIFIKACE MATERIÁLU</t>
  </si>
  <si>
    <t>Materiál nové části komínu</t>
  </si>
  <si>
    <t>Množství</t>
  </si>
  <si>
    <t>PLÁŠŤ ID Ø900x4 - 10080</t>
  </si>
  <si>
    <t>PŘIRUBA ID1000xID700 - 3</t>
  </si>
  <si>
    <t>PLECH P3 - 214x1006</t>
  </si>
  <si>
    <t>PLECH P3 - 214x706</t>
  </si>
  <si>
    <t>PŘIRUBA Ø1000/Ø900 - 10</t>
  </si>
  <si>
    <t>TRUBKA Ø114,3x2,9 - 127</t>
  </si>
  <si>
    <t>PŘÍRUBA TYP01/A DN100 PN10</t>
  </si>
  <si>
    <t>PŘÍRUBA TYP05/A DN100 PN10</t>
  </si>
  <si>
    <t>ŠROUB M16x70</t>
  </si>
  <si>
    <t>ŠROUB M12x45</t>
  </si>
  <si>
    <t>MATICE M16</t>
  </si>
  <si>
    <t>MATICE M12</t>
  </si>
  <si>
    <t>PODLOŽKA 16</t>
  </si>
  <si>
    <t>PODLOŽKA 12</t>
  </si>
  <si>
    <t>TĚSNĚNÍ TYP FF DN100 PN10 T=2 mm</t>
  </si>
  <si>
    <t>TĚSNĚNÍ TYP FF Ø1000/Ø900 T=3 mm</t>
  </si>
  <si>
    <t>PŘIRUBA Ø1120/Ø920 - 10</t>
  </si>
  <si>
    <t>TYČ PLO 100x10 - 1832</t>
  </si>
  <si>
    <t>EN 10088-2</t>
  </si>
  <si>
    <t>ISO 1127</t>
  </si>
  <si>
    <t>EN 1092-1</t>
  </si>
  <si>
    <t>ISO 4014</t>
  </si>
  <si>
    <t>EN 1514-1</t>
  </si>
  <si>
    <t>A2-70</t>
  </si>
  <si>
    <t>200 HV-A2</t>
  </si>
  <si>
    <t>Hmotnost kg</t>
  </si>
  <si>
    <t>D.2.1.c Seznam strojů a zařízení a technické specifikace</t>
  </si>
  <si>
    <t>SEZNAM STROJŮ A ZAŘÍZENÍ</t>
  </si>
  <si>
    <t>Ident. č.</t>
  </si>
  <si>
    <t>Název zařízení</t>
  </si>
  <si>
    <t>Dodavatel</t>
  </si>
  <si>
    <t xml:space="preserve">Množství </t>
  </si>
  <si>
    <t>130_1</t>
  </si>
  <si>
    <t>Kabinet studené plazmy</t>
  </si>
  <si>
    <t>AEROX</t>
  </si>
  <si>
    <t>1ks</t>
  </si>
  <si>
    <t>130_2</t>
  </si>
  <si>
    <t>Ohřívač čistého vzduchu</t>
  </si>
  <si>
    <t>130_3</t>
  </si>
  <si>
    <t>Filtrační jednotka</t>
  </si>
  <si>
    <t>130_4</t>
  </si>
  <si>
    <t>Ventilátor</t>
  </si>
  <si>
    <t>130_5</t>
  </si>
  <si>
    <t>Tlumič hluku</t>
  </si>
  <si>
    <t>130_6</t>
  </si>
  <si>
    <t>Adaptér</t>
  </si>
  <si>
    <t>T130_3</t>
  </si>
  <si>
    <t>Konstrukce pro Filtrační jednotku id. č. 130_3</t>
  </si>
  <si>
    <t>T130_4</t>
  </si>
  <si>
    <t>Konstrukce pro Ventilátor id. č. 130_4</t>
  </si>
  <si>
    <t>Hmotnost (t)</t>
  </si>
  <si>
    <t>T130_5</t>
  </si>
  <si>
    <t>Konstrukce pro Tlumič hluku id. č. 130_5</t>
  </si>
  <si>
    <t>Přesun stávajícího VZT zařízení na podl. +17,030</t>
  </si>
  <si>
    <t>Výkaz_výměr_A+S_-_BOURÁKY</t>
  </si>
  <si>
    <t>Výkaz_výměr_A+S_-_NAVRHOVANÝ</t>
  </si>
  <si>
    <t xml:space="preserve">Potrubí </t>
  </si>
  <si>
    <t>Výkaz položek OK</t>
  </si>
  <si>
    <t>D.2.6.c Specifikace materiálu</t>
  </si>
  <si>
    <t>D.2.1.c Seznam strojů a zařízen</t>
  </si>
  <si>
    <t>CELKOVÝ VÝKAZ</t>
  </si>
  <si>
    <t>Zařízení staveniště - provozní a sociální vybavení pracoviště, ostatní zařízení staveniště (např. osvětlení ZS, náklady na provoz a údržbu ZS, na měření a spotřebu médií, informační tabule, apd.)</t>
  </si>
  <si>
    <t>Náklady na bezpečnost práce a technických zařízení, školení pracovníků, značení v souladu se zásadami BOZP ( šrafování, tabulky s nápisy a s označením materiálů a prostředí, únikové cesty, požární dokumentace, zakrytí zařízení plachtou apd.)</t>
  </si>
  <si>
    <t>Podrobná fotodokumentace zhotovitele pro objednatele. Fotodokumentace bude pořízená před započetím stavby, v průběhu stavby (členěná podle SO a PS - po dohodě s objednatelem) a po dokončení stavby.</t>
  </si>
  <si>
    <t>Ostatní</t>
  </si>
  <si>
    <t>jedn.</t>
  </si>
  <si>
    <t>počet</t>
  </si>
  <si>
    <t>Specifikace elektro a MaR</t>
  </si>
  <si>
    <t>Specifikace osvětlení</t>
  </si>
  <si>
    <t>SÚPIS MATERIÁLU</t>
  </si>
  <si>
    <t xml:space="preserve"> Stavba:      </t>
  </si>
  <si>
    <t>Inštalácia zariadenia studenej plazmy</t>
  </si>
  <si>
    <t xml:space="preserve"> </t>
  </si>
  <si>
    <t>Investor     :  Polnoservis a.s. Trnavská cesta, Leopoldov</t>
  </si>
  <si>
    <t xml:space="preserve"> SO: 102       Extrakcia repkového oleja</t>
  </si>
  <si>
    <t>Projektant  :  Ing. Ďurmek Jaroslav</t>
  </si>
  <si>
    <t xml:space="preserve"> Časť            Bleskozvod</t>
  </si>
  <si>
    <t>Dodávateľ :</t>
  </si>
  <si>
    <t>Dátum        :  04/2023</t>
  </si>
  <si>
    <t xml:space="preserve">Kalkulant  : </t>
  </si>
  <si>
    <t>Diel :</t>
  </si>
  <si>
    <t>Elektromontáže</t>
  </si>
  <si>
    <t>Časť :</t>
  </si>
  <si>
    <t>Nosný materiál a dodávka</t>
  </si>
  <si>
    <t xml:space="preserve"> Číslo</t>
  </si>
  <si>
    <t>Kód</t>
  </si>
  <si>
    <t>Popis položky</t>
  </si>
  <si>
    <t xml:space="preserve">Množstvo </t>
  </si>
  <si>
    <t xml:space="preserve">  m.j</t>
  </si>
  <si>
    <t>ceny</t>
  </si>
  <si>
    <t>položky</t>
  </si>
  <si>
    <t>( výmera )</t>
  </si>
  <si>
    <t>MAT</t>
  </si>
  <si>
    <t>HPS 2844 Konzoly na fixáciu</t>
  </si>
  <si>
    <r>
      <t xml:space="preserve">Vodič FeZn </t>
    </r>
    <r>
      <rPr>
        <sz val="11"/>
        <rFont val="Calibri"/>
        <family val="2"/>
        <charset val="238"/>
      </rPr>
      <t>ø</t>
    </r>
    <r>
      <rPr>
        <sz val="11"/>
        <rFont val="Arial CE"/>
        <family val="2"/>
        <charset val="238"/>
      </rPr>
      <t xml:space="preserve"> 8mm</t>
    </r>
  </si>
  <si>
    <t>Montážne práce 921-M</t>
  </si>
  <si>
    <t>m.j</t>
  </si>
  <si>
    <t>Montáž konzoly na fixáciu HPS 2844</t>
  </si>
  <si>
    <t>Montáž nástavnych tyčí výšky 4m</t>
  </si>
  <si>
    <t>Vodič  AlMgSi o 8 mm vč. podpier</t>
  </si>
  <si>
    <t>Montáž jest. zberača DC + 60</t>
  </si>
  <si>
    <t>Demontáž HRI 3504 1. nástavná tyč z nerezu výšky 4m</t>
  </si>
  <si>
    <t>Demontáž HRI 4204 2. nástavná tyč z nerezu výšky 4m</t>
  </si>
  <si>
    <r>
      <t xml:space="preserve">Demontáž Vodič AlMgSi </t>
    </r>
    <r>
      <rPr>
        <sz val="11"/>
        <rFont val="Calibri"/>
        <family val="2"/>
        <charset val="238"/>
      </rPr>
      <t>ø</t>
    </r>
    <r>
      <rPr>
        <sz val="11"/>
        <rFont val="Arial CE"/>
        <family val="2"/>
        <charset val="238"/>
      </rPr>
      <t xml:space="preserve"> 8 mm</t>
    </r>
  </si>
  <si>
    <t>Demontáž jestv. zberača</t>
  </si>
  <si>
    <t>Bleskosvod</t>
  </si>
  <si>
    <t>Celkem bez DPH</t>
  </si>
  <si>
    <t>Spotřební materiál</t>
  </si>
  <si>
    <t>Montáž+Demontáž pro bleskosvod práce ve výškách</t>
  </si>
  <si>
    <t>Úprava dokumentace do dokumentace (volnou rukou)</t>
  </si>
  <si>
    <t>Úřední zkouška</t>
  </si>
  <si>
    <t>Lešení</t>
  </si>
  <si>
    <t>Výchozí revize</t>
  </si>
  <si>
    <t>Kompletní montáž</t>
  </si>
  <si>
    <t>NAVRHOVANÝ STAV</t>
  </si>
  <si>
    <t>Začištění veškerých prostupů fasádou po demontovaných konstrukcích z části D.1.2</t>
  </si>
  <si>
    <t>Začištění prostupu střechou střešním TRIMO panelem tl. 150mm včetně lepení a silikonu pro nový prostup (P1, P2, P3) - po osazení ocele</t>
  </si>
  <si>
    <t>Nová střešní fólie mPVC včetně montáže pro nový prostup (P1, P2, P3)</t>
  </si>
  <si>
    <t>Začištění prostupu fasádním TRIMO panelem tl. 100mm včetně vlepení na silikon - nový prostup P4 - kotvení HEB 200mm</t>
  </si>
  <si>
    <t>Začištění prostupu fasádním TRIMO panelem tl. 100mm včetně vlepení na silikon - nový prostup P5 - kotvení HEB 200mm</t>
  </si>
  <si>
    <t>Začištění prostupu fasádním TRIMO panelem tl. 100mm včetně vlepení na silikon - nový prostup P6 - kotvení HEB 180mm</t>
  </si>
  <si>
    <t>Začištění prostupu fasádním TRIMO panelem tl. 100mm včetně vlepení na silikon - nový prostup P7.1, P7.2, P7.3 - kotvení komínu, otvor pro profily CHS88.9*4.0</t>
  </si>
  <si>
    <t>Začištění prostupu fasádním TRIMO panelem tl. 100mm včetně vlepení na silikon - nový prostup P8 - prostup pro potrubí čistého vzduchu</t>
  </si>
  <si>
    <t>Začištění prostupu fasádním TRIMO panelem tl. 100mm včetně vlepení na silikon - nový prostup P9 - prostup pro osazení nových plechových dveří</t>
  </si>
  <si>
    <t>Začištění prostupu fasádním TRIMO panelem tl. 100mm včetně vlepení na silikon - nový prostup P10 - prostup pro technologii</t>
  </si>
  <si>
    <t>Začištění prostupu fasádním TRIMO panelem tl. 100mm včetně vlepení na silikon - nový prostup P11 - prostup pro technologii</t>
  </si>
  <si>
    <t>Nové ocelové dveře (viz. Tabulka dveří), včetně zárubní, instalace, rozměr 900x2050mm</t>
  </si>
  <si>
    <t>m´</t>
  </si>
  <si>
    <t>Poznámka: Veškeré položky zahrnují přesun hmot</t>
  </si>
  <si>
    <t>V případě nepoškození TRIMO panelů při demontáži lze použít opětovně při utěsnění prostupů</t>
  </si>
  <si>
    <t>Příprava staveniště</t>
  </si>
  <si>
    <t>Ostatní náklady</t>
  </si>
  <si>
    <t>Lešení / plošiny pro demontáž i montáž</t>
  </si>
  <si>
    <t xml:space="preserve">Hliníková lišta tl. 20mm na překrytí spojů vlepených částí panelů v barvě fasády </t>
  </si>
  <si>
    <t>Zajištění návodů pro obsluhu a údržbu jednotlivých zařízení i stavby jako celku ve slovenském jazyku, zaškolení obsluh apd., v souladu s SOD a pokyny objednatele, které nejsou uvedené v jiných částech výkazu výměr</t>
  </si>
  <si>
    <t>Autorský dozor projektanta</t>
  </si>
  <si>
    <t>Průvodně technická dokumentace , svařovácí dokumentace , revize a ostatní dle slovenského zákona  - 6 x hard copy plus elekronicky</t>
  </si>
  <si>
    <t>Total</t>
  </si>
  <si>
    <t>V souladu s SOD vypracování  Dokumentace skutečného provedení - zakreslení změn do realizační projektové dokumentace formou "red correct" - 1 x hard copy plus elektronicky</t>
  </si>
  <si>
    <t>Softwarové práce , včetně vizualizace</t>
  </si>
  <si>
    <t>Účást při názezdu provozu , individuální zkoušky zařízení , komplexní zkoušky zařízení , zkušební provoz zařízení v délce 30 dní , celkově 240 hodin</t>
  </si>
  <si>
    <t>Ostatní zaležitosti nutné pro dokončení funkčního  díla, rezerva</t>
  </si>
  <si>
    <t>DODÁVKA / € bez DPH</t>
  </si>
  <si>
    <t>DEMONTÁŽ / € bez DPH</t>
  </si>
  <si>
    <t>CELKEM / € bez DPH</t>
  </si>
  <si>
    <t>MONTÁŽ / € bez DPH</t>
  </si>
  <si>
    <t>CELKEM / 
€ bez DPH</t>
  </si>
  <si>
    <t>DODÁVKA / 
€ bez DPH</t>
  </si>
  <si>
    <t>MONTÁŽ / 
€ bez DPH</t>
  </si>
  <si>
    <t>Dodávka 
€ bez DPH</t>
  </si>
  <si>
    <t>Montáž
€ bez DPH</t>
  </si>
  <si>
    <t>Celkem
€ bez DPH</t>
  </si>
  <si>
    <t>Dodávka
€ bez DPH</t>
  </si>
  <si>
    <t>Montáž
 € bez DPH</t>
  </si>
  <si>
    <t>€ bez DPH</t>
  </si>
  <si>
    <t>celkem
 € bez DPH</t>
  </si>
  <si>
    <t>Garančný test zariadenia</t>
  </si>
  <si>
    <t>výmena článkov po 8000h</t>
  </si>
  <si>
    <t xml:space="preserve">Garančný test zariadenia </t>
  </si>
  <si>
    <t>Cena 
€ bez DPH</t>
  </si>
  <si>
    <t>položka</t>
  </si>
  <si>
    <t>cena
€ bez DPH</t>
  </si>
  <si>
    <t>cena obsahuje všetky náklady na realizáciu výmeny článkov vrátane dopravy</t>
  </si>
  <si>
    <t>Poznámka: opakované garančné testy z dôvodu na strane Zhotoviteľa sú na náklady Zhotoviteľa</t>
  </si>
  <si>
    <t>cena obsahuje všetky náklady na realizáciu garančného testu  vrátane dopravy, vzorkovania, testovania , certifikátu o výsledku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</si>
</sst>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1]"/>
    <numFmt numFmtId="166" formatCode="#,##0.00\ &quot;€&quot;"/>
  </numFmts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Liberation Sans"/>
      <charset val="238"/>
    </font>
    <font>
      <b/>
      <sz val="14"/>
      <color rgb="FF000000"/>
      <name val="Arial"/>
      <family val="2"/>
    </font>
    <font>
      <b/>
      <sz val="9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.75"/>
      <name val="Arial"/>
      <family val="2"/>
    </font>
    <font>
      <sz val="11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color rgb="FF000000"/>
      <name val="Arial"/>
      <family val="2"/>
    </font>
    <font>
      <b/>
      <sz val="9.75"/>
      <color rgb="FF000000"/>
      <name val="Arial"/>
      <family val="2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 Narrow"/>
      <family val="2"/>
      <charset val="238"/>
    </font>
    <font>
      <sz val="12"/>
      <name val="Times New Roman CE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9"/>
      <name val="Arial Narrow"/>
      <family val="2"/>
      <charset val="238"/>
    </font>
    <font>
      <sz val="16"/>
      <name val="Arial Black"/>
      <family val="2"/>
      <charset val="238"/>
    </font>
    <font>
      <b/>
      <sz val="10"/>
      <name val="Arial"/>
      <family val="2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 CE"/>
    </font>
    <font>
      <b/>
      <sz val="12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21" fillId="0" borderId="0"/>
    <xf numFmtId="0" fontId="25" fillId="0" borderId="0"/>
    <xf numFmtId="0" fontId="25" fillId="0" borderId="0"/>
  </cellStyleXfs>
  <cellXfs count="3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0" fontId="0" fillId="2" borderId="0" xfId="0" applyFill="1"/>
    <xf numFmtId="0" fontId="5" fillId="2" borderId="0" xfId="0" applyFont="1" applyFill="1" applyAlignment="1">
      <alignment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 vertical="center" readingOrder="1"/>
    </xf>
    <xf numFmtId="0" fontId="6" fillId="2" borderId="0" xfId="0" applyFont="1" applyFill="1" applyAlignment="1">
      <alignment horizontal="left" vertical="center" readingOrder="1"/>
    </xf>
    <xf numFmtId="0" fontId="6" fillId="2" borderId="0" xfId="0" applyFont="1" applyFill="1" applyAlignment="1">
      <alignment vertical="center" wrapText="1" readingOrder="1"/>
    </xf>
    <xf numFmtId="0" fontId="0" fillId="2" borderId="0" xfId="0" applyFill="1" applyAlignment="1">
      <alignment vertical="center"/>
    </xf>
    <xf numFmtId="0" fontId="1" fillId="2" borderId="0" xfId="0" applyFont="1" applyFill="1"/>
    <xf numFmtId="14" fontId="6" fillId="2" borderId="0" xfId="0" applyNumberFormat="1" applyFont="1" applyFill="1" applyAlignment="1">
      <alignment horizontal="left" vertical="center" readingOrder="1"/>
    </xf>
    <xf numFmtId="49" fontId="6" fillId="2" borderId="0" xfId="0" applyNumberFormat="1" applyFont="1" applyFill="1" applyAlignment="1">
      <alignment vertical="top" wrapText="1" readingOrder="1"/>
    </xf>
    <xf numFmtId="49" fontId="8" fillId="2" borderId="0" xfId="0" applyNumberFormat="1" applyFont="1" applyFill="1" applyAlignment="1">
      <alignment horizontal="left" vertical="center" wrapText="1" readingOrder="1"/>
    </xf>
    <xf numFmtId="0" fontId="0" fillId="2" borderId="0" xfId="0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vertical="center" wrapText="1" readingOrder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vertical="center"/>
    </xf>
    <xf numFmtId="49" fontId="12" fillId="2" borderId="2" xfId="0" applyNumberFormat="1" applyFont="1" applyFill="1" applyBorder="1" applyAlignment="1">
      <alignment horizontal="center" vertical="center" wrapText="1" readingOrder="1"/>
    </xf>
    <xf numFmtId="49" fontId="12" fillId="2" borderId="2" xfId="0" applyNumberFormat="1" applyFont="1" applyFill="1" applyBorder="1" applyAlignment="1">
      <alignment horizontal="left" vertical="center" wrapText="1" readingOrder="1"/>
    </xf>
    <xf numFmtId="49" fontId="12" fillId="2" borderId="2" xfId="0" applyNumberFormat="1" applyFont="1" applyFill="1" applyBorder="1" applyAlignment="1">
      <alignment horizontal="right" vertical="center" wrapText="1" readingOrder="1"/>
    </xf>
    <xf numFmtId="0" fontId="12" fillId="2" borderId="2" xfId="0" applyFont="1" applyFill="1" applyBorder="1" applyAlignment="1">
      <alignment horizontal="right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49" fontId="13" fillId="2" borderId="2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right" vertical="center" wrapText="1" readingOrder="1"/>
    </xf>
    <xf numFmtId="49" fontId="14" fillId="2" borderId="0" xfId="0" applyNumberFormat="1" applyFont="1" applyFill="1" applyAlignment="1">
      <alignment horizontal="left" vertical="center" wrapText="1" readingOrder="1"/>
    </xf>
    <xf numFmtId="49" fontId="13" fillId="2" borderId="2" xfId="0" applyNumberFormat="1" applyFont="1" applyFill="1" applyBorder="1" applyAlignment="1">
      <alignment horizontal="left" vertical="center" wrapText="1" readingOrder="1"/>
    </xf>
    <xf numFmtId="49" fontId="13" fillId="2" borderId="2" xfId="0" applyNumberFormat="1" applyFont="1" applyFill="1" applyBorder="1" applyAlignment="1">
      <alignment horizontal="right" vertical="center" wrapText="1" readingOrder="1"/>
    </xf>
    <xf numFmtId="0" fontId="13" fillId="2" borderId="2" xfId="0" applyFont="1" applyFill="1" applyBorder="1" applyAlignment="1">
      <alignment horizontal="right" vertical="center" wrapText="1" readingOrder="1"/>
    </xf>
    <xf numFmtId="0" fontId="13" fillId="2" borderId="2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 wrapText="1" readingOrder="1"/>
    </xf>
    <xf numFmtId="49" fontId="16" fillId="2" borderId="2" xfId="0" applyNumberFormat="1" applyFont="1" applyFill="1" applyBorder="1" applyAlignment="1">
      <alignment horizontal="left" vertical="center" wrapText="1" readingOrder="1"/>
    </xf>
    <xf numFmtId="49" fontId="16" fillId="2" borderId="2" xfId="0" applyNumberFormat="1" applyFont="1" applyFill="1" applyBorder="1" applyAlignment="1">
      <alignment horizontal="right" vertical="center" wrapText="1" readingOrder="1"/>
    </xf>
    <xf numFmtId="0" fontId="16" fillId="2" borderId="2" xfId="0" applyFont="1" applyFill="1" applyBorder="1" applyAlignment="1">
      <alignment horizontal="right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49" fontId="17" fillId="2" borderId="0" xfId="0" applyNumberFormat="1" applyFont="1" applyFill="1" applyAlignment="1">
      <alignment horizontal="left" vertical="center" wrapText="1" readingOrder="1"/>
    </xf>
    <xf numFmtId="0" fontId="18" fillId="2" borderId="0" xfId="0" applyFont="1" applyFill="1" applyAlignment="1">
      <alignment horizontal="right" vertical="center" readingOrder="1"/>
    </xf>
    <xf numFmtId="0" fontId="18" fillId="2" borderId="0" xfId="0" applyFont="1" applyFill="1" applyAlignment="1">
      <alignment horizontal="left" vertical="center" readingOrder="1"/>
    </xf>
    <xf numFmtId="49" fontId="13" fillId="0" borderId="2" xfId="0" applyNumberFormat="1" applyFont="1" applyBorder="1" applyAlignment="1">
      <alignment horizontal="left" vertical="center" wrapText="1" readingOrder="1"/>
    </xf>
    <xf numFmtId="49" fontId="13" fillId="0" borderId="2" xfId="0" applyNumberFormat="1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right" vertical="center" wrapText="1" readingOrder="1"/>
    </xf>
    <xf numFmtId="49" fontId="12" fillId="2" borderId="2" xfId="0" applyNumberFormat="1" applyFont="1" applyFill="1" applyBorder="1" applyAlignment="1">
      <alignment horizontal="center" vertical="top" wrapText="1" readingOrder="1"/>
    </xf>
    <xf numFmtId="0" fontId="19" fillId="2" borderId="0" xfId="0" applyFont="1" applyFill="1" applyAlignment="1">
      <alignment horizontal="center"/>
    </xf>
    <xf numFmtId="0" fontId="20" fillId="2" borderId="0" xfId="0" applyFont="1" applyFill="1"/>
    <xf numFmtId="0" fontId="20" fillId="2" borderId="0" xfId="0" applyFont="1" applyFill="1" applyAlignment="1">
      <alignment horizontal="right"/>
    </xf>
    <xf numFmtId="0" fontId="20" fillId="2" borderId="0" xfId="0" applyFont="1" applyFill="1" applyAlignment="1">
      <alignment horizontal="left"/>
    </xf>
    <xf numFmtId="14" fontId="20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center"/>
    </xf>
    <xf numFmtId="0" fontId="27" fillId="0" borderId="0" xfId="3" applyFont="1" applyAlignment="1">
      <alignment horizontal="center"/>
    </xf>
    <xf numFmtId="0" fontId="11" fillId="0" borderId="0" xfId="3" applyFont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11" fillId="0" borderId="17" xfId="3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11" fillId="0" borderId="23" xfId="3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0" fillId="0" borderId="49" xfId="0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center"/>
    </xf>
    <xf numFmtId="0" fontId="11" fillId="0" borderId="50" xfId="3" applyFont="1" applyBorder="1" applyAlignment="1">
      <alignment horizontal="center" vertical="center"/>
    </xf>
    <xf numFmtId="164" fontId="0" fillId="0" borderId="0" xfId="0" applyNumberFormat="1"/>
    <xf numFmtId="164" fontId="21" fillId="0" borderId="0" xfId="0" applyNumberFormat="1" applyFont="1"/>
    <xf numFmtId="2" fontId="0" fillId="0" borderId="0" xfId="0" applyNumberFormat="1"/>
    <xf numFmtId="0" fontId="21" fillId="0" borderId="0" xfId="0" applyFont="1"/>
    <xf numFmtId="0" fontId="23" fillId="3" borderId="51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left"/>
    </xf>
    <xf numFmtId="164" fontId="23" fillId="3" borderId="9" xfId="0" applyNumberFormat="1" applyFont="1" applyFill="1" applyBorder="1" applyAlignment="1">
      <alignment horizontal="left"/>
    </xf>
    <xf numFmtId="2" fontId="32" fillId="3" borderId="10" xfId="0" applyNumberFormat="1" applyFont="1" applyFill="1" applyBorder="1"/>
    <xf numFmtId="0" fontId="33" fillId="3" borderId="52" xfId="0" applyFont="1" applyFill="1" applyBorder="1" applyAlignment="1">
      <alignment horizontal="center" vertical="center" wrapText="1"/>
    </xf>
    <xf numFmtId="0" fontId="33" fillId="3" borderId="53" xfId="0" applyFont="1" applyFill="1" applyBorder="1" applyAlignment="1">
      <alignment horizontal="center" vertical="center" wrapText="1"/>
    </xf>
    <xf numFmtId="164" fontId="33" fillId="3" borderId="53" xfId="0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33" fillId="3" borderId="51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164" fontId="0" fillId="3" borderId="9" xfId="0" applyNumberFormat="1" applyFill="1" applyBorder="1" applyAlignment="1">
      <alignment horizontal="left"/>
    </xf>
    <xf numFmtId="164" fontId="33" fillId="3" borderId="9" xfId="0" applyNumberFormat="1" applyFont="1" applyFill="1" applyBorder="1" applyAlignment="1">
      <alignment horizontal="center"/>
    </xf>
    <xf numFmtId="2" fontId="33" fillId="3" borderId="10" xfId="0" applyNumberFormat="1" applyFont="1" applyFill="1" applyBorder="1" applyAlignment="1">
      <alignment horizontal="center"/>
    </xf>
    <xf numFmtId="0" fontId="33" fillId="3" borderId="26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164" fontId="33" fillId="3" borderId="6" xfId="0" applyNumberFormat="1" applyFont="1" applyFill="1" applyBorder="1" applyAlignment="1">
      <alignment horizontal="center"/>
    </xf>
    <xf numFmtId="2" fontId="33" fillId="3" borderId="13" xfId="0" applyNumberFormat="1" applyFont="1" applyFill="1" applyBorder="1" applyAlignment="1">
      <alignment horizontal="center"/>
    </xf>
    <xf numFmtId="0" fontId="33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164" fontId="0" fillId="3" borderId="8" xfId="0" applyNumberFormat="1" applyFill="1" applyBorder="1" applyAlignment="1">
      <alignment horizontal="left"/>
    </xf>
    <xf numFmtId="164" fontId="33" fillId="3" borderId="8" xfId="0" applyNumberFormat="1" applyFont="1" applyFill="1" applyBorder="1" applyAlignment="1">
      <alignment horizontal="center"/>
    </xf>
    <xf numFmtId="2" fontId="33" fillId="3" borderId="5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1" fillId="0" borderId="0" xfId="0" applyNumberFormat="1" applyFont="1" applyAlignment="1">
      <alignment horizontal="center"/>
    </xf>
    <xf numFmtId="2" fontId="21" fillId="0" borderId="0" xfId="0" applyNumberFormat="1" applyFont="1"/>
    <xf numFmtId="164" fontId="33" fillId="3" borderId="58" xfId="0" applyNumberFormat="1" applyFont="1" applyFill="1" applyBorder="1" applyAlignment="1">
      <alignment horizontal="center" vertical="center" wrapText="1"/>
    </xf>
    <xf numFmtId="164" fontId="33" fillId="3" borderId="59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Border="1" applyAlignment="1">
      <alignment horizontal="center"/>
    </xf>
    <xf numFmtId="2" fontId="21" fillId="0" borderId="55" xfId="0" applyNumberFormat="1" applyFont="1" applyBorder="1" applyAlignment="1">
      <alignment horizontal="center"/>
    </xf>
    <xf numFmtId="164" fontId="21" fillId="0" borderId="60" xfId="0" applyNumberFormat="1" applyFont="1" applyBorder="1" applyAlignment="1">
      <alignment horizontal="center"/>
    </xf>
    <xf numFmtId="2" fontId="21" fillId="0" borderId="60" xfId="0" applyNumberFormat="1" applyFont="1" applyBorder="1" applyAlignment="1">
      <alignment horizontal="center"/>
    </xf>
    <xf numFmtId="0" fontId="33" fillId="3" borderId="61" xfId="0" applyFont="1" applyFill="1" applyBorder="1" applyAlignment="1">
      <alignment horizontal="left"/>
    </xf>
    <xf numFmtId="0" fontId="21" fillId="3" borderId="62" xfId="0" applyFont="1" applyFill="1" applyBorder="1" applyAlignment="1">
      <alignment horizontal="left"/>
    </xf>
    <xf numFmtId="0" fontId="33" fillId="3" borderId="62" xfId="0" applyFont="1" applyFill="1" applyBorder="1" applyAlignment="1">
      <alignment horizontal="left"/>
    </xf>
    <xf numFmtId="164" fontId="21" fillId="3" borderId="62" xfId="0" applyNumberFormat="1" applyFont="1" applyFill="1" applyBorder="1" applyAlignment="1">
      <alignment horizontal="left"/>
    </xf>
    <xf numFmtId="2" fontId="33" fillId="3" borderId="62" xfId="0" applyNumberFormat="1" applyFont="1" applyFill="1" applyBorder="1" applyAlignment="1">
      <alignment horizontal="center"/>
    </xf>
    <xf numFmtId="2" fontId="33" fillId="3" borderId="63" xfId="0" applyNumberFormat="1" applyFont="1" applyFill="1" applyBorder="1" applyAlignment="1">
      <alignment horizontal="center"/>
    </xf>
    <xf numFmtId="0" fontId="35" fillId="0" borderId="0" xfId="0" applyFont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/>
    <xf numFmtId="0" fontId="36" fillId="0" borderId="0" xfId="0" applyFont="1"/>
    <xf numFmtId="0" fontId="35" fillId="0" borderId="0" xfId="0" applyFont="1" applyAlignment="1">
      <alignment horizontal="right"/>
    </xf>
    <xf numFmtId="49" fontId="13" fillId="2" borderId="2" xfId="0" quotePrefix="1" applyNumberFormat="1" applyFont="1" applyFill="1" applyBorder="1" applyAlignment="1">
      <alignment horizontal="center" vertical="center" wrapText="1" readingOrder="1"/>
    </xf>
    <xf numFmtId="0" fontId="3" fillId="0" borderId="65" xfId="0" applyFont="1" applyBorder="1"/>
    <xf numFmtId="0" fontId="3" fillId="0" borderId="64" xfId="0" applyFont="1" applyBorder="1"/>
    <xf numFmtId="0" fontId="0" fillId="0" borderId="64" xfId="0" applyBorder="1"/>
    <xf numFmtId="0" fontId="0" fillId="0" borderId="64" xfId="0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64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/>
    </xf>
    <xf numFmtId="2" fontId="33" fillId="3" borderId="57" xfId="0" applyNumberFormat="1" applyFont="1" applyFill="1" applyBorder="1" applyAlignment="1">
      <alignment horizontal="center" vertical="center" wrapText="1"/>
    </xf>
    <xf numFmtId="0" fontId="21" fillId="0" borderId="64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9" fillId="0" borderId="64" xfId="0" applyFont="1" applyBorder="1" applyAlignment="1">
      <alignment horizontal="left" vertical="center" wrapText="1"/>
    </xf>
    <xf numFmtId="0" fontId="39" fillId="0" borderId="64" xfId="0" applyFont="1" applyBorder="1" applyAlignment="1">
      <alignment horizontal="center" vertical="center" wrapText="1"/>
    </xf>
    <xf numFmtId="1" fontId="39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1" fontId="1" fillId="0" borderId="64" xfId="0" applyNumberFormat="1" applyFont="1" applyBorder="1" applyAlignment="1">
      <alignment horizontal="center" vertical="center"/>
    </xf>
    <xf numFmtId="0" fontId="0" fillId="0" borderId="60" xfId="0" applyBorder="1"/>
    <xf numFmtId="0" fontId="40" fillId="0" borderId="66" xfId="0" applyFont="1" applyBorder="1"/>
    <xf numFmtId="0" fontId="41" fillId="0" borderId="0" xfId="0" applyFont="1"/>
    <xf numFmtId="0" fontId="42" fillId="0" borderId="0" xfId="0" applyFont="1"/>
    <xf numFmtId="1" fontId="42" fillId="0" borderId="0" xfId="0" applyNumberFormat="1" applyFont="1"/>
    <xf numFmtId="0" fontId="42" fillId="0" borderId="0" xfId="0" applyFont="1" applyAlignment="1">
      <alignment horizontal="center"/>
    </xf>
    <xf numFmtId="2" fontId="42" fillId="0" borderId="0" xfId="0" applyNumberFormat="1" applyFont="1"/>
    <xf numFmtId="2" fontId="41" fillId="0" borderId="0" xfId="0" applyNumberFormat="1" applyFont="1"/>
    <xf numFmtId="0" fontId="43" fillId="0" borderId="8" xfId="0" applyFont="1" applyBorder="1"/>
    <xf numFmtId="0" fontId="0" fillId="0" borderId="8" xfId="0" applyBorder="1"/>
    <xf numFmtId="2" fontId="44" fillId="0" borderId="0" xfId="0" applyNumberFormat="1" applyFont="1"/>
    <xf numFmtId="164" fontId="42" fillId="0" borderId="0" xfId="0" applyNumberFormat="1" applyFont="1"/>
    <xf numFmtId="0" fontId="44" fillId="0" borderId="0" xfId="0" applyFont="1" applyAlignment="1">
      <alignment horizontal="center"/>
    </xf>
    <xf numFmtId="0" fontId="44" fillId="0" borderId="0" xfId="0" applyFont="1"/>
    <xf numFmtId="0" fontId="41" fillId="0" borderId="0" xfId="0" applyFont="1" applyAlignment="1">
      <alignment horizontal="center"/>
    </xf>
    <xf numFmtId="0" fontId="42" fillId="0" borderId="68" xfId="0" applyFont="1" applyBorder="1"/>
    <xf numFmtId="0" fontId="42" fillId="0" borderId="68" xfId="0" applyFont="1" applyBorder="1" applyAlignment="1">
      <alignment horizontal="center"/>
    </xf>
    <xf numFmtId="164" fontId="42" fillId="0" borderId="68" xfId="0" applyNumberFormat="1" applyFont="1" applyBorder="1"/>
    <xf numFmtId="3" fontId="42" fillId="0" borderId="0" xfId="0" applyNumberFormat="1" applyFont="1" applyAlignment="1">
      <alignment horizontal="center"/>
    </xf>
    <xf numFmtId="49" fontId="12" fillId="2" borderId="2" xfId="0" applyNumberFormat="1" applyFont="1" applyFill="1" applyBorder="1" applyAlignment="1">
      <alignment horizontal="left" vertical="top" wrapText="1" readingOrder="1"/>
    </xf>
    <xf numFmtId="165" fontId="11" fillId="0" borderId="0" xfId="2" applyNumberFormat="1" applyFont="1" applyAlignment="1">
      <alignment horizontal="center" vertical="center"/>
    </xf>
    <xf numFmtId="165" fontId="11" fillId="0" borderId="0" xfId="2" applyNumberFormat="1" applyFont="1" applyAlignment="1">
      <alignment horizontal="center"/>
    </xf>
    <xf numFmtId="165" fontId="27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 vertical="center"/>
    </xf>
    <xf numFmtId="165" fontId="11" fillId="0" borderId="69" xfId="3" applyNumberFormat="1" applyFont="1" applyBorder="1" applyAlignment="1">
      <alignment horizontal="center" vertical="center"/>
    </xf>
    <xf numFmtId="165" fontId="11" fillId="0" borderId="64" xfId="3" applyNumberFormat="1" applyFont="1" applyBorder="1" applyAlignment="1">
      <alignment horizontal="center" vertical="center"/>
    </xf>
    <xf numFmtId="165" fontId="11" fillId="4" borderId="64" xfId="3" applyNumberFormat="1" applyFont="1" applyFill="1" applyBorder="1" applyAlignment="1">
      <alignment horizontal="center" vertical="center"/>
    </xf>
    <xf numFmtId="165" fontId="11" fillId="0" borderId="0" xfId="3" applyNumberFormat="1" applyFont="1" applyAlignment="1">
      <alignment horizontal="center"/>
    </xf>
    <xf numFmtId="165" fontId="0" fillId="0" borderId="0" xfId="0" applyNumberFormat="1"/>
    <xf numFmtId="165" fontId="0" fillId="0" borderId="64" xfId="0" applyNumberFormat="1" applyBorder="1"/>
    <xf numFmtId="165" fontId="0" fillId="0" borderId="60" xfId="0" applyNumberFormat="1" applyBorder="1"/>
    <xf numFmtId="0" fontId="37" fillId="2" borderId="0" xfId="0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/>
    <xf numFmtId="165" fontId="0" fillId="4" borderId="64" xfId="0" applyNumberFormat="1" applyFill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7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0" fontId="39" fillId="0" borderId="18" xfId="0" applyFont="1" applyBorder="1" applyAlignment="1">
      <alignment horizontal="center" vertical="center" wrapText="1"/>
    </xf>
    <xf numFmtId="1" fontId="39" fillId="0" borderId="24" xfId="0" applyNumberFormat="1" applyFont="1" applyBorder="1" applyAlignment="1">
      <alignment horizontal="center" vertical="center"/>
    </xf>
    <xf numFmtId="165" fontId="40" fillId="4" borderId="67" xfId="0" applyNumberFormat="1" applyFont="1" applyFill="1" applyBorder="1"/>
    <xf numFmtId="1" fontId="0" fillId="0" borderId="64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6" fontId="0" fillId="0" borderId="64" xfId="0" applyNumberFormat="1" applyBorder="1"/>
    <xf numFmtId="166" fontId="3" fillId="4" borderId="64" xfId="0" applyNumberFormat="1" applyFont="1" applyFill="1" applyBorder="1"/>
    <xf numFmtId="166" fontId="3" fillId="0" borderId="64" xfId="0" applyNumberFormat="1" applyFont="1" applyBorder="1"/>
    <xf numFmtId="166" fontId="3" fillId="0" borderId="64" xfId="0" applyNumberFormat="1" applyFont="1" applyBorder="1" applyAlignment="1">
      <alignment horizontal="left" vertical="center" wrapText="1"/>
    </xf>
    <xf numFmtId="166" fontId="3" fillId="0" borderId="64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72" xfId="0" applyFont="1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166" fontId="0" fillId="0" borderId="55" xfId="0" applyNumberFormat="1" applyBorder="1"/>
    <xf numFmtId="0" fontId="2" fillId="0" borderId="64" xfId="0" applyFont="1" applyBorder="1"/>
    <xf numFmtId="0" fontId="2" fillId="0" borderId="64" xfId="0" applyFont="1" applyBorder="1" applyAlignment="1">
      <alignment wrapText="1"/>
    </xf>
    <xf numFmtId="166" fontId="3" fillId="0" borderId="55" xfId="0" applyNumberFormat="1" applyFont="1" applyBorder="1"/>
    <xf numFmtId="166" fontId="3" fillId="0" borderId="55" xfId="0" applyNumberFormat="1" applyFont="1" applyBorder="1" applyAlignment="1">
      <alignment wrapText="1"/>
    </xf>
    <xf numFmtId="166" fontId="3" fillId="0" borderId="64" xfId="0" applyNumberFormat="1" applyFont="1" applyBorder="1" applyAlignment="1">
      <alignment wrapText="1"/>
    </xf>
    <xf numFmtId="0" fontId="3" fillId="0" borderId="72" xfId="0" applyFont="1" applyBorder="1" applyAlignment="1">
      <alignment wrapText="1"/>
    </xf>
    <xf numFmtId="0" fontId="37" fillId="2" borderId="12" xfId="0" applyFont="1" applyFill="1" applyBorder="1" applyAlignment="1">
      <alignment vertical="center" wrapText="1"/>
    </xf>
    <xf numFmtId="166" fontId="0" fillId="2" borderId="0" xfId="0" applyNumberFormat="1" applyFill="1"/>
    <xf numFmtId="166" fontId="0" fillId="2" borderId="0" xfId="0" applyNumberFormat="1" applyFill="1" applyAlignment="1">
      <alignment vertical="center"/>
    </xf>
    <xf numFmtId="166" fontId="0" fillId="4" borderId="0" xfId="0" applyNumberFormat="1" applyFill="1"/>
    <xf numFmtId="166" fontId="11" fillId="0" borderId="64" xfId="3" applyNumberFormat="1" applyFont="1" applyBorder="1" applyAlignment="1">
      <alignment horizontal="center" vertical="center"/>
    </xf>
    <xf numFmtId="166" fontId="11" fillId="4" borderId="64" xfId="3" applyNumberFormat="1" applyFont="1" applyFill="1" applyBorder="1" applyAlignment="1">
      <alignment horizontal="center"/>
    </xf>
    <xf numFmtId="0" fontId="33" fillId="5" borderId="64" xfId="0" applyFont="1" applyFill="1" applyBorder="1" applyAlignment="1">
      <alignment horizontal="center" vertical="center" wrapText="1"/>
    </xf>
    <xf numFmtId="166" fontId="21" fillId="0" borderId="64" xfId="0" applyNumberFormat="1" applyFont="1" applyBorder="1"/>
    <xf numFmtId="166" fontId="21" fillId="4" borderId="0" xfId="0" applyNumberFormat="1" applyFont="1" applyFill="1"/>
    <xf numFmtId="165" fontId="37" fillId="2" borderId="12" xfId="0" applyNumberFormat="1" applyFont="1" applyFill="1" applyBorder="1" applyAlignment="1">
      <alignment vertical="center" wrapText="1"/>
    </xf>
    <xf numFmtId="166" fontId="0" fillId="0" borderId="64" xfId="0" applyNumberFormat="1" applyBorder="1" applyAlignment="1">
      <alignment horizontal="center" vertical="center"/>
    </xf>
    <xf numFmtId="166" fontId="0" fillId="4" borderId="64" xfId="0" applyNumberFormat="1" applyFill="1" applyBorder="1"/>
    <xf numFmtId="0" fontId="42" fillId="0" borderId="0" xfId="0" applyFont="1" applyAlignment="1">
      <alignment horizontal="left"/>
    </xf>
    <xf numFmtId="166" fontId="42" fillId="0" borderId="0" xfId="0" applyNumberFormat="1" applyFont="1"/>
    <xf numFmtId="166" fontId="46" fillId="0" borderId="0" xfId="0" applyNumberFormat="1" applyFont="1"/>
    <xf numFmtId="166" fontId="19" fillId="4" borderId="0" xfId="0" applyNumberFormat="1" applyFont="1" applyFill="1"/>
    <xf numFmtId="0" fontId="1" fillId="0" borderId="64" xfId="0" applyFont="1" applyBorder="1" applyAlignment="1">
      <alignment horizontal="center" wrapText="1"/>
    </xf>
    <xf numFmtId="166" fontId="0" fillId="0" borderId="64" xfId="0" applyNumberFormat="1" applyBorder="1" applyAlignment="1">
      <alignment horizontal="right"/>
    </xf>
    <xf numFmtId="49" fontId="12" fillId="2" borderId="2" xfId="0" applyNumberFormat="1" applyFont="1" applyFill="1" applyBorder="1" applyAlignment="1">
      <alignment horizontal="left" vertical="center" wrapText="1" readingOrder="1"/>
    </xf>
    <xf numFmtId="0" fontId="7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right" vertical="center" wrapText="1" readingOrder="1"/>
    </xf>
    <xf numFmtId="49" fontId="9" fillId="2" borderId="0" xfId="0" applyNumberFormat="1" applyFont="1" applyFill="1" applyAlignment="1">
      <alignment horizontal="left" vertical="center" wrapText="1" readingOrder="1"/>
    </xf>
    <xf numFmtId="0" fontId="9" fillId="2" borderId="0" xfId="0" applyFont="1" applyFill="1" applyAlignment="1">
      <alignment horizontal="center" vertical="top" wrapText="1" readingOrder="1"/>
    </xf>
    <xf numFmtId="49" fontId="11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right" vertical="center" wrapText="1" readingOrder="1"/>
    </xf>
    <xf numFmtId="49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center" vertical="top" wrapText="1" readingOrder="1"/>
    </xf>
    <xf numFmtId="49" fontId="15" fillId="2" borderId="0" xfId="0" applyNumberFormat="1" applyFont="1" applyFill="1" applyAlignment="1">
      <alignment horizontal="left" vertical="center" wrapText="1" readingOrder="1"/>
    </xf>
    <xf numFmtId="49" fontId="13" fillId="2" borderId="2" xfId="0" applyNumberFormat="1" applyFont="1" applyFill="1" applyBorder="1" applyAlignment="1">
      <alignment horizontal="left" vertical="center" wrapText="1" readingOrder="1"/>
    </xf>
    <xf numFmtId="49" fontId="13" fillId="0" borderId="2" xfId="0" applyNumberFormat="1" applyFont="1" applyBorder="1" applyAlignment="1">
      <alignment horizontal="left" vertical="center" wrapText="1" readingOrder="1"/>
    </xf>
    <xf numFmtId="49" fontId="12" fillId="2" borderId="2" xfId="0" applyNumberFormat="1" applyFont="1" applyFill="1" applyBorder="1" applyAlignment="1">
      <alignment horizontal="left" vertical="top" wrapText="1" readingOrder="1"/>
    </xf>
    <xf numFmtId="49" fontId="16" fillId="2" borderId="2" xfId="0" applyNumberFormat="1" applyFont="1" applyFill="1" applyBorder="1" applyAlignment="1">
      <alignment horizontal="left" vertical="center" wrapText="1" readingOrder="1"/>
    </xf>
    <xf numFmtId="0" fontId="25" fillId="0" borderId="32" xfId="2" applyBorder="1" applyAlignment="1">
      <alignment horizontal="center" vertical="center"/>
    </xf>
    <xf numFmtId="0" fontId="21" fillId="0" borderId="33" xfId="1" applyBorder="1" applyAlignment="1">
      <alignment vertical="center"/>
    </xf>
    <xf numFmtId="0" fontId="21" fillId="0" borderId="29" xfId="1" applyBorder="1" applyAlignment="1">
      <alignment vertical="center"/>
    </xf>
    <xf numFmtId="0" fontId="21" fillId="0" borderId="30" xfId="1" applyBorder="1" applyAlignment="1">
      <alignment vertical="center"/>
    </xf>
    <xf numFmtId="0" fontId="26" fillId="0" borderId="34" xfId="2" applyFont="1" applyBorder="1" applyAlignment="1">
      <alignment horizontal="center" vertical="center"/>
    </xf>
    <xf numFmtId="0" fontId="21" fillId="0" borderId="18" xfId="1" applyBorder="1"/>
    <xf numFmtId="0" fontId="21" fillId="0" borderId="31" xfId="1" applyBorder="1"/>
    <xf numFmtId="0" fontId="21" fillId="0" borderId="0" xfId="1"/>
    <xf numFmtId="0" fontId="24" fillId="0" borderId="34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 textRotation="90"/>
    </xf>
    <xf numFmtId="0" fontId="24" fillId="0" borderId="28" xfId="3" applyFont="1" applyBorder="1" applyAlignment="1">
      <alignment horizontal="center" vertical="center" wrapText="1"/>
    </xf>
    <xf numFmtId="0" fontId="24" fillId="0" borderId="45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28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38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24" fillId="0" borderId="41" xfId="2" applyFont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42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14" fontId="22" fillId="0" borderId="39" xfId="2" applyNumberFormat="1" applyFont="1" applyBorder="1" applyAlignment="1">
      <alignment horizontal="center" vertical="center"/>
    </xf>
    <xf numFmtId="14" fontId="22" fillId="0" borderId="40" xfId="2" applyNumberFormat="1" applyFont="1" applyBorder="1" applyAlignment="1">
      <alignment horizontal="center" vertical="center"/>
    </xf>
    <xf numFmtId="14" fontId="22" fillId="0" borderId="36" xfId="2" applyNumberFormat="1" applyFont="1" applyBorder="1" applyAlignment="1">
      <alignment horizontal="center" vertical="center"/>
    </xf>
    <xf numFmtId="14" fontId="22" fillId="0" borderId="37" xfId="2" applyNumberFormat="1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5" xfId="1" applyBorder="1"/>
    <xf numFmtId="0" fontId="21" fillId="0" borderId="36" xfId="1" applyBorder="1"/>
    <xf numFmtId="165" fontId="24" fillId="0" borderId="64" xfId="2" applyNumberFormat="1" applyFont="1" applyBorder="1" applyAlignment="1">
      <alignment horizontal="center" vertical="center" wrapText="1"/>
    </xf>
    <xf numFmtId="165" fontId="24" fillId="0" borderId="64" xfId="2" applyNumberFormat="1" applyFont="1" applyBorder="1" applyAlignment="1">
      <alignment horizontal="center" vertical="center"/>
    </xf>
    <xf numFmtId="0" fontId="21" fillId="0" borderId="39" xfId="1" applyBorder="1" applyAlignment="1">
      <alignment horizontal="center"/>
    </xf>
    <xf numFmtId="0" fontId="21" fillId="0" borderId="40" xfId="1" applyBorder="1" applyAlignment="1">
      <alignment horizontal="center"/>
    </xf>
    <xf numFmtId="0" fontId="21" fillId="0" borderId="36" xfId="1" applyBorder="1" applyAlignment="1">
      <alignment horizontal="center"/>
    </xf>
    <xf numFmtId="0" fontId="21" fillId="0" borderId="37" xfId="1" applyBorder="1" applyAlignment="1">
      <alignment horizontal="center"/>
    </xf>
    <xf numFmtId="165" fontId="24" fillId="0" borderId="64" xfId="3" applyNumberFormat="1" applyFont="1" applyBorder="1" applyAlignment="1">
      <alignment horizontal="center" vertical="center" wrapText="1"/>
    </xf>
    <xf numFmtId="165" fontId="24" fillId="0" borderId="64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25" xfId="3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4" fillId="0" borderId="64" xfId="2" applyFont="1" applyBorder="1" applyAlignment="1">
      <alignment horizontal="center" vertical="center" wrapText="1"/>
    </xf>
    <xf numFmtId="0" fontId="24" fillId="0" borderId="64" xfId="2" applyFont="1" applyBorder="1" applyAlignment="1">
      <alignment horizontal="center" vertical="center"/>
    </xf>
    <xf numFmtId="0" fontId="24" fillId="0" borderId="64" xfId="3" applyFont="1" applyBorder="1" applyAlignment="1">
      <alignment horizontal="center" vertical="center" wrapText="1"/>
    </xf>
    <xf numFmtId="0" fontId="24" fillId="0" borderId="64" xfId="3" applyFont="1" applyBorder="1" applyAlignment="1">
      <alignment horizontal="center" vertical="center"/>
    </xf>
    <xf numFmtId="0" fontId="34" fillId="3" borderId="3" xfId="0" applyFont="1" applyFill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" xfId="0" applyFont="1" applyBorder="1"/>
    <xf numFmtId="0" fontId="33" fillId="3" borderId="56" xfId="0" applyFont="1" applyFill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53" xfId="0" applyFont="1" applyBorder="1" applyAlignment="1">
      <alignment vertical="center" wrapText="1"/>
    </xf>
    <xf numFmtId="0" fontId="21" fillId="2" borderId="55" xfId="0" applyFont="1" applyFill="1" applyBorder="1" applyAlignment="1">
      <alignment horizontal="left"/>
    </xf>
    <xf numFmtId="0" fontId="21" fillId="0" borderId="55" xfId="0" applyFont="1" applyBorder="1"/>
    <xf numFmtId="0" fontId="21" fillId="2" borderId="60" xfId="0" applyFont="1" applyFill="1" applyBorder="1" applyAlignment="1">
      <alignment horizontal="left"/>
    </xf>
    <xf numFmtId="0" fontId="21" fillId="0" borderId="60" xfId="0" applyFont="1" applyBorder="1"/>
    <xf numFmtId="49" fontId="47" fillId="2" borderId="2" xfId="0" applyNumberFormat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center"/>
    </xf>
    <xf numFmtId="0" fontId="0" fillId="0" borderId="64" xfId="0" applyBorder="1" applyAlignment="1">
      <alignment horizontal="left" vertical="center"/>
    </xf>
  </cellXfs>
  <cellStyles count="4">
    <cellStyle name="Normálna" xfId="0" builtinId="0"/>
    <cellStyle name="Normální 2" xfId="1" xr:uid="{3815F593-C63C-47F2-ACCC-F8F27441469B}"/>
    <cellStyle name="normální_47402-G-xx-1010x rX Seznam strojů a zařízení r1" xfId="2" xr:uid="{8CAD7B3A-0353-45C6-8D28-7252C0EAA62D}"/>
    <cellStyle name="normální_47402-G-xx-2030x rX Rozpis potrubních součástí r0" xfId="3" xr:uid="{F41A7938-2377-4477-B182-8F06E6266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3</xdr:col>
      <xdr:colOff>285750</xdr:colOff>
      <xdr:row>1</xdr:row>
      <xdr:rowOff>135255</xdr:rowOff>
    </xdr:to>
    <xdr:pic>
      <xdr:nvPicPr>
        <xdr:cNvPr id="2" name="Picture1">
          <a:extLst>
            <a:ext uri="{FF2B5EF4-FFF2-40B4-BE49-F238E27FC236}">
              <a16:creationId xmlns:a16="http://schemas.microsoft.com/office/drawing/2014/main" id="{4C548C42-35B5-4EC9-B38D-A5343502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0020"/>
          <a:ext cx="92583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7622</xdr:rowOff>
    </xdr:from>
    <xdr:to>
      <xdr:col>2</xdr:col>
      <xdr:colOff>43140</xdr:colOff>
      <xdr:row>6</xdr:row>
      <xdr:rowOff>169080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E1E5D057-8D42-434F-A34D-E053AA732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10542"/>
          <a:ext cx="828000" cy="161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1</xdr:row>
      <xdr:rowOff>68581</xdr:rowOff>
    </xdr:from>
    <xdr:to>
      <xdr:col>2</xdr:col>
      <xdr:colOff>28433</xdr:colOff>
      <xdr:row>2</xdr:row>
      <xdr:rowOff>76201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0BAC327-B394-49E8-87F9-77120B25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52401"/>
          <a:ext cx="790433" cy="19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7622</xdr:rowOff>
    </xdr:from>
    <xdr:to>
      <xdr:col>2</xdr:col>
      <xdr:colOff>46950</xdr:colOff>
      <xdr:row>7</xdr:row>
      <xdr:rowOff>1440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5AFF0B7B-50A4-4CB4-A877-B667F9DF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10542"/>
          <a:ext cx="828000" cy="161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1</xdr:row>
      <xdr:rowOff>68580</xdr:rowOff>
    </xdr:from>
    <xdr:to>
      <xdr:col>2</xdr:col>
      <xdr:colOff>22718</xdr:colOff>
      <xdr:row>2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8794721-6FB4-49B0-830B-B6CBF4AB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52400"/>
          <a:ext cx="790433" cy="190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6</xdr:row>
      <xdr:rowOff>7622</xdr:rowOff>
    </xdr:from>
    <xdr:ext cx="826095" cy="161458"/>
    <xdr:pic>
      <xdr:nvPicPr>
        <xdr:cNvPr id="2" name="Obrázek 4">
          <a:extLst>
            <a:ext uri="{FF2B5EF4-FFF2-40B4-BE49-F238E27FC236}">
              <a16:creationId xmlns:a16="http://schemas.microsoft.com/office/drawing/2014/main" id="{229B81E4-8CA9-4E03-9D6B-C8A1042A6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10542"/>
          <a:ext cx="826095" cy="161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</xdr:colOff>
      <xdr:row>1</xdr:row>
      <xdr:rowOff>60960</xdr:rowOff>
    </xdr:from>
    <xdr:ext cx="788528" cy="196215"/>
    <xdr:pic>
      <xdr:nvPicPr>
        <xdr:cNvPr id="3" name="Obrázek 2">
          <a:extLst>
            <a:ext uri="{FF2B5EF4-FFF2-40B4-BE49-F238E27FC236}">
              <a16:creationId xmlns:a16="http://schemas.microsoft.com/office/drawing/2014/main" id="{FD946508-387A-43F1-BBFA-5FFA39C6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44780"/>
          <a:ext cx="788528" cy="19621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0</xdr:rowOff>
    </xdr:from>
    <xdr:to>
      <xdr:col>3</xdr:col>
      <xdr:colOff>272415</xdr:colOff>
      <xdr:row>1</xdr:row>
      <xdr:rowOff>142875</xdr:rowOff>
    </xdr:to>
    <xdr:pic>
      <xdr:nvPicPr>
        <xdr:cNvPr id="2" name="Picture1">
          <a:extLst>
            <a:ext uri="{FF2B5EF4-FFF2-40B4-BE49-F238E27FC236}">
              <a16:creationId xmlns:a16="http://schemas.microsoft.com/office/drawing/2014/main" id="{7E790775-9224-4F74-8DC2-5E4B2EB3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0020"/>
          <a:ext cx="92583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B753-4D68-4A05-B881-30454BC2F4C3}">
  <dimension ref="A1:B17"/>
  <sheetViews>
    <sheetView tabSelected="1" workbookViewId="0">
      <selection activeCell="A15" sqref="A15"/>
    </sheetView>
  </sheetViews>
  <sheetFormatPr defaultRowHeight="15"/>
  <cols>
    <col min="1" max="1" width="38.140625" customWidth="1"/>
    <col min="2" max="2" width="19.42578125" style="181" customWidth="1"/>
  </cols>
  <sheetData>
    <row r="1" spans="1:2">
      <c r="A1" s="139" t="s">
        <v>869</v>
      </c>
      <c r="B1" s="198" t="s">
        <v>946</v>
      </c>
    </row>
    <row r="3" spans="1:2">
      <c r="A3" s="135" t="s">
        <v>863</v>
      </c>
      <c r="B3" s="182">
        <f>'Výkaz_výměr_A+S_-_BOURÁKY'!G14</f>
        <v>0</v>
      </c>
    </row>
    <row r="4" spans="1:2">
      <c r="A4" s="135" t="s">
        <v>864</v>
      </c>
      <c r="B4" s="182">
        <f>'Výkaz_výměr_A+S_-_NAVRHOVANÝ'!G24</f>
        <v>0</v>
      </c>
    </row>
    <row r="5" spans="1:2">
      <c r="A5" s="135" t="s">
        <v>877</v>
      </c>
      <c r="B5" s="182">
        <f>'Specifikace osvětlení'!R32</f>
        <v>0</v>
      </c>
    </row>
    <row r="6" spans="1:2">
      <c r="A6" s="135" t="s">
        <v>865</v>
      </c>
      <c r="B6" s="182">
        <f>Potrubí!N45</f>
        <v>0</v>
      </c>
    </row>
    <row r="7" spans="1:2">
      <c r="A7" s="135" t="s">
        <v>74</v>
      </c>
      <c r="B7" s="182">
        <f>Uložení!N17</f>
        <v>0</v>
      </c>
    </row>
    <row r="8" spans="1:2">
      <c r="A8" s="135" t="s">
        <v>75</v>
      </c>
      <c r="B8" s="182">
        <f>Nátěry!N13</f>
        <v>0</v>
      </c>
    </row>
    <row r="9" spans="1:2">
      <c r="A9" s="135" t="s">
        <v>866</v>
      </c>
      <c r="B9" s="182">
        <f>'Výkaz položek OK'!K398</f>
        <v>0</v>
      </c>
    </row>
    <row r="10" spans="1:2">
      <c r="A10" s="135" t="s">
        <v>876</v>
      </c>
      <c r="B10" s="182">
        <f>'Specifikace elektro a MaR'!P50</f>
        <v>0</v>
      </c>
    </row>
    <row r="11" spans="1:2">
      <c r="A11" s="135" t="s">
        <v>867</v>
      </c>
      <c r="B11" s="182">
        <f>'D.2.6.c Specifikace materiálu'!H24</f>
        <v>0</v>
      </c>
    </row>
    <row r="12" spans="1:2">
      <c r="A12" s="135" t="s">
        <v>868</v>
      </c>
      <c r="B12" s="182">
        <f>'D.2.1.c Seznam strojů a zařízen'!H15</f>
        <v>0</v>
      </c>
    </row>
    <row r="13" spans="1:2">
      <c r="A13" s="153" t="s">
        <v>914</v>
      </c>
      <c r="B13" s="183">
        <f>Bleskosvod!J37</f>
        <v>0</v>
      </c>
    </row>
    <row r="14" spans="1:2">
      <c r="A14" s="153" t="s">
        <v>965</v>
      </c>
      <c r="B14" s="183">
        <f>'Garančný test zariadenia'!B3</f>
        <v>0</v>
      </c>
    </row>
    <row r="15" spans="1:2">
      <c r="A15" s="153" t="s">
        <v>966</v>
      </c>
      <c r="B15" s="183">
        <f>'výmena článkov'!B3</f>
        <v>0</v>
      </c>
    </row>
    <row r="16" spans="1:2" ht="15.75" thickBot="1">
      <c r="A16" s="153" t="s">
        <v>873</v>
      </c>
      <c r="B16" s="183">
        <f>Ostatní!D13</f>
        <v>0</v>
      </c>
    </row>
    <row r="17" spans="1:2" ht="16.5" thickBot="1">
      <c r="A17" s="154" t="s">
        <v>915</v>
      </c>
      <c r="B17" s="196">
        <f>SUM(B3:B16)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6272-16D5-4949-A25F-0F2799D0FEBD}">
  <dimension ref="A1:H26"/>
  <sheetViews>
    <sheetView topLeftCell="A4" workbookViewId="0">
      <selection activeCell="F5" sqref="F5:H5"/>
    </sheetView>
  </sheetViews>
  <sheetFormatPr defaultRowHeight="15"/>
  <cols>
    <col min="1" max="1" width="32.28515625" customWidth="1"/>
    <col min="2" max="2" width="15.28515625" customWidth="1"/>
    <col min="3" max="3" width="17" customWidth="1"/>
    <col min="4" max="4" width="9.5703125" customWidth="1"/>
    <col min="5" max="5" width="10.5703125" customWidth="1"/>
    <col min="6" max="6" width="11.28515625" customWidth="1"/>
    <col min="7" max="7" width="11.5703125" customWidth="1"/>
    <col min="8" max="8" width="12" customWidth="1"/>
  </cols>
  <sheetData>
    <row r="1" spans="1:8">
      <c r="A1" s="315" t="s">
        <v>805</v>
      </c>
      <c r="B1" s="315"/>
      <c r="C1" s="315"/>
      <c r="D1" s="315"/>
      <c r="E1" s="315"/>
      <c r="F1" s="315"/>
      <c r="G1" s="315"/>
      <c r="H1" s="315"/>
    </row>
    <row r="2" spans="1:8">
      <c r="A2" s="315" t="s">
        <v>806</v>
      </c>
      <c r="B2" s="315"/>
      <c r="C2" s="315"/>
      <c r="D2" s="315"/>
      <c r="E2" s="315"/>
      <c r="F2" s="315"/>
      <c r="G2" s="315"/>
      <c r="H2" s="315"/>
    </row>
    <row r="3" spans="1:8">
      <c r="A3" s="139"/>
      <c r="B3" s="139"/>
      <c r="C3" s="139"/>
      <c r="D3" s="139"/>
      <c r="E3" s="139"/>
      <c r="F3" s="139"/>
      <c r="G3" s="139"/>
      <c r="H3" s="139"/>
    </row>
    <row r="4" spans="1:8">
      <c r="A4" s="315" t="s">
        <v>807</v>
      </c>
      <c r="B4" s="315"/>
      <c r="C4" s="315"/>
      <c r="D4" s="315"/>
      <c r="E4" s="315"/>
      <c r="F4" s="315"/>
      <c r="G4" s="315"/>
      <c r="H4" s="315"/>
    </row>
    <row r="5" spans="1:8" ht="30" customHeight="1">
      <c r="A5" s="140" t="s">
        <v>81</v>
      </c>
      <c r="B5" s="140" t="s">
        <v>82</v>
      </c>
      <c r="C5" s="140" t="s">
        <v>83</v>
      </c>
      <c r="D5" s="140" t="s">
        <v>808</v>
      </c>
      <c r="E5" s="141" t="s">
        <v>834</v>
      </c>
      <c r="F5" s="141" t="s">
        <v>961</v>
      </c>
      <c r="G5" s="141" t="s">
        <v>962</v>
      </c>
      <c r="H5" s="141" t="s">
        <v>960</v>
      </c>
    </row>
    <row r="6" spans="1:8">
      <c r="A6" s="135" t="s">
        <v>809</v>
      </c>
      <c r="B6" s="136" t="s">
        <v>827</v>
      </c>
      <c r="C6" s="137" t="s">
        <v>107</v>
      </c>
      <c r="D6" s="136">
        <v>1</v>
      </c>
      <c r="E6" s="136">
        <v>909</v>
      </c>
      <c r="F6" s="225"/>
      <c r="G6" s="225"/>
      <c r="H6" s="225">
        <f>SUM(F6:G6)</f>
        <v>0</v>
      </c>
    </row>
    <row r="7" spans="1:8">
      <c r="A7" s="135" t="s">
        <v>810</v>
      </c>
      <c r="B7" s="136" t="s">
        <v>827</v>
      </c>
      <c r="C7" s="137" t="s">
        <v>107</v>
      </c>
      <c r="D7" s="136">
        <v>1</v>
      </c>
      <c r="E7" s="136">
        <v>3.39</v>
      </c>
      <c r="F7" s="225"/>
      <c r="G7" s="225"/>
      <c r="H7" s="225">
        <f>SUM(F7:G7)</f>
        <v>0</v>
      </c>
    </row>
    <row r="8" spans="1:8">
      <c r="A8" s="135" t="s">
        <v>811</v>
      </c>
      <c r="B8" s="136" t="s">
        <v>827</v>
      </c>
      <c r="C8" s="137" t="s">
        <v>107</v>
      </c>
      <c r="D8" s="136">
        <v>2</v>
      </c>
      <c r="E8" s="136">
        <v>10.3</v>
      </c>
      <c r="F8" s="225"/>
      <c r="G8" s="225"/>
      <c r="H8" s="225">
        <f t="shared" ref="H8:H23" si="0">SUM(F8:G8)</f>
        <v>0</v>
      </c>
    </row>
    <row r="9" spans="1:8">
      <c r="A9" s="135" t="s">
        <v>812</v>
      </c>
      <c r="B9" s="136" t="s">
        <v>827</v>
      </c>
      <c r="C9" s="137" t="s">
        <v>107</v>
      </c>
      <c r="D9" s="136">
        <v>2</v>
      </c>
      <c r="E9" s="136">
        <v>7.19</v>
      </c>
      <c r="F9" s="225"/>
      <c r="G9" s="225"/>
      <c r="H9" s="225">
        <f t="shared" si="0"/>
        <v>0</v>
      </c>
    </row>
    <row r="10" spans="1:8">
      <c r="A10" s="135" t="s">
        <v>813</v>
      </c>
      <c r="B10" s="136" t="s">
        <v>827</v>
      </c>
      <c r="C10" s="137" t="s">
        <v>107</v>
      </c>
      <c r="D10" s="136">
        <v>4</v>
      </c>
      <c r="E10" s="136">
        <v>47.4</v>
      </c>
      <c r="F10" s="225"/>
      <c r="G10" s="225"/>
      <c r="H10" s="225">
        <f t="shared" si="0"/>
        <v>0</v>
      </c>
    </row>
    <row r="11" spans="1:8">
      <c r="A11" s="135" t="s">
        <v>814</v>
      </c>
      <c r="B11" s="136" t="s">
        <v>828</v>
      </c>
      <c r="C11" s="137" t="s">
        <v>107</v>
      </c>
      <c r="D11" s="136">
        <v>3</v>
      </c>
      <c r="E11" s="136">
        <v>3.09</v>
      </c>
      <c r="F11" s="225"/>
      <c r="G11" s="225"/>
      <c r="H11" s="225">
        <f t="shared" si="0"/>
        <v>0</v>
      </c>
    </row>
    <row r="12" spans="1:8">
      <c r="A12" s="135" t="s">
        <v>815</v>
      </c>
      <c r="B12" s="136" t="s">
        <v>829</v>
      </c>
      <c r="C12" s="137" t="s">
        <v>107</v>
      </c>
      <c r="D12" s="136">
        <v>3</v>
      </c>
      <c r="E12" s="136">
        <v>13.2</v>
      </c>
      <c r="F12" s="225"/>
      <c r="G12" s="225"/>
      <c r="H12" s="225">
        <f t="shared" si="0"/>
        <v>0</v>
      </c>
    </row>
    <row r="13" spans="1:8">
      <c r="A13" s="135" t="s">
        <v>816</v>
      </c>
      <c r="B13" s="136" t="s">
        <v>829</v>
      </c>
      <c r="C13" s="137" t="s">
        <v>107</v>
      </c>
      <c r="D13" s="136">
        <v>3</v>
      </c>
      <c r="E13" s="136">
        <v>17</v>
      </c>
      <c r="F13" s="225"/>
      <c r="G13" s="225"/>
      <c r="H13" s="225">
        <f t="shared" si="0"/>
        <v>0</v>
      </c>
    </row>
    <row r="14" spans="1:8">
      <c r="A14" s="135" t="s">
        <v>817</v>
      </c>
      <c r="B14" s="136" t="s">
        <v>830</v>
      </c>
      <c r="C14" s="137" t="s">
        <v>832</v>
      </c>
      <c r="D14" s="136">
        <v>24</v>
      </c>
      <c r="E14" s="136">
        <v>3.34</v>
      </c>
      <c r="F14" s="225"/>
      <c r="G14" s="225"/>
      <c r="H14" s="225">
        <f t="shared" si="0"/>
        <v>0</v>
      </c>
    </row>
    <row r="15" spans="1:8">
      <c r="A15" s="135" t="s">
        <v>818</v>
      </c>
      <c r="B15" s="136" t="s">
        <v>136</v>
      </c>
      <c r="C15" s="136" t="s">
        <v>139</v>
      </c>
      <c r="D15" s="136">
        <v>40</v>
      </c>
      <c r="E15" s="136">
        <v>1.94</v>
      </c>
      <c r="F15" s="225"/>
      <c r="G15" s="225"/>
      <c r="H15" s="225">
        <f t="shared" si="0"/>
        <v>0</v>
      </c>
    </row>
    <row r="16" spans="1:8">
      <c r="A16" s="135" t="s">
        <v>819</v>
      </c>
      <c r="B16" s="136" t="s">
        <v>142</v>
      </c>
      <c r="C16" s="136" t="s">
        <v>832</v>
      </c>
      <c r="D16" s="136">
        <v>24</v>
      </c>
      <c r="E16" s="136">
        <v>0.84</v>
      </c>
      <c r="F16" s="225"/>
      <c r="G16" s="225"/>
      <c r="H16" s="225">
        <f t="shared" si="0"/>
        <v>0</v>
      </c>
    </row>
    <row r="17" spans="1:8">
      <c r="A17" s="135" t="s">
        <v>820</v>
      </c>
      <c r="B17" s="136" t="s">
        <v>142</v>
      </c>
      <c r="C17" s="136" t="s">
        <v>139</v>
      </c>
      <c r="D17" s="136">
        <v>40</v>
      </c>
      <c r="E17" s="136">
        <v>0.57999999999999996</v>
      </c>
      <c r="F17" s="225"/>
      <c r="G17" s="225"/>
      <c r="H17" s="225">
        <f t="shared" si="0"/>
        <v>0</v>
      </c>
    </row>
    <row r="18" spans="1:8">
      <c r="A18" s="135" t="s">
        <v>821</v>
      </c>
      <c r="B18" s="136" t="s">
        <v>146</v>
      </c>
      <c r="C18" s="136" t="s">
        <v>833</v>
      </c>
      <c r="D18" s="136">
        <v>24</v>
      </c>
      <c r="E18" s="136">
        <v>0.27200000000000002</v>
      </c>
      <c r="F18" s="225"/>
      <c r="G18" s="225"/>
      <c r="H18" s="225">
        <f t="shared" si="0"/>
        <v>0</v>
      </c>
    </row>
    <row r="19" spans="1:8">
      <c r="A19" s="135" t="s">
        <v>822</v>
      </c>
      <c r="B19" s="136" t="s">
        <v>146</v>
      </c>
      <c r="C19" s="136" t="s">
        <v>149</v>
      </c>
      <c r="D19" s="136">
        <v>40</v>
      </c>
      <c r="E19" s="136">
        <v>0.215</v>
      </c>
      <c r="F19" s="225"/>
      <c r="G19" s="225"/>
      <c r="H19" s="225">
        <f t="shared" si="0"/>
        <v>0</v>
      </c>
    </row>
    <row r="20" spans="1:8">
      <c r="A20" s="135" t="s">
        <v>823</v>
      </c>
      <c r="B20" s="136" t="s">
        <v>831</v>
      </c>
      <c r="C20" s="136" t="s">
        <v>132</v>
      </c>
      <c r="D20" s="136">
        <v>3</v>
      </c>
      <c r="E20" s="136"/>
      <c r="F20" s="225"/>
      <c r="G20" s="225"/>
      <c r="H20" s="225">
        <f t="shared" si="0"/>
        <v>0</v>
      </c>
    </row>
    <row r="21" spans="1:8">
      <c r="A21" s="135" t="s">
        <v>824</v>
      </c>
      <c r="B21" s="136"/>
      <c r="C21" s="136" t="s">
        <v>132</v>
      </c>
      <c r="D21" s="136">
        <v>2</v>
      </c>
      <c r="E21" s="136"/>
      <c r="F21" s="225"/>
      <c r="G21" s="225"/>
      <c r="H21" s="225">
        <f t="shared" si="0"/>
        <v>0</v>
      </c>
    </row>
    <row r="22" spans="1:8">
      <c r="A22" s="135" t="s">
        <v>825</v>
      </c>
      <c r="B22" s="136" t="s">
        <v>827</v>
      </c>
      <c r="C22" s="137" t="s">
        <v>107</v>
      </c>
      <c r="D22" s="136">
        <v>1</v>
      </c>
      <c r="E22" s="136">
        <v>25.5</v>
      </c>
      <c r="F22" s="225"/>
      <c r="G22" s="225"/>
      <c r="H22" s="225">
        <f t="shared" si="0"/>
        <v>0</v>
      </c>
    </row>
    <row r="23" spans="1:8">
      <c r="A23" s="135" t="s">
        <v>826</v>
      </c>
      <c r="B23" s="136" t="s">
        <v>178</v>
      </c>
      <c r="C23" s="137" t="s">
        <v>107</v>
      </c>
      <c r="D23" s="136">
        <v>2</v>
      </c>
      <c r="E23" s="136">
        <v>29.1</v>
      </c>
      <c r="F23" s="225"/>
      <c r="G23" s="225"/>
      <c r="H23" s="225">
        <f t="shared" si="0"/>
        <v>0</v>
      </c>
    </row>
    <row r="24" spans="1:8">
      <c r="G24" t="s">
        <v>700</v>
      </c>
      <c r="H24" s="226">
        <f>SUM(H6:H23)</f>
        <v>0</v>
      </c>
    </row>
    <row r="26" spans="1:8">
      <c r="A26" s="1" t="s">
        <v>25</v>
      </c>
    </row>
  </sheetData>
  <mergeCells count="3">
    <mergeCell ref="A1:H1"/>
    <mergeCell ref="A2:H2"/>
    <mergeCell ref="A4:H4"/>
  </mergeCells>
  <phoneticPr fontId="38" type="noConversion"/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BBAC-BC20-4FD0-9745-16CD2E78890C}">
  <dimension ref="A2:F6"/>
  <sheetViews>
    <sheetView workbookViewId="0">
      <selection activeCell="B10" sqref="B10"/>
    </sheetView>
  </sheetViews>
  <sheetFormatPr defaultRowHeight="15"/>
  <cols>
    <col min="1" max="1" width="24.28515625" customWidth="1"/>
    <col min="2" max="2" width="24.85546875" bestFit="1" customWidth="1"/>
  </cols>
  <sheetData>
    <row r="2" spans="1:6" ht="29.25">
      <c r="A2" s="209" t="s">
        <v>1</v>
      </c>
      <c r="B2" s="210" t="s">
        <v>968</v>
      </c>
      <c r="C2" s="1"/>
      <c r="D2" s="1"/>
      <c r="E2" s="1"/>
      <c r="F2" s="1"/>
    </row>
    <row r="3" spans="1:6">
      <c r="A3" s="135" t="s">
        <v>967</v>
      </c>
      <c r="B3" s="135"/>
    </row>
    <row r="5" spans="1:6">
      <c r="A5" t="s">
        <v>973</v>
      </c>
    </row>
    <row r="6" spans="1:6">
      <c r="A6" t="s">
        <v>972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D759-9B69-4015-AACA-C16144E6CCDE}">
  <dimension ref="A2:B5"/>
  <sheetViews>
    <sheetView workbookViewId="0">
      <selection activeCell="J17" sqref="J17"/>
    </sheetView>
  </sheetViews>
  <sheetFormatPr defaultRowHeight="15"/>
  <cols>
    <col min="1" max="1" width="23.28515625" bestFit="1" customWidth="1"/>
    <col min="2" max="2" width="12.5703125" customWidth="1"/>
  </cols>
  <sheetData>
    <row r="2" spans="1:2" ht="29.25">
      <c r="A2" s="209" t="s">
        <v>969</v>
      </c>
      <c r="B2" s="210" t="s">
        <v>970</v>
      </c>
    </row>
    <row r="3" spans="1:2">
      <c r="A3" s="135" t="s">
        <v>966</v>
      </c>
      <c r="B3" s="135"/>
    </row>
    <row r="5" spans="1:2">
      <c r="A5" t="s">
        <v>971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C492-6E56-4D59-A2F9-2D84E6AE4B14}">
  <dimension ref="A1:H18"/>
  <sheetViews>
    <sheetView topLeftCell="A4" workbookViewId="0">
      <selection activeCell="K21" sqref="K21:K22"/>
    </sheetView>
  </sheetViews>
  <sheetFormatPr defaultRowHeight="15"/>
  <cols>
    <col min="1" max="1" width="9" customWidth="1"/>
    <col min="2" max="2" width="39.7109375" customWidth="1"/>
    <col min="3" max="3" width="10" customWidth="1"/>
    <col min="5" max="5" width="10.5703125" customWidth="1"/>
    <col min="6" max="6" width="11" customWidth="1"/>
    <col min="7" max="7" width="10.85546875" customWidth="1"/>
    <col min="8" max="8" width="12.7109375" customWidth="1"/>
  </cols>
  <sheetData>
    <row r="1" spans="1:8">
      <c r="A1" s="315" t="s">
        <v>835</v>
      </c>
      <c r="B1" s="315"/>
      <c r="C1" s="315"/>
      <c r="D1" s="315"/>
      <c r="E1" s="315"/>
      <c r="F1" s="315"/>
      <c r="G1" s="315"/>
      <c r="H1" s="315"/>
    </row>
    <row r="2" spans="1:8">
      <c r="A2" s="139"/>
      <c r="B2" s="139"/>
      <c r="C2" s="139"/>
      <c r="D2" s="139"/>
      <c r="E2" s="139"/>
      <c r="F2" s="139"/>
      <c r="G2" s="139"/>
      <c r="H2" s="139"/>
    </row>
    <row r="3" spans="1:8">
      <c r="A3" s="315" t="s">
        <v>836</v>
      </c>
      <c r="B3" s="315"/>
      <c r="C3" s="315"/>
      <c r="D3" s="315"/>
      <c r="E3" s="315"/>
      <c r="F3" s="315"/>
      <c r="G3" s="315"/>
      <c r="H3" s="315"/>
    </row>
    <row r="4" spans="1:8" ht="30">
      <c r="A4" s="141" t="s">
        <v>837</v>
      </c>
      <c r="B4" s="141" t="s">
        <v>838</v>
      </c>
      <c r="C4" s="141" t="s">
        <v>839</v>
      </c>
      <c r="D4" s="141" t="s">
        <v>840</v>
      </c>
      <c r="E4" s="141" t="s">
        <v>859</v>
      </c>
      <c r="F4" s="141" t="s">
        <v>961</v>
      </c>
      <c r="G4" s="141" t="s">
        <v>962</v>
      </c>
      <c r="H4" s="141" t="s">
        <v>960</v>
      </c>
    </row>
    <row r="5" spans="1:8">
      <c r="A5" s="135" t="s">
        <v>841</v>
      </c>
      <c r="B5" s="135" t="s">
        <v>842</v>
      </c>
      <c r="C5" s="135" t="s">
        <v>843</v>
      </c>
      <c r="D5" s="135" t="s">
        <v>844</v>
      </c>
      <c r="E5" s="135">
        <v>1.25</v>
      </c>
      <c r="F5" s="199"/>
      <c r="G5" s="199"/>
      <c r="H5" s="199">
        <f>SUM(F5:G5)</f>
        <v>0</v>
      </c>
    </row>
    <row r="6" spans="1:8">
      <c r="A6" s="135" t="s">
        <v>845</v>
      </c>
      <c r="B6" s="135" t="s">
        <v>846</v>
      </c>
      <c r="C6" s="135" t="s">
        <v>843</v>
      </c>
      <c r="D6" s="135" t="s">
        <v>844</v>
      </c>
      <c r="E6" s="135">
        <v>2.1999999999999999E-2</v>
      </c>
      <c r="F6" s="199"/>
      <c r="G6" s="199"/>
      <c r="H6" s="199">
        <f t="shared" ref="H6:H14" si="0">SUM(F6:G6)</f>
        <v>0</v>
      </c>
    </row>
    <row r="7" spans="1:8">
      <c r="A7" s="135" t="s">
        <v>847</v>
      </c>
      <c r="B7" s="135" t="s">
        <v>848</v>
      </c>
      <c r="C7" s="135" t="s">
        <v>843</v>
      </c>
      <c r="D7" s="135" t="s">
        <v>844</v>
      </c>
      <c r="E7" s="135">
        <v>0.34</v>
      </c>
      <c r="F7" s="199"/>
      <c r="G7" s="199"/>
      <c r="H7" s="199">
        <f t="shared" si="0"/>
        <v>0</v>
      </c>
    </row>
    <row r="8" spans="1:8">
      <c r="A8" s="135" t="s">
        <v>849</v>
      </c>
      <c r="B8" s="135" t="s">
        <v>850</v>
      </c>
      <c r="C8" s="135" t="s">
        <v>843</v>
      </c>
      <c r="D8" s="135" t="s">
        <v>844</v>
      </c>
      <c r="E8" s="135">
        <v>0.19</v>
      </c>
      <c r="F8" s="199"/>
      <c r="G8" s="199"/>
      <c r="H8" s="199">
        <f t="shared" si="0"/>
        <v>0</v>
      </c>
    </row>
    <row r="9" spans="1:8">
      <c r="A9" s="135" t="s">
        <v>851</v>
      </c>
      <c r="B9" s="135" t="s">
        <v>852</v>
      </c>
      <c r="C9" s="135"/>
      <c r="D9" s="135" t="s">
        <v>844</v>
      </c>
      <c r="E9" s="135">
        <v>0.05</v>
      </c>
      <c r="F9" s="199"/>
      <c r="G9" s="199"/>
      <c r="H9" s="199">
        <f t="shared" si="0"/>
        <v>0</v>
      </c>
    </row>
    <row r="10" spans="1:8">
      <c r="A10" s="135" t="s">
        <v>853</v>
      </c>
      <c r="B10" s="135" t="s">
        <v>854</v>
      </c>
      <c r="C10" s="135" t="s">
        <v>843</v>
      </c>
      <c r="D10" s="135" t="s">
        <v>844</v>
      </c>
      <c r="E10" s="135">
        <v>0.06</v>
      </c>
      <c r="F10" s="199"/>
      <c r="G10" s="199"/>
      <c r="H10" s="199">
        <f t="shared" si="0"/>
        <v>0</v>
      </c>
    </row>
    <row r="11" spans="1:8">
      <c r="A11" s="135" t="s">
        <v>855</v>
      </c>
      <c r="B11" s="135" t="s">
        <v>856</v>
      </c>
      <c r="C11" s="135"/>
      <c r="D11" s="135" t="s">
        <v>844</v>
      </c>
      <c r="E11" s="135">
        <v>0.11899999999999999</v>
      </c>
      <c r="F11" s="199"/>
      <c r="G11" s="199"/>
      <c r="H11" s="199">
        <f t="shared" si="0"/>
        <v>0</v>
      </c>
    </row>
    <row r="12" spans="1:8">
      <c r="A12" s="135" t="s">
        <v>857</v>
      </c>
      <c r="B12" s="135" t="s">
        <v>858</v>
      </c>
      <c r="C12" s="135"/>
      <c r="D12" s="135" t="s">
        <v>844</v>
      </c>
      <c r="E12" s="135">
        <v>4.3999999999999997E-2</v>
      </c>
      <c r="F12" s="199"/>
      <c r="G12" s="199"/>
      <c r="H12" s="199">
        <f t="shared" si="0"/>
        <v>0</v>
      </c>
    </row>
    <row r="13" spans="1:8">
      <c r="A13" s="135" t="s">
        <v>860</v>
      </c>
      <c r="B13" s="135" t="s">
        <v>861</v>
      </c>
      <c r="C13" s="135"/>
      <c r="D13" s="135" t="s">
        <v>844</v>
      </c>
      <c r="E13" s="135">
        <v>7.4999999999999997E-2</v>
      </c>
      <c r="F13" s="199"/>
      <c r="G13" s="199"/>
      <c r="H13" s="199">
        <f t="shared" si="0"/>
        <v>0</v>
      </c>
    </row>
    <row r="14" spans="1:8">
      <c r="A14" s="135"/>
      <c r="B14" s="135" t="s">
        <v>862</v>
      </c>
      <c r="C14" s="135"/>
      <c r="D14" s="135" t="s">
        <v>844</v>
      </c>
      <c r="E14" s="135"/>
      <c r="F14" s="199"/>
      <c r="G14" s="199"/>
      <c r="H14" s="199">
        <f t="shared" si="0"/>
        <v>0</v>
      </c>
    </row>
    <row r="15" spans="1:8">
      <c r="G15" t="s">
        <v>700</v>
      </c>
      <c r="H15" s="226">
        <f>SUM(H5:H14)</f>
        <v>0</v>
      </c>
    </row>
    <row r="18" spans="1:1">
      <c r="A18" s="1" t="s">
        <v>25</v>
      </c>
    </row>
  </sheetData>
  <mergeCells count="2">
    <mergeCell ref="A1:H1"/>
    <mergeCell ref="A3:H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C834-89BC-49CC-88B3-6D4ED34F1445}">
  <dimension ref="A1:K40"/>
  <sheetViews>
    <sheetView topLeftCell="A13" workbookViewId="0">
      <selection activeCell="L41" sqref="L41"/>
    </sheetView>
  </sheetViews>
  <sheetFormatPr defaultRowHeight="15"/>
  <cols>
    <col min="7" max="7" width="8.85546875" customWidth="1"/>
  </cols>
  <sheetData>
    <row r="1" spans="1:10">
      <c r="B1" s="155"/>
      <c r="C1" s="156"/>
      <c r="E1" s="156" t="s">
        <v>878</v>
      </c>
      <c r="F1" s="156"/>
      <c r="G1" s="156"/>
      <c r="H1" s="157"/>
      <c r="I1" s="158"/>
      <c r="J1" s="160"/>
    </row>
    <row r="2" spans="1:10">
      <c r="B2" s="155"/>
      <c r="J2" s="160"/>
    </row>
    <row r="3" spans="1:10">
      <c r="A3" t="s">
        <v>879</v>
      </c>
      <c r="B3" s="155"/>
      <c r="C3" t="s">
        <v>880</v>
      </c>
      <c r="F3" t="s">
        <v>881</v>
      </c>
      <c r="G3" t="s">
        <v>882</v>
      </c>
      <c r="J3" s="160"/>
    </row>
    <row r="4" spans="1:10">
      <c r="A4" t="s">
        <v>883</v>
      </c>
      <c r="B4" s="155"/>
      <c r="G4" t="s">
        <v>884</v>
      </c>
      <c r="J4" s="160"/>
    </row>
    <row r="5" spans="1:10">
      <c r="A5" t="s">
        <v>885</v>
      </c>
      <c r="B5" s="155"/>
      <c r="G5" t="s">
        <v>886</v>
      </c>
      <c r="J5" s="160"/>
    </row>
    <row r="6" spans="1:10" ht="15.75" thickBot="1">
      <c r="A6" s="161" t="s">
        <v>887</v>
      </c>
      <c r="B6" s="162"/>
      <c r="C6" s="162"/>
      <c r="D6" s="162"/>
      <c r="E6" s="162"/>
      <c r="F6" s="162"/>
      <c r="G6" s="162" t="s">
        <v>888</v>
      </c>
      <c r="H6" s="162"/>
      <c r="I6" s="162"/>
      <c r="J6" s="160"/>
    </row>
    <row r="7" spans="1:10">
      <c r="B7" s="155"/>
      <c r="J7" s="160"/>
    </row>
    <row r="8" spans="1:10">
      <c r="B8" s="155" t="s">
        <v>889</v>
      </c>
      <c r="C8" t="s">
        <v>890</v>
      </c>
      <c r="J8" s="160"/>
    </row>
    <row r="9" spans="1:10">
      <c r="B9" s="155" t="s">
        <v>891</v>
      </c>
      <c r="C9" t="s">
        <v>892</v>
      </c>
      <c r="J9" s="160"/>
    </row>
    <row r="10" spans="1:10">
      <c r="B10" s="155"/>
      <c r="J10" s="160"/>
    </row>
    <row r="11" spans="1:10">
      <c r="A11" t="s">
        <v>893</v>
      </c>
      <c r="B11" s="155" t="s">
        <v>894</v>
      </c>
      <c r="C11" t="s">
        <v>894</v>
      </c>
      <c r="D11" t="s">
        <v>895</v>
      </c>
      <c r="H11" t="s">
        <v>896</v>
      </c>
      <c r="I11" t="s">
        <v>897</v>
      </c>
      <c r="J11" s="83"/>
    </row>
    <row r="12" spans="1:10">
      <c r="B12" s="155" t="s">
        <v>898</v>
      </c>
      <c r="C12" t="s">
        <v>899</v>
      </c>
      <c r="H12" t="s">
        <v>900</v>
      </c>
      <c r="J12" s="83"/>
    </row>
    <row r="13" spans="1:10">
      <c r="B13" s="155"/>
      <c r="J13" s="160"/>
    </row>
    <row r="14" spans="1:10">
      <c r="A14" s="156">
        <v>1</v>
      </c>
      <c r="B14" s="156" t="s">
        <v>901</v>
      </c>
      <c r="C14" s="156"/>
      <c r="D14" s="156" t="s">
        <v>902</v>
      </c>
      <c r="E14" s="156"/>
      <c r="F14" s="156"/>
      <c r="G14" s="156"/>
      <c r="H14" s="156">
        <v>3</v>
      </c>
      <c r="I14" s="158" t="s">
        <v>22</v>
      </c>
      <c r="J14" s="163"/>
    </row>
    <row r="15" spans="1:10">
      <c r="A15" s="156">
        <v>2</v>
      </c>
      <c r="B15" s="156" t="s">
        <v>901</v>
      </c>
      <c r="C15" s="156"/>
      <c r="D15" s="156" t="s">
        <v>903</v>
      </c>
      <c r="E15" s="156"/>
      <c r="F15" s="156"/>
      <c r="G15" s="156"/>
      <c r="H15" s="164">
        <v>11.032</v>
      </c>
      <c r="I15" s="158" t="s">
        <v>704</v>
      </c>
      <c r="J15" s="165"/>
    </row>
    <row r="16" spans="1:10">
      <c r="A16" s="156"/>
      <c r="B16" s="156"/>
      <c r="C16" s="156"/>
      <c r="D16" s="156"/>
      <c r="E16" s="165"/>
      <c r="F16" s="156"/>
      <c r="G16" s="166"/>
      <c r="H16" s="156"/>
      <c r="I16" s="156"/>
      <c r="J16" s="165"/>
    </row>
    <row r="17" spans="1:11">
      <c r="A17" s="156"/>
      <c r="B17" s="158"/>
      <c r="C17" s="158"/>
      <c r="D17" s="156"/>
      <c r="E17" s="156"/>
      <c r="F17" s="156"/>
      <c r="G17" s="156"/>
      <c r="H17" s="164"/>
      <c r="I17" s="158"/>
      <c r="J17" s="156"/>
      <c r="K17" s="167"/>
    </row>
    <row r="18" spans="1:11">
      <c r="A18" s="156"/>
      <c r="B18" s="158" t="s">
        <v>891</v>
      </c>
      <c r="C18" s="227" t="s">
        <v>904</v>
      </c>
      <c r="D18" s="156"/>
      <c r="E18" s="156"/>
      <c r="F18" s="156"/>
      <c r="G18" s="156"/>
      <c r="H18" s="164"/>
      <c r="I18" s="158"/>
      <c r="J18" s="156"/>
      <c r="K18" s="167"/>
    </row>
    <row r="19" spans="1:11">
      <c r="A19" s="156"/>
      <c r="B19" s="158"/>
      <c r="C19" s="158"/>
      <c r="D19" s="156"/>
      <c r="E19" s="156"/>
      <c r="F19" s="156"/>
      <c r="G19" s="156"/>
      <c r="H19" s="164"/>
      <c r="I19" s="158"/>
      <c r="J19" s="156"/>
    </row>
    <row r="20" spans="1:11">
      <c r="A20" s="156" t="s">
        <v>893</v>
      </c>
      <c r="B20" s="158" t="s">
        <v>894</v>
      </c>
      <c r="C20" s="158" t="s">
        <v>894</v>
      </c>
      <c r="D20" s="156" t="s">
        <v>895</v>
      </c>
      <c r="E20" s="156"/>
      <c r="F20" s="156" t="s">
        <v>881</v>
      </c>
      <c r="G20" s="156"/>
      <c r="H20" s="164" t="s">
        <v>896</v>
      </c>
      <c r="I20" s="158" t="s">
        <v>905</v>
      </c>
      <c r="J20" s="156" t="s">
        <v>700</v>
      </c>
      <c r="K20" s="156"/>
    </row>
    <row r="21" spans="1:11" ht="15.75" thickBot="1">
      <c r="A21" s="168"/>
      <c r="B21" s="169" t="s">
        <v>898</v>
      </c>
      <c r="C21" s="169" t="s">
        <v>899</v>
      </c>
      <c r="D21" s="168"/>
      <c r="E21" s="168"/>
      <c r="F21" s="168"/>
      <c r="G21" s="168"/>
      <c r="H21" s="170" t="s">
        <v>900</v>
      </c>
      <c r="I21" s="169"/>
      <c r="J21" s="168" t="s">
        <v>963</v>
      </c>
      <c r="K21" s="156"/>
    </row>
    <row r="22" spans="1:11" ht="15.75" thickTop="1">
      <c r="A22" s="156"/>
      <c r="B22" s="158"/>
      <c r="C22" s="158"/>
      <c r="D22" s="156"/>
      <c r="E22" s="156"/>
      <c r="F22" s="156"/>
      <c r="G22" s="156"/>
      <c r="H22" s="164"/>
      <c r="I22" s="158"/>
      <c r="J22" s="156"/>
      <c r="K22" s="156"/>
    </row>
    <row r="23" spans="1:11">
      <c r="A23" s="156"/>
      <c r="B23" s="158"/>
      <c r="C23" s="158"/>
      <c r="D23" s="156"/>
      <c r="E23" s="156"/>
      <c r="F23" s="156"/>
      <c r="G23" s="156"/>
      <c r="H23" s="164"/>
      <c r="I23" s="158"/>
      <c r="J23" s="156"/>
      <c r="K23" s="156"/>
    </row>
    <row r="24" spans="1:11">
      <c r="A24" s="156"/>
      <c r="B24" s="158"/>
      <c r="C24" s="158"/>
      <c r="D24" s="156"/>
      <c r="E24" s="156"/>
      <c r="F24" s="156"/>
      <c r="G24" s="156"/>
      <c r="H24" s="164"/>
      <c r="I24" s="158"/>
      <c r="J24" s="156"/>
      <c r="K24" s="156"/>
    </row>
    <row r="25" spans="1:11">
      <c r="A25" s="156">
        <v>1</v>
      </c>
      <c r="B25" s="158"/>
      <c r="C25" s="158"/>
      <c r="D25" s="156" t="s">
        <v>906</v>
      </c>
      <c r="E25" s="156"/>
      <c r="F25" s="156"/>
      <c r="G25" s="156"/>
      <c r="H25" s="164">
        <v>6</v>
      </c>
      <c r="I25" s="158" t="s">
        <v>22</v>
      </c>
      <c r="J25" s="228"/>
      <c r="K25" s="156"/>
    </row>
    <row r="26" spans="1:11">
      <c r="A26" s="156">
        <v>2</v>
      </c>
      <c r="B26" s="158"/>
      <c r="C26" s="158"/>
      <c r="D26" s="156" t="s">
        <v>907</v>
      </c>
      <c r="E26" s="156"/>
      <c r="F26" s="156"/>
      <c r="G26" s="156"/>
      <c r="H26" s="164">
        <v>2</v>
      </c>
      <c r="I26" s="158" t="s">
        <v>22</v>
      </c>
      <c r="J26" s="228"/>
      <c r="K26" s="156"/>
    </row>
    <row r="27" spans="1:11">
      <c r="A27" s="156">
        <v>3</v>
      </c>
      <c r="B27" s="158"/>
      <c r="C27" s="171"/>
      <c r="D27" s="156" t="s">
        <v>908</v>
      </c>
      <c r="E27" s="156"/>
      <c r="F27" s="156"/>
      <c r="G27" s="156"/>
      <c r="H27" s="164">
        <v>28</v>
      </c>
      <c r="I27" s="158" t="s">
        <v>57</v>
      </c>
      <c r="J27" s="228"/>
      <c r="K27" s="156"/>
    </row>
    <row r="28" spans="1:11">
      <c r="A28" s="156">
        <v>4</v>
      </c>
      <c r="B28" s="158"/>
      <c r="C28" s="171"/>
      <c r="D28" s="156" t="s">
        <v>909</v>
      </c>
      <c r="E28" s="156"/>
      <c r="F28" s="156"/>
      <c r="G28" s="156"/>
      <c r="H28" s="164">
        <v>1</v>
      </c>
      <c r="I28" s="158" t="s">
        <v>22</v>
      </c>
      <c r="J28" s="228"/>
      <c r="K28" s="156"/>
    </row>
    <row r="29" spans="1:11">
      <c r="A29" s="156"/>
      <c r="B29" s="158"/>
      <c r="C29" s="171"/>
      <c r="D29" s="156"/>
      <c r="E29" s="156"/>
      <c r="F29" s="156"/>
      <c r="G29" s="156"/>
      <c r="H29" s="164"/>
      <c r="I29" s="158"/>
      <c r="J29" s="159"/>
      <c r="K29" s="156"/>
    </row>
    <row r="30" spans="1:11">
      <c r="A30" s="156">
        <v>5</v>
      </c>
      <c r="B30" s="156"/>
      <c r="C30" s="156"/>
      <c r="D30" s="156" t="s">
        <v>910</v>
      </c>
      <c r="E30" s="156"/>
      <c r="F30" s="156"/>
      <c r="G30" s="156"/>
      <c r="H30" s="156">
        <v>1</v>
      </c>
      <c r="I30" s="158" t="s">
        <v>22</v>
      </c>
      <c r="J30" s="228"/>
      <c r="K30" s="156"/>
    </row>
    <row r="31" spans="1:11">
      <c r="A31" s="156">
        <v>6</v>
      </c>
      <c r="B31" s="156"/>
      <c r="C31" s="156"/>
      <c r="D31" s="156" t="s">
        <v>911</v>
      </c>
      <c r="E31" s="156"/>
      <c r="F31" s="156"/>
      <c r="G31" s="156"/>
      <c r="H31" s="156">
        <v>1</v>
      </c>
      <c r="I31" s="158" t="s">
        <v>22</v>
      </c>
      <c r="J31" s="228"/>
      <c r="K31" s="156"/>
    </row>
    <row r="32" spans="1:11">
      <c r="A32" s="156">
        <v>7</v>
      </c>
      <c r="B32" s="156"/>
      <c r="C32" s="156"/>
      <c r="D32" s="156" t="s">
        <v>912</v>
      </c>
      <c r="E32" s="156"/>
      <c r="F32" s="156"/>
      <c r="G32" s="156"/>
      <c r="H32" s="156">
        <v>3.94</v>
      </c>
      <c r="I32" s="158" t="s">
        <v>704</v>
      </c>
      <c r="J32" s="228"/>
      <c r="K32" s="156"/>
    </row>
    <row r="33" spans="1:11">
      <c r="A33" s="156">
        <v>8</v>
      </c>
      <c r="B33" s="158"/>
      <c r="C33" s="158"/>
      <c r="D33" s="156" t="s">
        <v>913</v>
      </c>
      <c r="E33" s="156"/>
      <c r="F33" s="156"/>
      <c r="G33" s="156"/>
      <c r="H33" s="164">
        <v>1</v>
      </c>
      <c r="I33" s="158" t="s">
        <v>22</v>
      </c>
      <c r="J33" s="228"/>
      <c r="K33" s="156"/>
    </row>
    <row r="34" spans="1:11">
      <c r="A34" s="156"/>
      <c r="B34" s="156"/>
      <c r="C34" s="156"/>
      <c r="D34" s="156"/>
      <c r="E34" s="156"/>
      <c r="F34" s="156"/>
      <c r="G34" s="156"/>
      <c r="H34" s="156"/>
      <c r="I34" s="158"/>
      <c r="J34" s="159"/>
      <c r="K34" s="156"/>
    </row>
    <row r="35" spans="1:11">
      <c r="A35" s="156"/>
      <c r="B35" s="156"/>
      <c r="C35" s="156"/>
      <c r="D35" s="156" t="s">
        <v>916</v>
      </c>
      <c r="E35" s="156"/>
      <c r="F35" s="156"/>
      <c r="G35" s="156"/>
      <c r="H35" s="156"/>
      <c r="I35" s="158"/>
      <c r="J35" s="228"/>
      <c r="K35" s="156"/>
    </row>
    <row r="36" spans="1:11">
      <c r="D36" s="156" t="s">
        <v>917</v>
      </c>
      <c r="J36" s="229"/>
      <c r="K36" s="156"/>
    </row>
    <row r="37" spans="1:11">
      <c r="A37" s="156"/>
      <c r="B37" s="156"/>
      <c r="C37" s="156"/>
      <c r="D37" s="156"/>
      <c r="E37" s="156"/>
      <c r="F37" s="156"/>
      <c r="G37" s="156"/>
      <c r="H37" s="156"/>
      <c r="I37" s="156" t="s">
        <v>700</v>
      </c>
      <c r="J37" s="230">
        <f>SUM(J25:J36)</f>
        <v>0</v>
      </c>
    </row>
    <row r="38" spans="1:11">
      <c r="A38" s="156"/>
      <c r="B38" s="156"/>
      <c r="C38" s="156"/>
      <c r="D38" s="156"/>
      <c r="E38" s="156"/>
      <c r="F38" s="156"/>
      <c r="G38" s="156"/>
      <c r="H38" s="156"/>
      <c r="I38" s="156"/>
    </row>
    <row r="40" spans="1:11">
      <c r="A40" s="1" t="s">
        <v>25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60B4-13BB-41D3-97FD-30546608710A}">
  <dimension ref="A1:E14"/>
  <sheetViews>
    <sheetView topLeftCell="A7" workbookViewId="0">
      <selection activeCell="L8" sqref="L8"/>
    </sheetView>
  </sheetViews>
  <sheetFormatPr defaultRowHeight="15"/>
  <cols>
    <col min="1" max="1" width="62.28515625" customWidth="1"/>
    <col min="2" max="2" width="6.5703125" style="146" customWidth="1"/>
    <col min="3" max="3" width="6.5703125" style="147" customWidth="1"/>
    <col min="4" max="4" width="11.28515625" customWidth="1"/>
  </cols>
  <sheetData>
    <row r="1" spans="1:5">
      <c r="A1" s="315" t="s">
        <v>873</v>
      </c>
      <c r="B1" s="315"/>
      <c r="C1" s="315"/>
    </row>
    <row r="2" spans="1:5">
      <c r="A2" s="138"/>
      <c r="B2" s="138"/>
      <c r="C2" s="138"/>
    </row>
    <row r="3" spans="1:5" ht="30">
      <c r="A3" s="151" t="s">
        <v>81</v>
      </c>
      <c r="B3" s="140" t="s">
        <v>874</v>
      </c>
      <c r="C3" s="152" t="s">
        <v>875</v>
      </c>
      <c r="D3" s="231" t="s">
        <v>964</v>
      </c>
      <c r="E3" s="139"/>
    </row>
    <row r="4" spans="1:5" ht="28.9" customHeight="1">
      <c r="A4" s="148" t="s">
        <v>949</v>
      </c>
      <c r="B4" s="136">
        <v>240</v>
      </c>
      <c r="C4" s="197"/>
      <c r="D4" s="232"/>
      <c r="E4" s="139"/>
    </row>
    <row r="5" spans="1:5" ht="40.15" customHeight="1">
      <c r="A5" s="148" t="s">
        <v>870</v>
      </c>
      <c r="B5" s="149" t="s">
        <v>24</v>
      </c>
      <c r="C5" s="150">
        <v>1</v>
      </c>
      <c r="D5" s="199"/>
    </row>
    <row r="6" spans="1:5" ht="45.6" customHeight="1">
      <c r="A6" s="148" t="s">
        <v>871</v>
      </c>
      <c r="B6" s="149" t="s">
        <v>24</v>
      </c>
      <c r="C6" s="150">
        <v>1</v>
      </c>
      <c r="D6" s="199"/>
    </row>
    <row r="7" spans="1:5" ht="39.6" customHeight="1">
      <c r="A7" s="148" t="s">
        <v>943</v>
      </c>
      <c r="B7" s="149" t="s">
        <v>24</v>
      </c>
      <c r="C7" s="150">
        <v>1</v>
      </c>
      <c r="D7" s="199"/>
    </row>
    <row r="8" spans="1:5" ht="36">
      <c r="A8" s="148" t="s">
        <v>947</v>
      </c>
      <c r="B8" s="149" t="s">
        <v>24</v>
      </c>
      <c r="C8" s="150">
        <v>1</v>
      </c>
      <c r="D8" s="199"/>
    </row>
    <row r="9" spans="1:5" ht="16.149999999999999" customHeight="1">
      <c r="A9" s="148" t="s">
        <v>944</v>
      </c>
      <c r="B9" s="149" t="s">
        <v>24</v>
      </c>
      <c r="C9" s="150">
        <v>1</v>
      </c>
      <c r="D9" s="199"/>
    </row>
    <row r="10" spans="1:5" ht="37.9" customHeight="1">
      <c r="A10" s="148" t="s">
        <v>872</v>
      </c>
      <c r="B10" s="149" t="s">
        <v>24</v>
      </c>
      <c r="C10" s="150">
        <v>1</v>
      </c>
      <c r="D10" s="199"/>
    </row>
    <row r="11" spans="1:5" ht="28.15" customHeight="1">
      <c r="A11" s="193" t="s">
        <v>945</v>
      </c>
      <c r="B11" s="194" t="s">
        <v>24</v>
      </c>
      <c r="C11" s="195">
        <v>1</v>
      </c>
      <c r="D11" s="199"/>
    </row>
    <row r="12" spans="1:5" ht="19.149999999999999" customHeight="1">
      <c r="A12" s="148" t="s">
        <v>950</v>
      </c>
      <c r="B12" s="149" t="s">
        <v>24</v>
      </c>
      <c r="C12" s="150">
        <v>1</v>
      </c>
      <c r="D12" s="199"/>
    </row>
    <row r="13" spans="1:5">
      <c r="A13" s="148"/>
      <c r="B13" s="316" t="s">
        <v>700</v>
      </c>
      <c r="C13" s="316"/>
      <c r="D13" s="226">
        <f>SUM(D4:D12)</f>
        <v>0</v>
      </c>
    </row>
    <row r="14" spans="1:5">
      <c r="A14" s="145"/>
    </row>
  </sheetData>
  <mergeCells count="2">
    <mergeCell ref="A1:C1"/>
    <mergeCell ref="B13:C1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39F9-AF65-4CEF-8E86-AD791FF1B69B}">
  <dimension ref="A1:G16"/>
  <sheetViews>
    <sheetView workbookViewId="0">
      <selection activeCell="E2" sqref="E2:G2"/>
    </sheetView>
  </sheetViews>
  <sheetFormatPr defaultColWidth="10" defaultRowHeight="15"/>
  <cols>
    <col min="1" max="1" width="92.140625" style="2" customWidth="1"/>
    <col min="2" max="2" width="25.42578125" style="2" customWidth="1"/>
    <col min="3" max="3" width="12.7109375" style="2" customWidth="1"/>
    <col min="4" max="4" width="11.7109375" style="2" customWidth="1"/>
    <col min="5" max="5" width="13.42578125" style="2" customWidth="1"/>
    <col min="6" max="6" width="14.42578125" style="204" customWidth="1"/>
    <col min="7" max="7" width="11.28515625" style="2" customWidth="1"/>
    <col min="8" max="16384" width="10" style="2"/>
  </cols>
  <sheetData>
    <row r="1" spans="1:7" customFormat="1">
      <c r="A1" s="1" t="s">
        <v>0</v>
      </c>
      <c r="B1" s="2"/>
      <c r="C1" s="2"/>
      <c r="D1" s="2"/>
      <c r="E1" s="2"/>
      <c r="F1" s="204"/>
    </row>
    <row r="2" spans="1:7" customFormat="1" ht="43.5">
      <c r="A2" s="209" t="s">
        <v>1</v>
      </c>
      <c r="B2" s="134"/>
      <c r="C2" s="209" t="s">
        <v>2</v>
      </c>
      <c r="D2" s="209" t="s">
        <v>3</v>
      </c>
      <c r="E2" s="210" t="s">
        <v>951</v>
      </c>
      <c r="F2" s="210" t="s">
        <v>952</v>
      </c>
      <c r="G2" s="210" t="s">
        <v>953</v>
      </c>
    </row>
    <row r="3" spans="1:7" customFormat="1" ht="30">
      <c r="A3" s="205" t="s">
        <v>4</v>
      </c>
      <c r="B3" s="206" t="s">
        <v>5</v>
      </c>
      <c r="C3" s="206" t="s">
        <v>6</v>
      </c>
      <c r="D3" s="207">
        <v>0.30599999999999999</v>
      </c>
      <c r="E3" s="211"/>
      <c r="F3" s="212"/>
      <c r="G3" s="208">
        <f>SUM(E3:F3)</f>
        <v>0</v>
      </c>
    </row>
    <row r="4" spans="1:7" customFormat="1">
      <c r="A4" s="3" t="s">
        <v>7</v>
      </c>
      <c r="B4" s="4" t="s">
        <v>8</v>
      </c>
      <c r="C4" s="4" t="s">
        <v>6</v>
      </c>
      <c r="D4" s="133">
        <v>0.09</v>
      </c>
      <c r="E4" s="201"/>
      <c r="F4" s="213"/>
      <c r="G4" s="199">
        <f t="shared" ref="G4:G13" si="0">SUM(E4:F4)</f>
        <v>0</v>
      </c>
    </row>
    <row r="5" spans="1:7" customFormat="1">
      <c r="A5" s="3" t="s">
        <v>9</v>
      </c>
      <c r="B5" s="4" t="s">
        <v>8</v>
      </c>
      <c r="C5" s="4" t="s">
        <v>6</v>
      </c>
      <c r="D5" s="133">
        <v>0.09</v>
      </c>
      <c r="E5" s="201"/>
      <c r="F5" s="213"/>
      <c r="G5" s="199">
        <f t="shared" si="0"/>
        <v>0</v>
      </c>
    </row>
    <row r="6" spans="1:7" customFormat="1">
      <c r="A6" s="3" t="s">
        <v>10</v>
      </c>
      <c r="B6" s="4" t="s">
        <v>11</v>
      </c>
      <c r="C6" s="4" t="s">
        <v>6</v>
      </c>
      <c r="D6" s="133">
        <v>5</v>
      </c>
      <c r="E6" s="201"/>
      <c r="F6" s="213"/>
      <c r="G6" s="199">
        <f t="shared" si="0"/>
        <v>0</v>
      </c>
    </row>
    <row r="7" spans="1:7" customFormat="1" ht="30">
      <c r="A7" s="3" t="s">
        <v>12</v>
      </c>
      <c r="B7" s="4" t="s">
        <v>13</v>
      </c>
      <c r="C7" s="4" t="s">
        <v>6</v>
      </c>
      <c r="D7" s="133">
        <v>0.3</v>
      </c>
      <c r="E7" s="201"/>
      <c r="F7" s="213"/>
      <c r="G7" s="199">
        <f t="shared" si="0"/>
        <v>0</v>
      </c>
    </row>
    <row r="8" spans="1:7" customFormat="1" ht="30">
      <c r="A8" s="3" t="s">
        <v>14</v>
      </c>
      <c r="B8" s="4" t="s">
        <v>15</v>
      </c>
      <c r="C8" s="4" t="s">
        <v>6</v>
      </c>
      <c r="D8" s="133">
        <v>0.6</v>
      </c>
      <c r="E8" s="201"/>
      <c r="F8" s="213"/>
      <c r="G8" s="199">
        <f t="shared" si="0"/>
        <v>0</v>
      </c>
    </row>
    <row r="9" spans="1:7" customFormat="1" ht="30">
      <c r="A9" s="3" t="s">
        <v>16</v>
      </c>
      <c r="B9" s="4"/>
      <c r="C9" s="4" t="s">
        <v>6</v>
      </c>
      <c r="D9" s="133">
        <v>2.2000000000000002</v>
      </c>
      <c r="E9" s="201"/>
      <c r="F9" s="213"/>
      <c r="G9" s="199">
        <f t="shared" si="0"/>
        <v>0</v>
      </c>
    </row>
    <row r="10" spans="1:7" customFormat="1" ht="30">
      <c r="A10" s="3" t="s">
        <v>17</v>
      </c>
      <c r="B10" s="4" t="s">
        <v>18</v>
      </c>
      <c r="C10" s="4" t="s">
        <v>6</v>
      </c>
      <c r="D10" s="133">
        <v>0.7</v>
      </c>
      <c r="E10" s="201"/>
      <c r="F10" s="213"/>
      <c r="G10" s="199">
        <f t="shared" si="0"/>
        <v>0</v>
      </c>
    </row>
    <row r="11" spans="1:7" customFormat="1" ht="30">
      <c r="A11" s="3" t="s">
        <v>19</v>
      </c>
      <c r="B11" s="4" t="s">
        <v>20</v>
      </c>
      <c r="C11" s="4" t="s">
        <v>6</v>
      </c>
      <c r="D11" s="133">
        <v>1</v>
      </c>
      <c r="E11" s="201"/>
      <c r="F11" s="213"/>
      <c r="G11" s="199">
        <f t="shared" si="0"/>
        <v>0</v>
      </c>
    </row>
    <row r="12" spans="1:7" customFormat="1">
      <c r="A12" s="3" t="s">
        <v>21</v>
      </c>
      <c r="B12" s="4"/>
      <c r="C12" s="4" t="s">
        <v>22</v>
      </c>
      <c r="D12" s="133">
        <v>1</v>
      </c>
      <c r="E12" s="201"/>
      <c r="F12" s="213"/>
      <c r="G12" s="199">
        <f t="shared" si="0"/>
        <v>0</v>
      </c>
    </row>
    <row r="13" spans="1:7" customFormat="1">
      <c r="A13" s="3" t="s">
        <v>23</v>
      </c>
      <c r="B13" s="4"/>
      <c r="C13" s="4" t="s">
        <v>24</v>
      </c>
      <c r="D13" s="133">
        <v>1</v>
      </c>
      <c r="E13" s="201"/>
      <c r="F13" s="213"/>
      <c r="G13" s="199">
        <f t="shared" si="0"/>
        <v>0</v>
      </c>
    </row>
    <row r="14" spans="1:7">
      <c r="F14" s="204" t="s">
        <v>700</v>
      </c>
      <c r="G14" s="200">
        <f>SUM(G3:G13)</f>
        <v>0</v>
      </c>
    </row>
    <row r="15" spans="1:7" s="5" customFormat="1">
      <c r="A15" s="1" t="s">
        <v>25</v>
      </c>
      <c r="B15" s="1"/>
      <c r="C15" s="1"/>
      <c r="D15" s="1"/>
      <c r="E15" s="1"/>
      <c r="F15" s="189"/>
    </row>
    <row r="16" spans="1:7" customFormat="1">
      <c r="A16" s="2"/>
      <c r="B16" s="2"/>
      <c r="C16" s="2"/>
      <c r="D16" s="2"/>
      <c r="E16" s="2"/>
      <c r="F16" s="20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0ACC-82A4-47F4-9FA1-2070070D4862}">
  <dimension ref="A1:H26"/>
  <sheetViews>
    <sheetView workbookViewId="0">
      <selection activeCell="G3" sqref="G3"/>
    </sheetView>
  </sheetViews>
  <sheetFormatPr defaultColWidth="10" defaultRowHeight="15"/>
  <cols>
    <col min="1" max="1" width="63" style="2" customWidth="1"/>
    <col min="2" max="2" width="35.5703125" style="2" customWidth="1"/>
    <col min="3" max="3" width="12.7109375" style="2" customWidth="1"/>
    <col min="4" max="4" width="11.7109375" style="2" customWidth="1"/>
    <col min="5" max="5" width="14.42578125" style="2" customWidth="1"/>
    <col min="6" max="6" width="13.7109375" style="2" customWidth="1"/>
    <col min="7" max="7" width="12.28515625" style="2" customWidth="1"/>
    <col min="8" max="16384" width="10" style="2"/>
  </cols>
  <sheetData>
    <row r="1" spans="1:7" customFormat="1">
      <c r="A1" s="1" t="s">
        <v>923</v>
      </c>
      <c r="B1" s="2"/>
      <c r="C1" s="2"/>
      <c r="D1" s="2"/>
      <c r="E1" s="2"/>
      <c r="F1" s="2"/>
    </row>
    <row r="2" spans="1:7" customFormat="1" ht="29.25">
      <c r="A2" s="209" t="s">
        <v>1</v>
      </c>
      <c r="B2" s="134"/>
      <c r="C2" s="209" t="s">
        <v>2</v>
      </c>
      <c r="D2" s="209" t="s">
        <v>3</v>
      </c>
      <c r="E2" s="210" t="s">
        <v>951</v>
      </c>
      <c r="F2" s="210" t="s">
        <v>954</v>
      </c>
      <c r="G2" s="210" t="s">
        <v>953</v>
      </c>
    </row>
    <row r="3" spans="1:7" customFormat="1" ht="30">
      <c r="A3" s="214" t="s">
        <v>924</v>
      </c>
      <c r="B3" s="206"/>
      <c r="C3" s="206" t="s">
        <v>24</v>
      </c>
      <c r="D3" s="207">
        <v>1</v>
      </c>
      <c r="E3" s="201"/>
      <c r="F3" s="201"/>
      <c r="G3" s="199">
        <f>E3+F3</f>
        <v>0</v>
      </c>
    </row>
    <row r="4" spans="1:7" customFormat="1" ht="45">
      <c r="A4" s="3" t="s">
        <v>925</v>
      </c>
      <c r="B4" s="4" t="s">
        <v>5</v>
      </c>
      <c r="C4" s="4" t="s">
        <v>6</v>
      </c>
      <c r="D4" s="133">
        <v>0.30599999999999999</v>
      </c>
      <c r="E4" s="201"/>
      <c r="F4" s="201"/>
      <c r="G4" s="199">
        <f t="shared" ref="G4:G23" si="0">E4+F4</f>
        <v>0</v>
      </c>
    </row>
    <row r="5" spans="1:7" customFormat="1" ht="30">
      <c r="A5" s="3" t="s">
        <v>926</v>
      </c>
      <c r="B5" s="4" t="s">
        <v>881</v>
      </c>
      <c r="C5" s="4" t="s">
        <v>6</v>
      </c>
      <c r="D5" s="133">
        <v>1.5</v>
      </c>
      <c r="E5" s="201"/>
      <c r="F5" s="201"/>
      <c r="G5" s="199">
        <f t="shared" si="0"/>
        <v>0</v>
      </c>
    </row>
    <row r="6" spans="1:7" customFormat="1" ht="30">
      <c r="A6" s="3" t="s">
        <v>927</v>
      </c>
      <c r="B6" s="4" t="s">
        <v>8</v>
      </c>
      <c r="C6" s="4" t="s">
        <v>6</v>
      </c>
      <c r="D6" s="133">
        <v>0.09</v>
      </c>
      <c r="E6" s="201"/>
      <c r="F6" s="201"/>
      <c r="G6" s="199">
        <f t="shared" si="0"/>
        <v>0</v>
      </c>
    </row>
    <row r="7" spans="1:7" customFormat="1" ht="30">
      <c r="A7" s="3" t="s">
        <v>928</v>
      </c>
      <c r="B7" s="4" t="s">
        <v>8</v>
      </c>
      <c r="C7" s="4" t="s">
        <v>6</v>
      </c>
      <c r="D7" s="133">
        <v>0.09</v>
      </c>
      <c r="E7" s="201"/>
      <c r="F7" s="201"/>
      <c r="G7" s="199">
        <f t="shared" si="0"/>
        <v>0</v>
      </c>
    </row>
    <row r="8" spans="1:7" customFormat="1" ht="30">
      <c r="A8" s="3" t="s">
        <v>929</v>
      </c>
      <c r="B8" s="4" t="s">
        <v>11</v>
      </c>
      <c r="C8" s="4" t="s">
        <v>6</v>
      </c>
      <c r="D8" s="133">
        <v>5</v>
      </c>
      <c r="E8" s="201"/>
      <c r="F8" s="201"/>
      <c r="G8" s="199">
        <f t="shared" si="0"/>
        <v>0</v>
      </c>
    </row>
    <row r="9" spans="1:7" customFormat="1" ht="45">
      <c r="A9" s="3" t="s">
        <v>930</v>
      </c>
      <c r="B9" s="4" t="s">
        <v>13</v>
      </c>
      <c r="C9" s="4" t="s">
        <v>6</v>
      </c>
      <c r="D9" s="133">
        <v>0.3</v>
      </c>
      <c r="E9" s="201"/>
      <c r="F9" s="201"/>
      <c r="G9" s="199">
        <f t="shared" si="0"/>
        <v>0</v>
      </c>
    </row>
    <row r="10" spans="1:7" customFormat="1" ht="30">
      <c r="A10" s="3" t="s">
        <v>931</v>
      </c>
      <c r="B10" s="4" t="s">
        <v>15</v>
      </c>
      <c r="C10" s="4" t="s">
        <v>6</v>
      </c>
      <c r="D10" s="133">
        <v>0.6</v>
      </c>
      <c r="E10" s="201"/>
      <c r="F10" s="201"/>
      <c r="G10" s="199">
        <f t="shared" si="0"/>
        <v>0</v>
      </c>
    </row>
    <row r="11" spans="1:7" customFormat="1" ht="45">
      <c r="A11" s="3" t="s">
        <v>932</v>
      </c>
      <c r="B11" s="4"/>
      <c r="C11" s="4" t="s">
        <v>6</v>
      </c>
      <c r="D11" s="133">
        <v>2.2000000000000002</v>
      </c>
      <c r="E11" s="201"/>
      <c r="F11" s="201"/>
      <c r="G11" s="199">
        <f t="shared" si="0"/>
        <v>0</v>
      </c>
    </row>
    <row r="12" spans="1:7" customFormat="1" ht="30">
      <c r="A12" s="3" t="s">
        <v>933</v>
      </c>
      <c r="B12" s="4" t="s">
        <v>18</v>
      </c>
      <c r="C12" s="4" t="s">
        <v>6</v>
      </c>
      <c r="D12" s="133">
        <v>0.7</v>
      </c>
      <c r="E12" s="201"/>
      <c r="F12" s="201"/>
      <c r="G12" s="199">
        <f t="shared" si="0"/>
        <v>0</v>
      </c>
    </row>
    <row r="13" spans="1:7" customFormat="1" ht="30">
      <c r="A13" s="3" t="s">
        <v>934</v>
      </c>
      <c r="B13" s="4" t="s">
        <v>20</v>
      </c>
      <c r="C13" s="4" t="s">
        <v>6</v>
      </c>
      <c r="D13" s="133">
        <v>1</v>
      </c>
      <c r="E13" s="201"/>
      <c r="F13" s="201"/>
      <c r="G13" s="199">
        <f t="shared" si="0"/>
        <v>0</v>
      </c>
    </row>
    <row r="14" spans="1:7" customFormat="1" ht="30">
      <c r="A14" s="3" t="s">
        <v>935</v>
      </c>
      <c r="B14" s="4"/>
      <c r="C14" s="4" t="s">
        <v>22</v>
      </c>
      <c r="D14" s="133">
        <v>1</v>
      </c>
      <c r="E14" s="201"/>
      <c r="F14" s="201"/>
      <c r="G14" s="199">
        <f t="shared" si="0"/>
        <v>0</v>
      </c>
    </row>
    <row r="15" spans="1:7" customFormat="1" ht="30">
      <c r="A15" s="3" t="s">
        <v>942</v>
      </c>
      <c r="B15" s="4"/>
      <c r="C15" s="4" t="s">
        <v>936</v>
      </c>
      <c r="D15" s="133">
        <v>23.5</v>
      </c>
      <c r="E15" s="201"/>
      <c r="F15" s="201"/>
      <c r="G15" s="199">
        <f t="shared" si="0"/>
        <v>0</v>
      </c>
    </row>
    <row r="16" spans="1:7" customFormat="1">
      <c r="A16" s="188"/>
      <c r="B16" s="2"/>
      <c r="C16" s="2"/>
      <c r="D16" s="2"/>
      <c r="E16" s="134"/>
      <c r="F16" s="134"/>
      <c r="G16" s="135"/>
    </row>
    <row r="17" spans="1:8" customFormat="1">
      <c r="A17" s="2"/>
      <c r="B17" s="2"/>
      <c r="C17" s="2"/>
      <c r="D17" s="2"/>
      <c r="E17" s="134"/>
      <c r="F17" s="134"/>
      <c r="G17" s="135"/>
    </row>
    <row r="18" spans="1:8" customFormat="1">
      <c r="A18" s="1" t="s">
        <v>937</v>
      </c>
      <c r="B18" s="2"/>
      <c r="C18" s="2"/>
      <c r="D18" s="2"/>
      <c r="E18" s="134"/>
      <c r="F18" s="134"/>
      <c r="G18" s="135"/>
    </row>
    <row r="19" spans="1:8" customFormat="1" ht="29.25">
      <c r="A19" s="189" t="s">
        <v>938</v>
      </c>
      <c r="B19" s="2"/>
      <c r="C19" s="2"/>
      <c r="D19" s="2"/>
      <c r="E19" s="134"/>
      <c r="F19" s="134"/>
      <c r="G19" s="135"/>
    </row>
    <row r="20" spans="1:8">
      <c r="E20" s="134"/>
      <c r="F20" s="134"/>
      <c r="G20" s="135"/>
    </row>
    <row r="21" spans="1:8" s="191" customFormat="1">
      <c r="A21" s="3" t="s">
        <v>941</v>
      </c>
      <c r="B21" s="3"/>
      <c r="C21" s="3" t="s">
        <v>24</v>
      </c>
      <c r="D21" s="192">
        <v>1</v>
      </c>
      <c r="E21" s="202"/>
      <c r="F21" s="203"/>
      <c r="G21" s="199">
        <f t="shared" si="0"/>
        <v>0</v>
      </c>
      <c r="H21" s="190"/>
    </row>
    <row r="22" spans="1:8" customFormat="1">
      <c r="A22" s="3" t="s">
        <v>939</v>
      </c>
      <c r="B22" s="4"/>
      <c r="C22" s="4" t="s">
        <v>24</v>
      </c>
      <c r="D22" s="133">
        <v>1</v>
      </c>
      <c r="E22" s="201"/>
      <c r="F22" s="201"/>
      <c r="G22" s="199">
        <f t="shared" si="0"/>
        <v>0</v>
      </c>
    </row>
    <row r="23" spans="1:8" customFormat="1">
      <c r="A23" s="3" t="s">
        <v>940</v>
      </c>
      <c r="B23" s="4"/>
      <c r="C23" s="4" t="s">
        <v>24</v>
      </c>
      <c r="D23" s="133">
        <v>1</v>
      </c>
      <c r="E23" s="201"/>
      <c r="F23" s="201"/>
      <c r="G23" s="199">
        <f t="shared" si="0"/>
        <v>0</v>
      </c>
    </row>
    <row r="24" spans="1:8">
      <c r="G24" s="200">
        <f>SUM(G3:G23)</f>
        <v>0</v>
      </c>
    </row>
    <row r="26" spans="1:8">
      <c r="A26" s="1" t="s">
        <v>25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244D-A94D-4DB0-B527-52EC9953C089}">
  <dimension ref="A1:R33"/>
  <sheetViews>
    <sheetView workbookViewId="0">
      <selection activeCell="P6" sqref="P6:R6"/>
    </sheetView>
  </sheetViews>
  <sheetFormatPr defaultColWidth="9.140625" defaultRowHeight="15"/>
  <cols>
    <col min="1" max="1" width="4.7109375" style="6" customWidth="1"/>
    <col min="2" max="3" width="3.42578125" style="6" customWidth="1"/>
    <col min="4" max="4" width="8.85546875" style="6" customWidth="1"/>
    <col min="5" max="5" width="31.140625" style="6" customWidth="1"/>
    <col min="6" max="6" width="17.140625" style="6" customWidth="1"/>
    <col min="7" max="7" width="13.42578125" style="6" customWidth="1"/>
    <col min="8" max="8" width="9.7109375" style="18" customWidth="1"/>
    <col min="9" max="9" width="4" style="9" customWidth="1"/>
    <col min="10" max="10" width="20.42578125" style="6" customWidth="1"/>
    <col min="11" max="11" width="8.42578125" style="6" customWidth="1"/>
    <col min="12" max="12" width="5.5703125" style="6" customWidth="1"/>
    <col min="13" max="13" width="15" style="6" customWidth="1"/>
    <col min="14" max="14" width="14.42578125" style="6" customWidth="1"/>
    <col min="15" max="15" width="9.7109375" style="6" customWidth="1"/>
    <col min="16" max="16" width="10.85546875" style="6" customWidth="1"/>
    <col min="17" max="17" width="11.42578125" style="13" customWidth="1"/>
    <col min="18" max="18" width="10.5703125" style="6" customWidth="1"/>
    <col min="19" max="16384" width="9.140625" style="6"/>
  </cols>
  <sheetData>
    <row r="1" spans="1:18" ht="12.75" customHeight="1">
      <c r="G1" s="7"/>
      <c r="H1" s="8"/>
      <c r="L1" s="10" t="s">
        <v>26</v>
      </c>
      <c r="M1" s="11" t="s">
        <v>27</v>
      </c>
      <c r="N1" s="12"/>
      <c r="O1" s="12"/>
    </row>
    <row r="2" spans="1:18" ht="12.75" customHeight="1">
      <c r="E2" s="14" t="s">
        <v>28</v>
      </c>
      <c r="G2" s="7"/>
      <c r="H2" s="8"/>
      <c r="L2" s="10" t="s">
        <v>29</v>
      </c>
      <c r="M2" s="15">
        <v>45019</v>
      </c>
      <c r="N2" s="16"/>
      <c r="O2" s="16"/>
    </row>
    <row r="3" spans="1:18" ht="12.75" customHeight="1">
      <c r="E3" s="234" t="s">
        <v>30</v>
      </c>
      <c r="F3" s="234"/>
      <c r="G3" s="234"/>
      <c r="H3" s="234"/>
      <c r="I3" s="234"/>
      <c r="L3" s="10" t="s">
        <v>31</v>
      </c>
      <c r="M3" s="11" t="s">
        <v>32</v>
      </c>
      <c r="N3" s="12"/>
      <c r="O3" s="12"/>
    </row>
    <row r="4" spans="1:18" ht="12.75" customHeight="1">
      <c r="E4" s="234"/>
      <c r="F4" s="234"/>
      <c r="G4" s="234"/>
      <c r="H4" s="234"/>
      <c r="I4" s="234"/>
      <c r="L4" s="10" t="s">
        <v>33</v>
      </c>
      <c r="M4" s="11">
        <v>50920</v>
      </c>
      <c r="N4" s="12"/>
      <c r="O4" s="12"/>
    </row>
    <row r="5" spans="1:18" ht="9" customHeight="1">
      <c r="E5" s="17"/>
      <c r="L5" s="10"/>
      <c r="M5" s="11"/>
    </row>
    <row r="6" spans="1:18" ht="43.5" customHeight="1">
      <c r="A6" s="19" t="s">
        <v>34</v>
      </c>
      <c r="B6" s="235" t="s">
        <v>35</v>
      </c>
      <c r="C6" s="235"/>
      <c r="D6" s="235"/>
      <c r="E6" s="235"/>
      <c r="F6" s="19" t="s">
        <v>36</v>
      </c>
      <c r="G6" s="19" t="s">
        <v>37</v>
      </c>
      <c r="H6" s="235" t="s">
        <v>38</v>
      </c>
      <c r="I6" s="235"/>
      <c r="J6" s="19" t="s">
        <v>39</v>
      </c>
      <c r="K6" s="235" t="s">
        <v>40</v>
      </c>
      <c r="L6" s="235"/>
      <c r="M6" s="19" t="s">
        <v>41</v>
      </c>
      <c r="N6" s="19" t="s">
        <v>42</v>
      </c>
      <c r="O6" s="20"/>
      <c r="P6" s="215" t="s">
        <v>956</v>
      </c>
      <c r="Q6" s="215" t="s">
        <v>957</v>
      </c>
      <c r="R6" s="215" t="s">
        <v>955</v>
      </c>
    </row>
    <row r="7" spans="1:18" ht="10.5" customHeight="1">
      <c r="E7" s="17"/>
      <c r="L7" s="10"/>
      <c r="M7" s="11"/>
    </row>
    <row r="8" spans="1:18" ht="13.5" customHeight="1"/>
    <row r="9" spans="1:18" s="21" customFormat="1" ht="12.75" customHeight="1">
      <c r="A9" s="236" t="s">
        <v>43</v>
      </c>
      <c r="B9" s="236"/>
      <c r="C9" s="237" t="s">
        <v>44</v>
      </c>
      <c r="D9" s="237"/>
      <c r="E9" s="237"/>
      <c r="H9" s="22"/>
      <c r="I9" s="23"/>
      <c r="Q9" s="24"/>
      <c r="R9" s="6"/>
    </row>
    <row r="10" spans="1:18" s="21" customFormat="1">
      <c r="A10" s="238"/>
      <c r="B10" s="238"/>
      <c r="C10" s="239"/>
      <c r="D10" s="239"/>
      <c r="E10" s="239"/>
      <c r="F10" s="239"/>
      <c r="G10" s="239"/>
      <c r="H10" s="239"/>
      <c r="I10" s="239"/>
      <c r="J10" s="239"/>
      <c r="Q10" s="24"/>
      <c r="R10" s="6"/>
    </row>
    <row r="11" spans="1:18" ht="9" customHeight="1">
      <c r="E11" s="17"/>
      <c r="L11" s="10"/>
      <c r="M11" s="11"/>
    </row>
    <row r="12" spans="1:18" ht="39.75" customHeight="1">
      <c r="A12" s="25"/>
      <c r="B12" s="233" t="s">
        <v>45</v>
      </c>
      <c r="C12" s="233"/>
      <c r="D12" s="233"/>
      <c r="E12" s="233"/>
      <c r="F12" s="25" t="s">
        <v>46</v>
      </c>
      <c r="G12" s="25" t="s">
        <v>47</v>
      </c>
      <c r="H12" s="27"/>
      <c r="I12" s="26"/>
      <c r="J12" s="25" t="s">
        <v>48</v>
      </c>
      <c r="K12" s="28">
        <v>1</v>
      </c>
      <c r="L12" s="26" t="s">
        <v>22</v>
      </c>
      <c r="M12" s="25" t="s">
        <v>49</v>
      </c>
      <c r="N12" s="25"/>
      <c r="O12" s="29"/>
      <c r="P12" s="216"/>
      <c r="Q12" s="217"/>
      <c r="R12" s="216">
        <f t="shared" ref="R12:R27" si="0">SUM(P12:Q12)</f>
        <v>0</v>
      </c>
    </row>
    <row r="13" spans="1:18" ht="39.75" customHeight="1">
      <c r="A13" s="25"/>
      <c r="B13" s="233" t="s">
        <v>45</v>
      </c>
      <c r="C13" s="233"/>
      <c r="D13" s="233"/>
      <c r="E13" s="233"/>
      <c r="F13" s="25" t="s">
        <v>46</v>
      </c>
      <c r="G13" s="25" t="s">
        <v>47</v>
      </c>
      <c r="H13" s="27"/>
      <c r="I13" s="26"/>
      <c r="J13" s="25" t="s">
        <v>48</v>
      </c>
      <c r="K13" s="28">
        <v>6</v>
      </c>
      <c r="L13" s="26" t="s">
        <v>22</v>
      </c>
      <c r="M13" s="25" t="s">
        <v>49</v>
      </c>
      <c r="N13" s="25"/>
      <c r="O13" s="29"/>
      <c r="P13" s="216"/>
      <c r="Q13" s="217"/>
      <c r="R13" s="216">
        <f t="shared" si="0"/>
        <v>0</v>
      </c>
    </row>
    <row r="14" spans="1:18" ht="39.75" customHeight="1">
      <c r="A14" s="25"/>
      <c r="B14" s="233" t="s">
        <v>50</v>
      </c>
      <c r="C14" s="233"/>
      <c r="D14" s="233"/>
      <c r="E14" s="233"/>
      <c r="F14" s="25" t="s">
        <v>46</v>
      </c>
      <c r="G14" s="25"/>
      <c r="H14" s="27"/>
      <c r="I14" s="26"/>
      <c r="J14" s="25"/>
      <c r="K14" s="28">
        <v>1</v>
      </c>
      <c r="L14" s="26" t="s">
        <v>22</v>
      </c>
      <c r="M14" s="25"/>
      <c r="N14" s="25"/>
      <c r="O14" s="29"/>
      <c r="P14" s="216"/>
      <c r="Q14" s="217"/>
      <c r="R14" s="216">
        <f t="shared" si="0"/>
        <v>0</v>
      </c>
    </row>
    <row r="15" spans="1:18">
      <c r="A15" s="30"/>
      <c r="B15" s="233"/>
      <c r="C15" s="233"/>
      <c r="D15" s="233"/>
      <c r="E15" s="233"/>
      <c r="F15" s="25"/>
      <c r="G15" s="25"/>
      <c r="H15" s="27"/>
      <c r="I15" s="26"/>
      <c r="J15" s="25"/>
      <c r="K15" s="28"/>
      <c r="L15" s="26"/>
      <c r="M15" s="25"/>
      <c r="N15" s="25"/>
      <c r="O15" s="29"/>
    </row>
    <row r="16" spans="1:18" ht="13.5" customHeight="1"/>
    <row r="17" spans="1:18" ht="12.75" customHeight="1">
      <c r="A17" s="240" t="s">
        <v>43</v>
      </c>
      <c r="B17" s="240"/>
      <c r="C17" s="241" t="s">
        <v>51</v>
      </c>
      <c r="D17" s="241"/>
      <c r="E17" s="241"/>
    </row>
    <row r="18" spans="1:18">
      <c r="A18" s="242"/>
      <c r="B18" s="242"/>
      <c r="C18" s="243" t="s">
        <v>52</v>
      </c>
      <c r="D18" s="243"/>
      <c r="E18" s="243"/>
      <c r="F18" s="243"/>
      <c r="G18" s="243"/>
      <c r="H18" s="243"/>
      <c r="I18" s="243"/>
      <c r="J18" s="243"/>
    </row>
    <row r="19" spans="1:18" ht="9" customHeight="1">
      <c r="E19" s="17"/>
      <c r="L19" s="10"/>
      <c r="M19" s="11"/>
    </row>
    <row r="20" spans="1:18" ht="13.5" customHeight="1">
      <c r="A20" s="30"/>
      <c r="B20" s="244" t="s">
        <v>53</v>
      </c>
      <c r="C20" s="244"/>
      <c r="D20" s="244"/>
      <c r="E20" s="244"/>
      <c r="F20" s="30" t="s">
        <v>54</v>
      </c>
      <c r="G20" s="30" t="s">
        <v>55</v>
      </c>
      <c r="H20" s="34" t="s">
        <v>56</v>
      </c>
      <c r="I20" s="33"/>
      <c r="J20" s="30"/>
      <c r="K20" s="35">
        <v>120</v>
      </c>
      <c r="L20" s="33" t="s">
        <v>57</v>
      </c>
      <c r="M20" s="30"/>
      <c r="N20" s="25"/>
      <c r="O20" s="36"/>
      <c r="P20" s="216"/>
      <c r="Q20" s="216"/>
      <c r="R20" s="216">
        <f t="shared" si="0"/>
        <v>0</v>
      </c>
    </row>
    <row r="21" spans="1:18">
      <c r="A21" s="38"/>
      <c r="B21" s="39"/>
      <c r="C21" s="39"/>
      <c r="D21" s="39"/>
      <c r="E21" s="39"/>
      <c r="F21" s="38"/>
      <c r="G21" s="38"/>
      <c r="H21" s="40"/>
      <c r="I21" s="39"/>
      <c r="J21" s="38"/>
      <c r="K21" s="41"/>
      <c r="L21" s="39"/>
      <c r="M21" s="38"/>
      <c r="N21" s="38"/>
      <c r="O21" s="42"/>
      <c r="Q21" s="37"/>
    </row>
    <row r="22" spans="1:18" ht="12.75" customHeight="1">
      <c r="A22" s="31"/>
      <c r="B22" s="31"/>
      <c r="C22" s="32"/>
      <c r="D22" s="32"/>
      <c r="E22" s="32"/>
    </row>
    <row r="23" spans="1:18" ht="12.75" customHeight="1">
      <c r="A23" s="236" t="s">
        <v>43</v>
      </c>
      <c r="B23" s="236"/>
      <c r="C23" s="237" t="s">
        <v>58</v>
      </c>
      <c r="D23" s="237"/>
      <c r="E23" s="237"/>
      <c r="F23" s="21"/>
      <c r="G23" s="21"/>
      <c r="H23" s="22"/>
      <c r="I23" s="23"/>
      <c r="J23" s="21"/>
      <c r="K23" s="21"/>
      <c r="L23" s="21"/>
      <c r="M23" s="21"/>
      <c r="N23" s="21"/>
      <c r="O23" s="21"/>
    </row>
    <row r="24" spans="1:18">
      <c r="A24" s="238"/>
      <c r="B24" s="238"/>
      <c r="C24" s="239" t="s">
        <v>59</v>
      </c>
      <c r="D24" s="239"/>
      <c r="E24" s="239"/>
      <c r="F24" s="239"/>
      <c r="G24" s="239"/>
      <c r="H24" s="239"/>
      <c r="I24" s="239"/>
      <c r="J24" s="239"/>
      <c r="K24" s="21"/>
      <c r="L24" s="21"/>
      <c r="M24" s="21"/>
      <c r="N24" s="21"/>
      <c r="O24" s="21"/>
    </row>
    <row r="25" spans="1:18" ht="9" customHeight="1">
      <c r="A25" s="21"/>
      <c r="B25" s="21"/>
      <c r="C25" s="21"/>
      <c r="D25" s="21"/>
      <c r="E25" s="43"/>
      <c r="F25" s="21"/>
      <c r="G25" s="21"/>
      <c r="H25" s="22"/>
      <c r="I25" s="23"/>
      <c r="J25" s="21"/>
      <c r="K25" s="21"/>
      <c r="L25" s="44"/>
      <c r="M25" s="45"/>
      <c r="N25" s="21"/>
      <c r="O25" s="21"/>
    </row>
    <row r="26" spans="1:18" ht="25.5" customHeight="1">
      <c r="A26" s="25"/>
      <c r="B26" s="245" t="s">
        <v>60</v>
      </c>
      <c r="C26" s="245"/>
      <c r="D26" s="245"/>
      <c r="E26" s="245"/>
      <c r="F26" s="47" t="s">
        <v>61</v>
      </c>
      <c r="G26" s="47" t="s">
        <v>62</v>
      </c>
      <c r="H26" s="48" t="s">
        <v>63</v>
      </c>
      <c r="I26" s="46"/>
      <c r="J26" s="47" t="s">
        <v>64</v>
      </c>
      <c r="K26" s="48">
        <v>12</v>
      </c>
      <c r="L26" s="46" t="s">
        <v>22</v>
      </c>
      <c r="M26" s="47" t="s">
        <v>65</v>
      </c>
      <c r="N26" s="25"/>
      <c r="O26" s="29"/>
      <c r="P26" s="216"/>
      <c r="Q26" s="216"/>
      <c r="R26" s="216">
        <f t="shared" si="0"/>
        <v>0</v>
      </c>
    </row>
    <row r="27" spans="1:18" ht="33.75" customHeight="1">
      <c r="A27" s="25"/>
      <c r="B27" s="246" t="s">
        <v>66</v>
      </c>
      <c r="C27" s="246"/>
      <c r="D27" s="246"/>
      <c r="E27" s="246"/>
      <c r="F27" s="49"/>
      <c r="G27" s="25" t="s">
        <v>67</v>
      </c>
      <c r="H27" s="27"/>
      <c r="I27" s="26" t="s">
        <v>68</v>
      </c>
      <c r="J27" s="25"/>
      <c r="K27" s="28">
        <v>1</v>
      </c>
      <c r="L27" s="46" t="s">
        <v>22</v>
      </c>
      <c r="M27" s="25"/>
      <c r="N27" s="25"/>
      <c r="O27" s="29"/>
      <c r="P27" s="216"/>
      <c r="Q27" s="216"/>
      <c r="R27" s="216">
        <f t="shared" si="0"/>
        <v>0</v>
      </c>
    </row>
    <row r="28" spans="1:18" ht="33.75" customHeight="1">
      <c r="A28" s="25"/>
      <c r="B28" s="172"/>
      <c r="C28" s="172"/>
      <c r="D28" s="172"/>
      <c r="E28" s="172"/>
      <c r="F28" s="49"/>
      <c r="G28" s="25"/>
      <c r="H28" s="27"/>
      <c r="I28" s="26"/>
      <c r="J28" s="25"/>
      <c r="K28" s="28"/>
      <c r="L28" s="46"/>
      <c r="M28" s="25"/>
      <c r="N28" s="25"/>
      <c r="O28" s="29"/>
      <c r="P28" s="216"/>
      <c r="Q28" s="216"/>
      <c r="R28" s="216">
        <f>P28</f>
        <v>0</v>
      </c>
    </row>
    <row r="29" spans="1:18">
      <c r="A29" s="38"/>
      <c r="B29" s="247" t="s">
        <v>922</v>
      </c>
      <c r="C29" s="247"/>
      <c r="D29" s="247"/>
      <c r="E29" s="247"/>
      <c r="F29" s="38"/>
      <c r="G29" s="38"/>
      <c r="H29" s="40"/>
      <c r="I29" s="39"/>
      <c r="J29" s="38"/>
      <c r="K29" s="41"/>
      <c r="L29" s="39"/>
      <c r="M29" s="38"/>
      <c r="N29" s="38"/>
      <c r="O29" s="42"/>
      <c r="P29" s="216"/>
      <c r="Q29" s="216"/>
      <c r="R29" s="216">
        <f>P29</f>
        <v>0</v>
      </c>
    </row>
    <row r="30" spans="1:18">
      <c r="A30" s="240" t="s">
        <v>69</v>
      </c>
      <c r="B30" s="240"/>
      <c r="C30" s="241" t="s">
        <v>70</v>
      </c>
      <c r="D30" s="241"/>
      <c r="E30" s="241"/>
      <c r="M30" s="50" t="s">
        <v>71</v>
      </c>
    </row>
    <row r="31" spans="1:18">
      <c r="B31" s="51" t="s">
        <v>32</v>
      </c>
      <c r="C31" s="51" t="s">
        <v>72</v>
      </c>
      <c r="D31" s="51"/>
      <c r="E31" s="51"/>
      <c r="F31" s="51"/>
      <c r="G31" s="51"/>
      <c r="H31" s="52"/>
      <c r="I31" s="53"/>
      <c r="J31" s="51"/>
      <c r="M31" s="54">
        <v>45019</v>
      </c>
      <c r="N31" s="55"/>
    </row>
    <row r="32" spans="1:18">
      <c r="Q32" s="13" t="s">
        <v>700</v>
      </c>
      <c r="R32" s="218">
        <f>SUM(R8:R31)</f>
        <v>0</v>
      </c>
    </row>
    <row r="33" spans="4:4">
      <c r="D33" s="1" t="s">
        <v>25</v>
      </c>
    </row>
  </sheetData>
  <mergeCells count="26">
    <mergeCell ref="A30:B30"/>
    <mergeCell ref="C30:E30"/>
    <mergeCell ref="A17:B17"/>
    <mergeCell ref="C17:E17"/>
    <mergeCell ref="A18:B18"/>
    <mergeCell ref="C18:J18"/>
    <mergeCell ref="B20:E20"/>
    <mergeCell ref="A23:B23"/>
    <mergeCell ref="C23:E23"/>
    <mergeCell ref="A24:B24"/>
    <mergeCell ref="C24:J24"/>
    <mergeCell ref="B26:E26"/>
    <mergeCell ref="B27:E27"/>
    <mergeCell ref="B29:E29"/>
    <mergeCell ref="B15:E15"/>
    <mergeCell ref="E3:I4"/>
    <mergeCell ref="B6:E6"/>
    <mergeCell ref="H6:I6"/>
    <mergeCell ref="K6:L6"/>
    <mergeCell ref="A9:B9"/>
    <mergeCell ref="C9:E9"/>
    <mergeCell ref="A10:B10"/>
    <mergeCell ref="C10:J10"/>
    <mergeCell ref="B12:E12"/>
    <mergeCell ref="B13:E13"/>
    <mergeCell ref="B14:E14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8B0F-AB9D-489F-93B4-376A03828AC6}">
  <dimension ref="A1:O57"/>
  <sheetViews>
    <sheetView topLeftCell="A22" workbookViewId="0">
      <selection activeCell="P20" sqref="P20"/>
    </sheetView>
  </sheetViews>
  <sheetFormatPr defaultColWidth="10.28515625" defaultRowHeight="15" customHeight="1"/>
  <cols>
    <col min="1" max="1" width="2.7109375" style="59" customWidth="1"/>
    <col min="2" max="2" width="10.7109375" style="78" customWidth="1"/>
    <col min="3" max="3" width="35.7109375" style="78" customWidth="1"/>
    <col min="4" max="4" width="15.7109375" style="59" customWidth="1"/>
    <col min="5" max="5" width="16.7109375" style="59" customWidth="1"/>
    <col min="6" max="6" width="15.7109375" style="59" customWidth="1"/>
    <col min="7" max="9" width="12.7109375" style="59" customWidth="1"/>
    <col min="10" max="10" width="20.7109375" style="78" customWidth="1"/>
    <col min="11" max="11" width="10.7109375" style="59" customWidth="1"/>
    <col min="12" max="12" width="10.42578125" style="176" customWidth="1"/>
    <col min="13" max="14" width="10.28515625" style="180"/>
    <col min="15" max="256" width="10.28515625" style="79"/>
    <col min="257" max="257" width="2.85546875" style="79" customWidth="1"/>
    <col min="258" max="258" width="11.42578125" style="79" customWidth="1"/>
    <col min="259" max="259" width="26.5703125" style="79" customWidth="1"/>
    <col min="260" max="260" width="16" style="79" customWidth="1"/>
    <col min="261" max="261" width="17.5703125" style="79" customWidth="1"/>
    <col min="262" max="265" width="12.28515625" style="79" customWidth="1"/>
    <col min="266" max="266" width="9.28515625" style="79" customWidth="1"/>
    <col min="267" max="267" width="11.5703125" style="79" customWidth="1"/>
    <col min="268" max="268" width="10.42578125" style="79" customWidth="1"/>
    <col min="269" max="512" width="10.28515625" style="79"/>
    <col min="513" max="513" width="2.85546875" style="79" customWidth="1"/>
    <col min="514" max="514" width="11.42578125" style="79" customWidth="1"/>
    <col min="515" max="515" width="26.5703125" style="79" customWidth="1"/>
    <col min="516" max="516" width="16" style="79" customWidth="1"/>
    <col min="517" max="517" width="17.5703125" style="79" customWidth="1"/>
    <col min="518" max="521" width="12.28515625" style="79" customWidth="1"/>
    <col min="522" max="522" width="9.28515625" style="79" customWidth="1"/>
    <col min="523" max="523" width="11.5703125" style="79" customWidth="1"/>
    <col min="524" max="524" width="10.42578125" style="79" customWidth="1"/>
    <col min="525" max="768" width="10.28515625" style="79"/>
    <col min="769" max="769" width="2.85546875" style="79" customWidth="1"/>
    <col min="770" max="770" width="11.42578125" style="79" customWidth="1"/>
    <col min="771" max="771" width="26.5703125" style="79" customWidth="1"/>
    <col min="772" max="772" width="16" style="79" customWidth="1"/>
    <col min="773" max="773" width="17.5703125" style="79" customWidth="1"/>
    <col min="774" max="777" width="12.28515625" style="79" customWidth="1"/>
    <col min="778" max="778" width="9.28515625" style="79" customWidth="1"/>
    <col min="779" max="779" width="11.5703125" style="79" customWidth="1"/>
    <col min="780" max="780" width="10.42578125" style="79" customWidth="1"/>
    <col min="781" max="1024" width="10.28515625" style="79"/>
    <col min="1025" max="1025" width="2.85546875" style="79" customWidth="1"/>
    <col min="1026" max="1026" width="11.42578125" style="79" customWidth="1"/>
    <col min="1027" max="1027" width="26.5703125" style="79" customWidth="1"/>
    <col min="1028" max="1028" width="16" style="79" customWidth="1"/>
    <col min="1029" max="1029" width="17.5703125" style="79" customWidth="1"/>
    <col min="1030" max="1033" width="12.28515625" style="79" customWidth="1"/>
    <col min="1034" max="1034" width="9.28515625" style="79" customWidth="1"/>
    <col min="1035" max="1035" width="11.5703125" style="79" customWidth="1"/>
    <col min="1036" max="1036" width="10.42578125" style="79" customWidth="1"/>
    <col min="1037" max="1280" width="10.28515625" style="79"/>
    <col min="1281" max="1281" width="2.85546875" style="79" customWidth="1"/>
    <col min="1282" max="1282" width="11.42578125" style="79" customWidth="1"/>
    <col min="1283" max="1283" width="26.5703125" style="79" customWidth="1"/>
    <col min="1284" max="1284" width="16" style="79" customWidth="1"/>
    <col min="1285" max="1285" width="17.5703125" style="79" customWidth="1"/>
    <col min="1286" max="1289" width="12.28515625" style="79" customWidth="1"/>
    <col min="1290" max="1290" width="9.28515625" style="79" customWidth="1"/>
    <col min="1291" max="1291" width="11.5703125" style="79" customWidth="1"/>
    <col min="1292" max="1292" width="10.42578125" style="79" customWidth="1"/>
    <col min="1293" max="1536" width="10.28515625" style="79"/>
    <col min="1537" max="1537" width="2.85546875" style="79" customWidth="1"/>
    <col min="1538" max="1538" width="11.42578125" style="79" customWidth="1"/>
    <col min="1539" max="1539" width="26.5703125" style="79" customWidth="1"/>
    <col min="1540" max="1540" width="16" style="79" customWidth="1"/>
    <col min="1541" max="1541" width="17.5703125" style="79" customWidth="1"/>
    <col min="1542" max="1545" width="12.28515625" style="79" customWidth="1"/>
    <col min="1546" max="1546" width="9.28515625" style="79" customWidth="1"/>
    <col min="1547" max="1547" width="11.5703125" style="79" customWidth="1"/>
    <col min="1548" max="1548" width="10.42578125" style="79" customWidth="1"/>
    <col min="1549" max="1792" width="10.28515625" style="79"/>
    <col min="1793" max="1793" width="2.85546875" style="79" customWidth="1"/>
    <col min="1794" max="1794" width="11.42578125" style="79" customWidth="1"/>
    <col min="1795" max="1795" width="26.5703125" style="79" customWidth="1"/>
    <col min="1796" max="1796" width="16" style="79" customWidth="1"/>
    <col min="1797" max="1797" width="17.5703125" style="79" customWidth="1"/>
    <col min="1798" max="1801" width="12.28515625" style="79" customWidth="1"/>
    <col min="1802" max="1802" width="9.28515625" style="79" customWidth="1"/>
    <col min="1803" max="1803" width="11.5703125" style="79" customWidth="1"/>
    <col min="1804" max="1804" width="10.42578125" style="79" customWidth="1"/>
    <col min="1805" max="2048" width="10.28515625" style="79"/>
    <col min="2049" max="2049" width="2.85546875" style="79" customWidth="1"/>
    <col min="2050" max="2050" width="11.42578125" style="79" customWidth="1"/>
    <col min="2051" max="2051" width="26.5703125" style="79" customWidth="1"/>
    <col min="2052" max="2052" width="16" style="79" customWidth="1"/>
    <col min="2053" max="2053" width="17.5703125" style="79" customWidth="1"/>
    <col min="2054" max="2057" width="12.28515625" style="79" customWidth="1"/>
    <col min="2058" max="2058" width="9.28515625" style="79" customWidth="1"/>
    <col min="2059" max="2059" width="11.5703125" style="79" customWidth="1"/>
    <col min="2060" max="2060" width="10.42578125" style="79" customWidth="1"/>
    <col min="2061" max="2304" width="10.28515625" style="79"/>
    <col min="2305" max="2305" width="2.85546875" style="79" customWidth="1"/>
    <col min="2306" max="2306" width="11.42578125" style="79" customWidth="1"/>
    <col min="2307" max="2307" width="26.5703125" style="79" customWidth="1"/>
    <col min="2308" max="2308" width="16" style="79" customWidth="1"/>
    <col min="2309" max="2309" width="17.5703125" style="79" customWidth="1"/>
    <col min="2310" max="2313" width="12.28515625" style="79" customWidth="1"/>
    <col min="2314" max="2314" width="9.28515625" style="79" customWidth="1"/>
    <col min="2315" max="2315" width="11.5703125" style="79" customWidth="1"/>
    <col min="2316" max="2316" width="10.42578125" style="79" customWidth="1"/>
    <col min="2317" max="2560" width="10.28515625" style="79"/>
    <col min="2561" max="2561" width="2.85546875" style="79" customWidth="1"/>
    <col min="2562" max="2562" width="11.42578125" style="79" customWidth="1"/>
    <col min="2563" max="2563" width="26.5703125" style="79" customWidth="1"/>
    <col min="2564" max="2564" width="16" style="79" customWidth="1"/>
    <col min="2565" max="2565" width="17.5703125" style="79" customWidth="1"/>
    <col min="2566" max="2569" width="12.28515625" style="79" customWidth="1"/>
    <col min="2570" max="2570" width="9.28515625" style="79" customWidth="1"/>
    <col min="2571" max="2571" width="11.5703125" style="79" customWidth="1"/>
    <col min="2572" max="2572" width="10.42578125" style="79" customWidth="1"/>
    <col min="2573" max="2816" width="10.28515625" style="79"/>
    <col min="2817" max="2817" width="2.85546875" style="79" customWidth="1"/>
    <col min="2818" max="2818" width="11.42578125" style="79" customWidth="1"/>
    <col min="2819" max="2819" width="26.5703125" style="79" customWidth="1"/>
    <col min="2820" max="2820" width="16" style="79" customWidth="1"/>
    <col min="2821" max="2821" width="17.5703125" style="79" customWidth="1"/>
    <col min="2822" max="2825" width="12.28515625" style="79" customWidth="1"/>
    <col min="2826" max="2826" width="9.28515625" style="79" customWidth="1"/>
    <col min="2827" max="2827" width="11.5703125" style="79" customWidth="1"/>
    <col min="2828" max="2828" width="10.42578125" style="79" customWidth="1"/>
    <col min="2829" max="3072" width="10.28515625" style="79"/>
    <col min="3073" max="3073" width="2.85546875" style="79" customWidth="1"/>
    <col min="3074" max="3074" width="11.42578125" style="79" customWidth="1"/>
    <col min="3075" max="3075" width="26.5703125" style="79" customWidth="1"/>
    <col min="3076" max="3076" width="16" style="79" customWidth="1"/>
    <col min="3077" max="3077" width="17.5703125" style="79" customWidth="1"/>
    <col min="3078" max="3081" width="12.28515625" style="79" customWidth="1"/>
    <col min="3082" max="3082" width="9.28515625" style="79" customWidth="1"/>
    <col min="3083" max="3083" width="11.5703125" style="79" customWidth="1"/>
    <col min="3084" max="3084" width="10.42578125" style="79" customWidth="1"/>
    <col min="3085" max="3328" width="10.28515625" style="79"/>
    <col min="3329" max="3329" width="2.85546875" style="79" customWidth="1"/>
    <col min="3330" max="3330" width="11.42578125" style="79" customWidth="1"/>
    <col min="3331" max="3331" width="26.5703125" style="79" customWidth="1"/>
    <col min="3332" max="3332" width="16" style="79" customWidth="1"/>
    <col min="3333" max="3333" width="17.5703125" style="79" customWidth="1"/>
    <col min="3334" max="3337" width="12.28515625" style="79" customWidth="1"/>
    <col min="3338" max="3338" width="9.28515625" style="79" customWidth="1"/>
    <col min="3339" max="3339" width="11.5703125" style="79" customWidth="1"/>
    <col min="3340" max="3340" width="10.42578125" style="79" customWidth="1"/>
    <col min="3341" max="3584" width="10.28515625" style="79"/>
    <col min="3585" max="3585" width="2.85546875" style="79" customWidth="1"/>
    <col min="3586" max="3586" width="11.42578125" style="79" customWidth="1"/>
    <col min="3587" max="3587" width="26.5703125" style="79" customWidth="1"/>
    <col min="3588" max="3588" width="16" style="79" customWidth="1"/>
    <col min="3589" max="3589" width="17.5703125" style="79" customWidth="1"/>
    <col min="3590" max="3593" width="12.28515625" style="79" customWidth="1"/>
    <col min="3594" max="3594" width="9.28515625" style="79" customWidth="1"/>
    <col min="3595" max="3595" width="11.5703125" style="79" customWidth="1"/>
    <col min="3596" max="3596" width="10.42578125" style="79" customWidth="1"/>
    <col min="3597" max="3840" width="10.28515625" style="79"/>
    <col min="3841" max="3841" width="2.85546875" style="79" customWidth="1"/>
    <col min="3842" max="3842" width="11.42578125" style="79" customWidth="1"/>
    <col min="3843" max="3843" width="26.5703125" style="79" customWidth="1"/>
    <col min="3844" max="3844" width="16" style="79" customWidth="1"/>
    <col min="3845" max="3845" width="17.5703125" style="79" customWidth="1"/>
    <col min="3846" max="3849" width="12.28515625" style="79" customWidth="1"/>
    <col min="3850" max="3850" width="9.28515625" style="79" customWidth="1"/>
    <col min="3851" max="3851" width="11.5703125" style="79" customWidth="1"/>
    <col min="3852" max="3852" width="10.42578125" style="79" customWidth="1"/>
    <col min="3853" max="4096" width="10.28515625" style="79"/>
    <col min="4097" max="4097" width="2.85546875" style="79" customWidth="1"/>
    <col min="4098" max="4098" width="11.42578125" style="79" customWidth="1"/>
    <col min="4099" max="4099" width="26.5703125" style="79" customWidth="1"/>
    <col min="4100" max="4100" width="16" style="79" customWidth="1"/>
    <col min="4101" max="4101" width="17.5703125" style="79" customWidth="1"/>
    <col min="4102" max="4105" width="12.28515625" style="79" customWidth="1"/>
    <col min="4106" max="4106" width="9.28515625" style="79" customWidth="1"/>
    <col min="4107" max="4107" width="11.5703125" style="79" customWidth="1"/>
    <col min="4108" max="4108" width="10.42578125" style="79" customWidth="1"/>
    <col min="4109" max="4352" width="10.28515625" style="79"/>
    <col min="4353" max="4353" width="2.85546875" style="79" customWidth="1"/>
    <col min="4354" max="4354" width="11.42578125" style="79" customWidth="1"/>
    <col min="4355" max="4355" width="26.5703125" style="79" customWidth="1"/>
    <col min="4356" max="4356" width="16" style="79" customWidth="1"/>
    <col min="4357" max="4357" width="17.5703125" style="79" customWidth="1"/>
    <col min="4358" max="4361" width="12.28515625" style="79" customWidth="1"/>
    <col min="4362" max="4362" width="9.28515625" style="79" customWidth="1"/>
    <col min="4363" max="4363" width="11.5703125" style="79" customWidth="1"/>
    <col min="4364" max="4364" width="10.42578125" style="79" customWidth="1"/>
    <col min="4365" max="4608" width="10.28515625" style="79"/>
    <col min="4609" max="4609" width="2.85546875" style="79" customWidth="1"/>
    <col min="4610" max="4610" width="11.42578125" style="79" customWidth="1"/>
    <col min="4611" max="4611" width="26.5703125" style="79" customWidth="1"/>
    <col min="4612" max="4612" width="16" style="79" customWidth="1"/>
    <col min="4613" max="4613" width="17.5703125" style="79" customWidth="1"/>
    <col min="4614" max="4617" width="12.28515625" style="79" customWidth="1"/>
    <col min="4618" max="4618" width="9.28515625" style="79" customWidth="1"/>
    <col min="4619" max="4619" width="11.5703125" style="79" customWidth="1"/>
    <col min="4620" max="4620" width="10.42578125" style="79" customWidth="1"/>
    <col min="4621" max="4864" width="10.28515625" style="79"/>
    <col min="4865" max="4865" width="2.85546875" style="79" customWidth="1"/>
    <col min="4866" max="4866" width="11.42578125" style="79" customWidth="1"/>
    <col min="4867" max="4867" width="26.5703125" style="79" customWidth="1"/>
    <col min="4868" max="4868" width="16" style="79" customWidth="1"/>
    <col min="4869" max="4869" width="17.5703125" style="79" customWidth="1"/>
    <col min="4870" max="4873" width="12.28515625" style="79" customWidth="1"/>
    <col min="4874" max="4874" width="9.28515625" style="79" customWidth="1"/>
    <col min="4875" max="4875" width="11.5703125" style="79" customWidth="1"/>
    <col min="4876" max="4876" width="10.42578125" style="79" customWidth="1"/>
    <col min="4877" max="5120" width="10.28515625" style="79"/>
    <col min="5121" max="5121" width="2.85546875" style="79" customWidth="1"/>
    <col min="5122" max="5122" width="11.42578125" style="79" customWidth="1"/>
    <col min="5123" max="5123" width="26.5703125" style="79" customWidth="1"/>
    <col min="5124" max="5124" width="16" style="79" customWidth="1"/>
    <col min="5125" max="5125" width="17.5703125" style="79" customWidth="1"/>
    <col min="5126" max="5129" width="12.28515625" style="79" customWidth="1"/>
    <col min="5130" max="5130" width="9.28515625" style="79" customWidth="1"/>
    <col min="5131" max="5131" width="11.5703125" style="79" customWidth="1"/>
    <col min="5132" max="5132" width="10.42578125" style="79" customWidth="1"/>
    <col min="5133" max="5376" width="10.28515625" style="79"/>
    <col min="5377" max="5377" width="2.85546875" style="79" customWidth="1"/>
    <col min="5378" max="5378" width="11.42578125" style="79" customWidth="1"/>
    <col min="5379" max="5379" width="26.5703125" style="79" customWidth="1"/>
    <col min="5380" max="5380" width="16" style="79" customWidth="1"/>
    <col min="5381" max="5381" width="17.5703125" style="79" customWidth="1"/>
    <col min="5382" max="5385" width="12.28515625" style="79" customWidth="1"/>
    <col min="5386" max="5386" width="9.28515625" style="79" customWidth="1"/>
    <col min="5387" max="5387" width="11.5703125" style="79" customWidth="1"/>
    <col min="5388" max="5388" width="10.42578125" style="79" customWidth="1"/>
    <col min="5389" max="5632" width="10.28515625" style="79"/>
    <col min="5633" max="5633" width="2.85546875" style="79" customWidth="1"/>
    <col min="5634" max="5634" width="11.42578125" style="79" customWidth="1"/>
    <col min="5635" max="5635" width="26.5703125" style="79" customWidth="1"/>
    <col min="5636" max="5636" width="16" style="79" customWidth="1"/>
    <col min="5637" max="5637" width="17.5703125" style="79" customWidth="1"/>
    <col min="5638" max="5641" width="12.28515625" style="79" customWidth="1"/>
    <col min="5642" max="5642" width="9.28515625" style="79" customWidth="1"/>
    <col min="5643" max="5643" width="11.5703125" style="79" customWidth="1"/>
    <col min="5644" max="5644" width="10.42578125" style="79" customWidth="1"/>
    <col min="5645" max="5888" width="10.28515625" style="79"/>
    <col min="5889" max="5889" width="2.85546875" style="79" customWidth="1"/>
    <col min="5890" max="5890" width="11.42578125" style="79" customWidth="1"/>
    <col min="5891" max="5891" width="26.5703125" style="79" customWidth="1"/>
    <col min="5892" max="5892" width="16" style="79" customWidth="1"/>
    <col min="5893" max="5893" width="17.5703125" style="79" customWidth="1"/>
    <col min="5894" max="5897" width="12.28515625" style="79" customWidth="1"/>
    <col min="5898" max="5898" width="9.28515625" style="79" customWidth="1"/>
    <col min="5899" max="5899" width="11.5703125" style="79" customWidth="1"/>
    <col min="5900" max="5900" width="10.42578125" style="79" customWidth="1"/>
    <col min="5901" max="6144" width="10.28515625" style="79"/>
    <col min="6145" max="6145" width="2.85546875" style="79" customWidth="1"/>
    <col min="6146" max="6146" width="11.42578125" style="79" customWidth="1"/>
    <col min="6147" max="6147" width="26.5703125" style="79" customWidth="1"/>
    <col min="6148" max="6148" width="16" style="79" customWidth="1"/>
    <col min="6149" max="6149" width="17.5703125" style="79" customWidth="1"/>
    <col min="6150" max="6153" width="12.28515625" style="79" customWidth="1"/>
    <col min="6154" max="6154" width="9.28515625" style="79" customWidth="1"/>
    <col min="6155" max="6155" width="11.5703125" style="79" customWidth="1"/>
    <col min="6156" max="6156" width="10.42578125" style="79" customWidth="1"/>
    <col min="6157" max="6400" width="10.28515625" style="79"/>
    <col min="6401" max="6401" width="2.85546875" style="79" customWidth="1"/>
    <col min="6402" max="6402" width="11.42578125" style="79" customWidth="1"/>
    <col min="6403" max="6403" width="26.5703125" style="79" customWidth="1"/>
    <col min="6404" max="6404" width="16" style="79" customWidth="1"/>
    <col min="6405" max="6405" width="17.5703125" style="79" customWidth="1"/>
    <col min="6406" max="6409" width="12.28515625" style="79" customWidth="1"/>
    <col min="6410" max="6410" width="9.28515625" style="79" customWidth="1"/>
    <col min="6411" max="6411" width="11.5703125" style="79" customWidth="1"/>
    <col min="6412" max="6412" width="10.42578125" style="79" customWidth="1"/>
    <col min="6413" max="6656" width="10.28515625" style="79"/>
    <col min="6657" max="6657" width="2.85546875" style="79" customWidth="1"/>
    <col min="6658" max="6658" width="11.42578125" style="79" customWidth="1"/>
    <col min="6659" max="6659" width="26.5703125" style="79" customWidth="1"/>
    <col min="6660" max="6660" width="16" style="79" customWidth="1"/>
    <col min="6661" max="6661" width="17.5703125" style="79" customWidth="1"/>
    <col min="6662" max="6665" width="12.28515625" style="79" customWidth="1"/>
    <col min="6666" max="6666" width="9.28515625" style="79" customWidth="1"/>
    <col min="6667" max="6667" width="11.5703125" style="79" customWidth="1"/>
    <col min="6668" max="6668" width="10.42578125" style="79" customWidth="1"/>
    <col min="6669" max="6912" width="10.28515625" style="79"/>
    <col min="6913" max="6913" width="2.85546875" style="79" customWidth="1"/>
    <col min="6914" max="6914" width="11.42578125" style="79" customWidth="1"/>
    <col min="6915" max="6915" width="26.5703125" style="79" customWidth="1"/>
    <col min="6916" max="6916" width="16" style="79" customWidth="1"/>
    <col min="6917" max="6917" width="17.5703125" style="79" customWidth="1"/>
    <col min="6918" max="6921" width="12.28515625" style="79" customWidth="1"/>
    <col min="6922" max="6922" width="9.28515625" style="79" customWidth="1"/>
    <col min="6923" max="6923" width="11.5703125" style="79" customWidth="1"/>
    <col min="6924" max="6924" width="10.42578125" style="79" customWidth="1"/>
    <col min="6925" max="7168" width="10.28515625" style="79"/>
    <col min="7169" max="7169" width="2.85546875" style="79" customWidth="1"/>
    <col min="7170" max="7170" width="11.42578125" style="79" customWidth="1"/>
    <col min="7171" max="7171" width="26.5703125" style="79" customWidth="1"/>
    <col min="7172" max="7172" width="16" style="79" customWidth="1"/>
    <col min="7173" max="7173" width="17.5703125" style="79" customWidth="1"/>
    <col min="7174" max="7177" width="12.28515625" style="79" customWidth="1"/>
    <col min="7178" max="7178" width="9.28515625" style="79" customWidth="1"/>
    <col min="7179" max="7179" width="11.5703125" style="79" customWidth="1"/>
    <col min="7180" max="7180" width="10.42578125" style="79" customWidth="1"/>
    <col min="7181" max="7424" width="10.28515625" style="79"/>
    <col min="7425" max="7425" width="2.85546875" style="79" customWidth="1"/>
    <col min="7426" max="7426" width="11.42578125" style="79" customWidth="1"/>
    <col min="7427" max="7427" width="26.5703125" style="79" customWidth="1"/>
    <col min="7428" max="7428" width="16" style="79" customWidth="1"/>
    <col min="7429" max="7429" width="17.5703125" style="79" customWidth="1"/>
    <col min="7430" max="7433" width="12.28515625" style="79" customWidth="1"/>
    <col min="7434" max="7434" width="9.28515625" style="79" customWidth="1"/>
    <col min="7435" max="7435" width="11.5703125" style="79" customWidth="1"/>
    <col min="7436" max="7436" width="10.42578125" style="79" customWidth="1"/>
    <col min="7437" max="7680" width="10.28515625" style="79"/>
    <col min="7681" max="7681" width="2.85546875" style="79" customWidth="1"/>
    <col min="7682" max="7682" width="11.42578125" style="79" customWidth="1"/>
    <col min="7683" max="7683" width="26.5703125" style="79" customWidth="1"/>
    <col min="7684" max="7684" width="16" style="79" customWidth="1"/>
    <col min="7685" max="7685" width="17.5703125" style="79" customWidth="1"/>
    <col min="7686" max="7689" width="12.28515625" style="79" customWidth="1"/>
    <col min="7690" max="7690" width="9.28515625" style="79" customWidth="1"/>
    <col min="7691" max="7691" width="11.5703125" style="79" customWidth="1"/>
    <col min="7692" max="7692" width="10.42578125" style="79" customWidth="1"/>
    <col min="7693" max="7936" width="10.28515625" style="79"/>
    <col min="7937" max="7937" width="2.85546875" style="79" customWidth="1"/>
    <col min="7938" max="7938" width="11.42578125" style="79" customWidth="1"/>
    <col min="7939" max="7939" width="26.5703125" style="79" customWidth="1"/>
    <col min="7940" max="7940" width="16" style="79" customWidth="1"/>
    <col min="7941" max="7941" width="17.5703125" style="79" customWidth="1"/>
    <col min="7942" max="7945" width="12.28515625" style="79" customWidth="1"/>
    <col min="7946" max="7946" width="9.28515625" style="79" customWidth="1"/>
    <col min="7947" max="7947" width="11.5703125" style="79" customWidth="1"/>
    <col min="7948" max="7948" width="10.42578125" style="79" customWidth="1"/>
    <col min="7949" max="8192" width="10.28515625" style="79"/>
    <col min="8193" max="8193" width="2.85546875" style="79" customWidth="1"/>
    <col min="8194" max="8194" width="11.42578125" style="79" customWidth="1"/>
    <col min="8195" max="8195" width="26.5703125" style="79" customWidth="1"/>
    <col min="8196" max="8196" width="16" style="79" customWidth="1"/>
    <col min="8197" max="8197" width="17.5703125" style="79" customWidth="1"/>
    <col min="8198" max="8201" width="12.28515625" style="79" customWidth="1"/>
    <col min="8202" max="8202" width="9.28515625" style="79" customWidth="1"/>
    <col min="8203" max="8203" width="11.5703125" style="79" customWidth="1"/>
    <col min="8204" max="8204" width="10.42578125" style="79" customWidth="1"/>
    <col min="8205" max="8448" width="10.28515625" style="79"/>
    <col min="8449" max="8449" width="2.85546875" style="79" customWidth="1"/>
    <col min="8450" max="8450" width="11.42578125" style="79" customWidth="1"/>
    <col min="8451" max="8451" width="26.5703125" style="79" customWidth="1"/>
    <col min="8452" max="8452" width="16" style="79" customWidth="1"/>
    <col min="8453" max="8453" width="17.5703125" style="79" customWidth="1"/>
    <col min="8454" max="8457" width="12.28515625" style="79" customWidth="1"/>
    <col min="8458" max="8458" width="9.28515625" style="79" customWidth="1"/>
    <col min="8459" max="8459" width="11.5703125" style="79" customWidth="1"/>
    <col min="8460" max="8460" width="10.42578125" style="79" customWidth="1"/>
    <col min="8461" max="8704" width="10.28515625" style="79"/>
    <col min="8705" max="8705" width="2.85546875" style="79" customWidth="1"/>
    <col min="8706" max="8706" width="11.42578125" style="79" customWidth="1"/>
    <col min="8707" max="8707" width="26.5703125" style="79" customWidth="1"/>
    <col min="8708" max="8708" width="16" style="79" customWidth="1"/>
    <col min="8709" max="8709" width="17.5703125" style="79" customWidth="1"/>
    <col min="8710" max="8713" width="12.28515625" style="79" customWidth="1"/>
    <col min="8714" max="8714" width="9.28515625" style="79" customWidth="1"/>
    <col min="8715" max="8715" width="11.5703125" style="79" customWidth="1"/>
    <col min="8716" max="8716" width="10.42578125" style="79" customWidth="1"/>
    <col min="8717" max="8960" width="10.28515625" style="79"/>
    <col min="8961" max="8961" width="2.85546875" style="79" customWidth="1"/>
    <col min="8962" max="8962" width="11.42578125" style="79" customWidth="1"/>
    <col min="8963" max="8963" width="26.5703125" style="79" customWidth="1"/>
    <col min="8964" max="8964" width="16" style="79" customWidth="1"/>
    <col min="8965" max="8965" width="17.5703125" style="79" customWidth="1"/>
    <col min="8966" max="8969" width="12.28515625" style="79" customWidth="1"/>
    <col min="8970" max="8970" width="9.28515625" style="79" customWidth="1"/>
    <col min="8971" max="8971" width="11.5703125" style="79" customWidth="1"/>
    <col min="8972" max="8972" width="10.42578125" style="79" customWidth="1"/>
    <col min="8973" max="9216" width="10.28515625" style="79"/>
    <col min="9217" max="9217" width="2.85546875" style="79" customWidth="1"/>
    <col min="9218" max="9218" width="11.42578125" style="79" customWidth="1"/>
    <col min="9219" max="9219" width="26.5703125" style="79" customWidth="1"/>
    <col min="9220" max="9220" width="16" style="79" customWidth="1"/>
    <col min="9221" max="9221" width="17.5703125" style="79" customWidth="1"/>
    <col min="9222" max="9225" width="12.28515625" style="79" customWidth="1"/>
    <col min="9226" max="9226" width="9.28515625" style="79" customWidth="1"/>
    <col min="9227" max="9227" width="11.5703125" style="79" customWidth="1"/>
    <col min="9228" max="9228" width="10.42578125" style="79" customWidth="1"/>
    <col min="9229" max="9472" width="10.28515625" style="79"/>
    <col min="9473" max="9473" width="2.85546875" style="79" customWidth="1"/>
    <col min="9474" max="9474" width="11.42578125" style="79" customWidth="1"/>
    <col min="9475" max="9475" width="26.5703125" style="79" customWidth="1"/>
    <col min="9476" max="9476" width="16" style="79" customWidth="1"/>
    <col min="9477" max="9477" width="17.5703125" style="79" customWidth="1"/>
    <col min="9478" max="9481" width="12.28515625" style="79" customWidth="1"/>
    <col min="9482" max="9482" width="9.28515625" style="79" customWidth="1"/>
    <col min="9483" max="9483" width="11.5703125" style="79" customWidth="1"/>
    <col min="9484" max="9484" width="10.42578125" style="79" customWidth="1"/>
    <col min="9485" max="9728" width="10.28515625" style="79"/>
    <col min="9729" max="9729" width="2.85546875" style="79" customWidth="1"/>
    <col min="9730" max="9730" width="11.42578125" style="79" customWidth="1"/>
    <col min="9731" max="9731" width="26.5703125" style="79" customWidth="1"/>
    <col min="9732" max="9732" width="16" style="79" customWidth="1"/>
    <col min="9733" max="9733" width="17.5703125" style="79" customWidth="1"/>
    <col min="9734" max="9737" width="12.28515625" style="79" customWidth="1"/>
    <col min="9738" max="9738" width="9.28515625" style="79" customWidth="1"/>
    <col min="9739" max="9739" width="11.5703125" style="79" customWidth="1"/>
    <col min="9740" max="9740" width="10.42578125" style="79" customWidth="1"/>
    <col min="9741" max="9984" width="10.28515625" style="79"/>
    <col min="9985" max="9985" width="2.85546875" style="79" customWidth="1"/>
    <col min="9986" max="9986" width="11.42578125" style="79" customWidth="1"/>
    <col min="9987" max="9987" width="26.5703125" style="79" customWidth="1"/>
    <col min="9988" max="9988" width="16" style="79" customWidth="1"/>
    <col min="9989" max="9989" width="17.5703125" style="79" customWidth="1"/>
    <col min="9990" max="9993" width="12.28515625" style="79" customWidth="1"/>
    <col min="9994" max="9994" width="9.28515625" style="79" customWidth="1"/>
    <col min="9995" max="9995" width="11.5703125" style="79" customWidth="1"/>
    <col min="9996" max="9996" width="10.42578125" style="79" customWidth="1"/>
    <col min="9997" max="10240" width="10.28515625" style="79"/>
    <col min="10241" max="10241" width="2.85546875" style="79" customWidth="1"/>
    <col min="10242" max="10242" width="11.42578125" style="79" customWidth="1"/>
    <col min="10243" max="10243" width="26.5703125" style="79" customWidth="1"/>
    <col min="10244" max="10244" width="16" style="79" customWidth="1"/>
    <col min="10245" max="10245" width="17.5703125" style="79" customWidth="1"/>
    <col min="10246" max="10249" width="12.28515625" style="79" customWidth="1"/>
    <col min="10250" max="10250" width="9.28515625" style="79" customWidth="1"/>
    <col min="10251" max="10251" width="11.5703125" style="79" customWidth="1"/>
    <col min="10252" max="10252" width="10.42578125" style="79" customWidth="1"/>
    <col min="10253" max="10496" width="10.28515625" style="79"/>
    <col min="10497" max="10497" width="2.85546875" style="79" customWidth="1"/>
    <col min="10498" max="10498" width="11.42578125" style="79" customWidth="1"/>
    <col min="10499" max="10499" width="26.5703125" style="79" customWidth="1"/>
    <col min="10500" max="10500" width="16" style="79" customWidth="1"/>
    <col min="10501" max="10501" width="17.5703125" style="79" customWidth="1"/>
    <col min="10502" max="10505" width="12.28515625" style="79" customWidth="1"/>
    <col min="10506" max="10506" width="9.28515625" style="79" customWidth="1"/>
    <col min="10507" max="10507" width="11.5703125" style="79" customWidth="1"/>
    <col min="10508" max="10508" width="10.42578125" style="79" customWidth="1"/>
    <col min="10509" max="10752" width="10.28515625" style="79"/>
    <col min="10753" max="10753" width="2.85546875" style="79" customWidth="1"/>
    <col min="10754" max="10754" width="11.42578125" style="79" customWidth="1"/>
    <col min="10755" max="10755" width="26.5703125" style="79" customWidth="1"/>
    <col min="10756" max="10756" width="16" style="79" customWidth="1"/>
    <col min="10757" max="10757" width="17.5703125" style="79" customWidth="1"/>
    <col min="10758" max="10761" width="12.28515625" style="79" customWidth="1"/>
    <col min="10762" max="10762" width="9.28515625" style="79" customWidth="1"/>
    <col min="10763" max="10763" width="11.5703125" style="79" customWidth="1"/>
    <col min="10764" max="10764" width="10.42578125" style="79" customWidth="1"/>
    <col min="10765" max="11008" width="10.28515625" style="79"/>
    <col min="11009" max="11009" width="2.85546875" style="79" customWidth="1"/>
    <col min="11010" max="11010" width="11.42578125" style="79" customWidth="1"/>
    <col min="11011" max="11011" width="26.5703125" style="79" customWidth="1"/>
    <col min="11012" max="11012" width="16" style="79" customWidth="1"/>
    <col min="11013" max="11013" width="17.5703125" style="79" customWidth="1"/>
    <col min="11014" max="11017" width="12.28515625" style="79" customWidth="1"/>
    <col min="11018" max="11018" width="9.28515625" style="79" customWidth="1"/>
    <col min="11019" max="11019" width="11.5703125" style="79" customWidth="1"/>
    <col min="11020" max="11020" width="10.42578125" style="79" customWidth="1"/>
    <col min="11021" max="11264" width="10.28515625" style="79"/>
    <col min="11265" max="11265" width="2.85546875" style="79" customWidth="1"/>
    <col min="11266" max="11266" width="11.42578125" style="79" customWidth="1"/>
    <col min="11267" max="11267" width="26.5703125" style="79" customWidth="1"/>
    <col min="11268" max="11268" width="16" style="79" customWidth="1"/>
    <col min="11269" max="11269" width="17.5703125" style="79" customWidth="1"/>
    <col min="11270" max="11273" width="12.28515625" style="79" customWidth="1"/>
    <col min="11274" max="11274" width="9.28515625" style="79" customWidth="1"/>
    <col min="11275" max="11275" width="11.5703125" style="79" customWidth="1"/>
    <col min="11276" max="11276" width="10.42578125" style="79" customWidth="1"/>
    <col min="11277" max="11520" width="10.28515625" style="79"/>
    <col min="11521" max="11521" width="2.85546875" style="79" customWidth="1"/>
    <col min="11522" max="11522" width="11.42578125" style="79" customWidth="1"/>
    <col min="11523" max="11523" width="26.5703125" style="79" customWidth="1"/>
    <col min="11524" max="11524" width="16" style="79" customWidth="1"/>
    <col min="11525" max="11525" width="17.5703125" style="79" customWidth="1"/>
    <col min="11526" max="11529" width="12.28515625" style="79" customWidth="1"/>
    <col min="11530" max="11530" width="9.28515625" style="79" customWidth="1"/>
    <col min="11531" max="11531" width="11.5703125" style="79" customWidth="1"/>
    <col min="11532" max="11532" width="10.42578125" style="79" customWidth="1"/>
    <col min="11533" max="11776" width="10.28515625" style="79"/>
    <col min="11777" max="11777" width="2.85546875" style="79" customWidth="1"/>
    <col min="11778" max="11778" width="11.42578125" style="79" customWidth="1"/>
    <col min="11779" max="11779" width="26.5703125" style="79" customWidth="1"/>
    <col min="11780" max="11780" width="16" style="79" customWidth="1"/>
    <col min="11781" max="11781" width="17.5703125" style="79" customWidth="1"/>
    <col min="11782" max="11785" width="12.28515625" style="79" customWidth="1"/>
    <col min="11786" max="11786" width="9.28515625" style="79" customWidth="1"/>
    <col min="11787" max="11787" width="11.5703125" style="79" customWidth="1"/>
    <col min="11788" max="11788" width="10.42578125" style="79" customWidth="1"/>
    <col min="11789" max="12032" width="10.28515625" style="79"/>
    <col min="12033" max="12033" width="2.85546875" style="79" customWidth="1"/>
    <col min="12034" max="12034" width="11.42578125" style="79" customWidth="1"/>
    <col min="12035" max="12035" width="26.5703125" style="79" customWidth="1"/>
    <col min="12036" max="12036" width="16" style="79" customWidth="1"/>
    <col min="12037" max="12037" width="17.5703125" style="79" customWidth="1"/>
    <col min="12038" max="12041" width="12.28515625" style="79" customWidth="1"/>
    <col min="12042" max="12042" width="9.28515625" style="79" customWidth="1"/>
    <col min="12043" max="12043" width="11.5703125" style="79" customWidth="1"/>
    <col min="12044" max="12044" width="10.42578125" style="79" customWidth="1"/>
    <col min="12045" max="12288" width="10.28515625" style="79"/>
    <col min="12289" max="12289" width="2.85546875" style="79" customWidth="1"/>
    <col min="12290" max="12290" width="11.42578125" style="79" customWidth="1"/>
    <col min="12291" max="12291" width="26.5703125" style="79" customWidth="1"/>
    <col min="12292" max="12292" width="16" style="79" customWidth="1"/>
    <col min="12293" max="12293" width="17.5703125" style="79" customWidth="1"/>
    <col min="12294" max="12297" width="12.28515625" style="79" customWidth="1"/>
    <col min="12298" max="12298" width="9.28515625" style="79" customWidth="1"/>
    <col min="12299" max="12299" width="11.5703125" style="79" customWidth="1"/>
    <col min="12300" max="12300" width="10.42578125" style="79" customWidth="1"/>
    <col min="12301" max="12544" width="10.28515625" style="79"/>
    <col min="12545" max="12545" width="2.85546875" style="79" customWidth="1"/>
    <col min="12546" max="12546" width="11.42578125" style="79" customWidth="1"/>
    <col min="12547" max="12547" width="26.5703125" style="79" customWidth="1"/>
    <col min="12548" max="12548" width="16" style="79" customWidth="1"/>
    <col min="12549" max="12549" width="17.5703125" style="79" customWidth="1"/>
    <col min="12550" max="12553" width="12.28515625" style="79" customWidth="1"/>
    <col min="12554" max="12554" width="9.28515625" style="79" customWidth="1"/>
    <col min="12555" max="12555" width="11.5703125" style="79" customWidth="1"/>
    <col min="12556" max="12556" width="10.42578125" style="79" customWidth="1"/>
    <col min="12557" max="12800" width="10.28515625" style="79"/>
    <col min="12801" max="12801" width="2.85546875" style="79" customWidth="1"/>
    <col min="12802" max="12802" width="11.42578125" style="79" customWidth="1"/>
    <col min="12803" max="12803" width="26.5703125" style="79" customWidth="1"/>
    <col min="12804" max="12804" width="16" style="79" customWidth="1"/>
    <col min="12805" max="12805" width="17.5703125" style="79" customWidth="1"/>
    <col min="12806" max="12809" width="12.28515625" style="79" customWidth="1"/>
    <col min="12810" max="12810" width="9.28515625" style="79" customWidth="1"/>
    <col min="12811" max="12811" width="11.5703125" style="79" customWidth="1"/>
    <col min="12812" max="12812" width="10.42578125" style="79" customWidth="1"/>
    <col min="12813" max="13056" width="10.28515625" style="79"/>
    <col min="13057" max="13057" width="2.85546875" style="79" customWidth="1"/>
    <col min="13058" max="13058" width="11.42578125" style="79" customWidth="1"/>
    <col min="13059" max="13059" width="26.5703125" style="79" customWidth="1"/>
    <col min="13060" max="13060" width="16" style="79" customWidth="1"/>
    <col min="13061" max="13061" width="17.5703125" style="79" customWidth="1"/>
    <col min="13062" max="13065" width="12.28515625" style="79" customWidth="1"/>
    <col min="13066" max="13066" width="9.28515625" style="79" customWidth="1"/>
    <col min="13067" max="13067" width="11.5703125" style="79" customWidth="1"/>
    <col min="13068" max="13068" width="10.42578125" style="79" customWidth="1"/>
    <col min="13069" max="13312" width="10.28515625" style="79"/>
    <col min="13313" max="13313" width="2.85546875" style="79" customWidth="1"/>
    <col min="13314" max="13314" width="11.42578125" style="79" customWidth="1"/>
    <col min="13315" max="13315" width="26.5703125" style="79" customWidth="1"/>
    <col min="13316" max="13316" width="16" style="79" customWidth="1"/>
    <col min="13317" max="13317" width="17.5703125" style="79" customWidth="1"/>
    <col min="13318" max="13321" width="12.28515625" style="79" customWidth="1"/>
    <col min="13322" max="13322" width="9.28515625" style="79" customWidth="1"/>
    <col min="13323" max="13323" width="11.5703125" style="79" customWidth="1"/>
    <col min="13324" max="13324" width="10.42578125" style="79" customWidth="1"/>
    <col min="13325" max="13568" width="10.28515625" style="79"/>
    <col min="13569" max="13569" width="2.85546875" style="79" customWidth="1"/>
    <col min="13570" max="13570" width="11.42578125" style="79" customWidth="1"/>
    <col min="13571" max="13571" width="26.5703125" style="79" customWidth="1"/>
    <col min="13572" max="13572" width="16" style="79" customWidth="1"/>
    <col min="13573" max="13573" width="17.5703125" style="79" customWidth="1"/>
    <col min="13574" max="13577" width="12.28515625" style="79" customWidth="1"/>
    <col min="13578" max="13578" width="9.28515625" style="79" customWidth="1"/>
    <col min="13579" max="13579" width="11.5703125" style="79" customWidth="1"/>
    <col min="13580" max="13580" width="10.42578125" style="79" customWidth="1"/>
    <col min="13581" max="13824" width="10.28515625" style="79"/>
    <col min="13825" max="13825" width="2.85546875" style="79" customWidth="1"/>
    <col min="13826" max="13826" width="11.42578125" style="79" customWidth="1"/>
    <col min="13827" max="13827" width="26.5703125" style="79" customWidth="1"/>
    <col min="13828" max="13828" width="16" style="79" customWidth="1"/>
    <col min="13829" max="13829" width="17.5703125" style="79" customWidth="1"/>
    <col min="13830" max="13833" width="12.28515625" style="79" customWidth="1"/>
    <col min="13834" max="13834" width="9.28515625" style="79" customWidth="1"/>
    <col min="13835" max="13835" width="11.5703125" style="79" customWidth="1"/>
    <col min="13836" max="13836" width="10.42578125" style="79" customWidth="1"/>
    <col min="13837" max="14080" width="10.28515625" style="79"/>
    <col min="14081" max="14081" width="2.85546875" style="79" customWidth="1"/>
    <col min="14082" max="14082" width="11.42578125" style="79" customWidth="1"/>
    <col min="14083" max="14083" width="26.5703125" style="79" customWidth="1"/>
    <col min="14084" max="14084" width="16" style="79" customWidth="1"/>
    <col min="14085" max="14085" width="17.5703125" style="79" customWidth="1"/>
    <col min="14086" max="14089" width="12.28515625" style="79" customWidth="1"/>
    <col min="14090" max="14090" width="9.28515625" style="79" customWidth="1"/>
    <col min="14091" max="14091" width="11.5703125" style="79" customWidth="1"/>
    <col min="14092" max="14092" width="10.42578125" style="79" customWidth="1"/>
    <col min="14093" max="14336" width="10.28515625" style="79"/>
    <col min="14337" max="14337" width="2.85546875" style="79" customWidth="1"/>
    <col min="14338" max="14338" width="11.42578125" style="79" customWidth="1"/>
    <col min="14339" max="14339" width="26.5703125" style="79" customWidth="1"/>
    <col min="14340" max="14340" width="16" style="79" customWidth="1"/>
    <col min="14341" max="14341" width="17.5703125" style="79" customWidth="1"/>
    <col min="14342" max="14345" width="12.28515625" style="79" customWidth="1"/>
    <col min="14346" max="14346" width="9.28515625" style="79" customWidth="1"/>
    <col min="14347" max="14347" width="11.5703125" style="79" customWidth="1"/>
    <col min="14348" max="14348" width="10.42578125" style="79" customWidth="1"/>
    <col min="14349" max="14592" width="10.28515625" style="79"/>
    <col min="14593" max="14593" width="2.85546875" style="79" customWidth="1"/>
    <col min="14594" max="14594" width="11.42578125" style="79" customWidth="1"/>
    <col min="14595" max="14595" width="26.5703125" style="79" customWidth="1"/>
    <col min="14596" max="14596" width="16" style="79" customWidth="1"/>
    <col min="14597" max="14597" width="17.5703125" style="79" customWidth="1"/>
    <col min="14598" max="14601" width="12.28515625" style="79" customWidth="1"/>
    <col min="14602" max="14602" width="9.28515625" style="79" customWidth="1"/>
    <col min="14603" max="14603" width="11.5703125" style="79" customWidth="1"/>
    <col min="14604" max="14604" width="10.42578125" style="79" customWidth="1"/>
    <col min="14605" max="14848" width="10.28515625" style="79"/>
    <col min="14849" max="14849" width="2.85546875" style="79" customWidth="1"/>
    <col min="14850" max="14850" width="11.42578125" style="79" customWidth="1"/>
    <col min="14851" max="14851" width="26.5703125" style="79" customWidth="1"/>
    <col min="14852" max="14852" width="16" style="79" customWidth="1"/>
    <col min="14853" max="14853" width="17.5703125" style="79" customWidth="1"/>
    <col min="14854" max="14857" width="12.28515625" style="79" customWidth="1"/>
    <col min="14858" max="14858" width="9.28515625" style="79" customWidth="1"/>
    <col min="14859" max="14859" width="11.5703125" style="79" customWidth="1"/>
    <col min="14860" max="14860" width="10.42578125" style="79" customWidth="1"/>
    <col min="14861" max="15104" width="10.28515625" style="79"/>
    <col min="15105" max="15105" width="2.85546875" style="79" customWidth="1"/>
    <col min="15106" max="15106" width="11.42578125" style="79" customWidth="1"/>
    <col min="15107" max="15107" width="26.5703125" style="79" customWidth="1"/>
    <col min="15108" max="15108" width="16" style="79" customWidth="1"/>
    <col min="15109" max="15109" width="17.5703125" style="79" customWidth="1"/>
    <col min="15110" max="15113" width="12.28515625" style="79" customWidth="1"/>
    <col min="15114" max="15114" width="9.28515625" style="79" customWidth="1"/>
    <col min="15115" max="15115" width="11.5703125" style="79" customWidth="1"/>
    <col min="15116" max="15116" width="10.42578125" style="79" customWidth="1"/>
    <col min="15117" max="15360" width="10.28515625" style="79"/>
    <col min="15361" max="15361" width="2.85546875" style="79" customWidth="1"/>
    <col min="15362" max="15362" width="11.42578125" style="79" customWidth="1"/>
    <col min="15363" max="15363" width="26.5703125" style="79" customWidth="1"/>
    <col min="15364" max="15364" width="16" style="79" customWidth="1"/>
    <col min="15365" max="15365" width="17.5703125" style="79" customWidth="1"/>
    <col min="15366" max="15369" width="12.28515625" style="79" customWidth="1"/>
    <col min="15370" max="15370" width="9.28515625" style="79" customWidth="1"/>
    <col min="15371" max="15371" width="11.5703125" style="79" customWidth="1"/>
    <col min="15372" max="15372" width="10.42578125" style="79" customWidth="1"/>
    <col min="15373" max="15616" width="10.28515625" style="79"/>
    <col min="15617" max="15617" width="2.85546875" style="79" customWidth="1"/>
    <col min="15618" max="15618" width="11.42578125" style="79" customWidth="1"/>
    <col min="15619" max="15619" width="26.5703125" style="79" customWidth="1"/>
    <col min="15620" max="15620" width="16" style="79" customWidth="1"/>
    <col min="15621" max="15621" width="17.5703125" style="79" customWidth="1"/>
    <col min="15622" max="15625" width="12.28515625" style="79" customWidth="1"/>
    <col min="15626" max="15626" width="9.28515625" style="79" customWidth="1"/>
    <col min="15627" max="15627" width="11.5703125" style="79" customWidth="1"/>
    <col min="15628" max="15628" width="10.42578125" style="79" customWidth="1"/>
    <col min="15629" max="15872" width="10.28515625" style="79"/>
    <col min="15873" max="15873" width="2.85546875" style="79" customWidth="1"/>
    <col min="15874" max="15874" width="11.42578125" style="79" customWidth="1"/>
    <col min="15875" max="15875" width="26.5703125" style="79" customWidth="1"/>
    <col min="15876" max="15876" width="16" style="79" customWidth="1"/>
    <col min="15877" max="15877" width="17.5703125" style="79" customWidth="1"/>
    <col min="15878" max="15881" width="12.28515625" style="79" customWidth="1"/>
    <col min="15882" max="15882" width="9.28515625" style="79" customWidth="1"/>
    <col min="15883" max="15883" width="11.5703125" style="79" customWidth="1"/>
    <col min="15884" max="15884" width="10.42578125" style="79" customWidth="1"/>
    <col min="15885" max="16128" width="10.28515625" style="79"/>
    <col min="16129" max="16129" width="2.85546875" style="79" customWidth="1"/>
    <col min="16130" max="16130" width="11.42578125" style="79" customWidth="1"/>
    <col min="16131" max="16131" width="26.5703125" style="79" customWidth="1"/>
    <col min="16132" max="16132" width="16" style="79" customWidth="1"/>
    <col min="16133" max="16133" width="17.5703125" style="79" customWidth="1"/>
    <col min="16134" max="16137" width="12.28515625" style="79" customWidth="1"/>
    <col min="16138" max="16138" width="9.28515625" style="79" customWidth="1"/>
    <col min="16139" max="16139" width="11.5703125" style="79" customWidth="1"/>
    <col min="16140" max="16140" width="10.42578125" style="79" customWidth="1"/>
    <col min="16141" max="16384" width="10.28515625" style="79"/>
  </cols>
  <sheetData>
    <row r="1" spans="1:15" s="57" customFormat="1" ht="6.75" customHeight="1">
      <c r="A1" s="248"/>
      <c r="B1" s="249"/>
      <c r="C1" s="252" t="s">
        <v>73</v>
      </c>
      <c r="D1" s="253"/>
      <c r="E1" s="253"/>
      <c r="F1" s="253"/>
      <c r="G1" s="253"/>
      <c r="H1" s="253"/>
      <c r="I1" s="256" t="s">
        <v>77</v>
      </c>
      <c r="J1" s="275" t="s">
        <v>76</v>
      </c>
      <c r="K1" s="276"/>
      <c r="L1" s="173"/>
      <c r="M1" s="173"/>
      <c r="N1" s="174"/>
    </row>
    <row r="2" spans="1:15" s="57" customFormat="1" ht="6.75" customHeight="1">
      <c r="A2" s="250"/>
      <c r="B2" s="251"/>
      <c r="C2" s="254"/>
      <c r="D2" s="255"/>
      <c r="E2" s="255"/>
      <c r="F2" s="255"/>
      <c r="G2" s="255"/>
      <c r="H2" s="255"/>
      <c r="I2" s="257"/>
      <c r="J2" s="277"/>
      <c r="K2" s="278"/>
      <c r="L2" s="173"/>
      <c r="M2" s="173"/>
      <c r="N2" s="174"/>
    </row>
    <row r="3" spans="1:15" s="57" customFormat="1" ht="6.75" customHeight="1">
      <c r="A3" s="250"/>
      <c r="B3" s="251"/>
      <c r="C3" s="254"/>
      <c r="D3" s="255"/>
      <c r="E3" s="255"/>
      <c r="F3" s="255"/>
      <c r="G3" s="255"/>
      <c r="H3" s="255"/>
      <c r="I3" s="265" t="s">
        <v>29</v>
      </c>
      <c r="J3" s="279">
        <v>45016</v>
      </c>
      <c r="K3" s="280"/>
      <c r="L3" s="173"/>
      <c r="M3" s="173"/>
      <c r="N3" s="174"/>
    </row>
    <row r="4" spans="1:15" s="57" customFormat="1" ht="6.75" customHeight="1">
      <c r="A4" s="250"/>
      <c r="B4" s="251"/>
      <c r="C4" s="283"/>
      <c r="D4" s="255"/>
      <c r="E4" s="255"/>
      <c r="F4" s="255"/>
      <c r="G4" s="255"/>
      <c r="H4" s="255"/>
      <c r="I4" s="257"/>
      <c r="J4" s="281"/>
      <c r="K4" s="282"/>
      <c r="L4" s="173"/>
      <c r="M4" s="173"/>
      <c r="N4" s="174"/>
    </row>
    <row r="5" spans="1:15" s="57" customFormat="1" ht="6.75" customHeight="1">
      <c r="A5" s="250"/>
      <c r="B5" s="251"/>
      <c r="C5" s="254"/>
      <c r="D5" s="255"/>
      <c r="E5" s="255"/>
      <c r="F5" s="255"/>
      <c r="G5" s="255"/>
      <c r="H5" s="255"/>
      <c r="I5" s="265" t="s">
        <v>31</v>
      </c>
      <c r="J5" s="288">
        <v>0</v>
      </c>
      <c r="K5" s="289"/>
      <c r="L5" s="173"/>
      <c r="M5" s="173"/>
      <c r="N5" s="175"/>
      <c r="O5" s="58"/>
    </row>
    <row r="6" spans="1:15" s="57" customFormat="1" ht="6.75" customHeight="1">
      <c r="A6" s="250"/>
      <c r="B6" s="251"/>
      <c r="C6" s="284"/>
      <c r="D6" s="285"/>
      <c r="E6" s="285"/>
      <c r="F6" s="285"/>
      <c r="G6" s="285"/>
      <c r="H6" s="285"/>
      <c r="I6" s="257"/>
      <c r="J6" s="290"/>
      <c r="K6" s="291"/>
      <c r="L6" s="173"/>
      <c r="M6" s="173"/>
      <c r="N6" s="175"/>
      <c r="O6" s="58"/>
    </row>
    <row r="7" spans="1:15" s="57" customFormat="1" ht="14.25" customHeight="1">
      <c r="A7" s="250"/>
      <c r="B7" s="251"/>
      <c r="C7" s="265" t="s">
        <v>78</v>
      </c>
      <c r="D7" s="266"/>
      <c r="E7" s="266"/>
      <c r="F7" s="267"/>
      <c r="G7" s="268" t="s">
        <v>79</v>
      </c>
      <c r="H7" s="269"/>
      <c r="I7" s="269"/>
      <c r="J7" s="269"/>
      <c r="K7" s="270"/>
      <c r="L7" s="173"/>
      <c r="M7" s="173"/>
      <c r="N7" s="176"/>
      <c r="O7" s="59"/>
    </row>
    <row r="8" spans="1:15" s="57" customFormat="1" ht="14.25" customHeight="1">
      <c r="A8" s="250"/>
      <c r="B8" s="251"/>
      <c r="C8" s="271"/>
      <c r="D8" s="272"/>
      <c r="E8" s="272"/>
      <c r="F8" s="273"/>
      <c r="G8" s="265" t="s">
        <v>80</v>
      </c>
      <c r="H8" s="266"/>
      <c r="I8" s="266"/>
      <c r="J8" s="266"/>
      <c r="K8" s="274"/>
      <c r="L8" s="173"/>
      <c r="M8" s="173"/>
      <c r="N8" s="176"/>
      <c r="O8" s="59"/>
    </row>
    <row r="9" spans="1:15" s="58" customFormat="1" ht="15" customHeight="1">
      <c r="A9" s="258" t="s">
        <v>34</v>
      </c>
      <c r="B9" s="259" t="s">
        <v>81</v>
      </c>
      <c r="C9" s="259"/>
      <c r="D9" s="261" t="s">
        <v>82</v>
      </c>
      <c r="E9" s="262" t="s">
        <v>83</v>
      </c>
      <c r="F9" s="264" t="s">
        <v>84</v>
      </c>
      <c r="G9" s="259" t="s">
        <v>85</v>
      </c>
      <c r="H9" s="261" t="s">
        <v>86</v>
      </c>
      <c r="I9" s="261" t="s">
        <v>87</v>
      </c>
      <c r="J9" s="261" t="s">
        <v>42</v>
      </c>
      <c r="K9" s="60" t="s">
        <v>88</v>
      </c>
      <c r="L9" s="286" t="s">
        <v>958</v>
      </c>
      <c r="M9" s="286" t="s">
        <v>959</v>
      </c>
      <c r="N9" s="292" t="s">
        <v>960</v>
      </c>
      <c r="O9" s="59"/>
    </row>
    <row r="10" spans="1:15" s="58" customFormat="1" ht="15" customHeight="1">
      <c r="A10" s="258"/>
      <c r="B10" s="260"/>
      <c r="C10" s="260"/>
      <c r="D10" s="261"/>
      <c r="E10" s="263"/>
      <c r="F10" s="264"/>
      <c r="G10" s="260"/>
      <c r="H10" s="261"/>
      <c r="I10" s="261"/>
      <c r="J10" s="261"/>
      <c r="K10" s="61" t="s">
        <v>89</v>
      </c>
      <c r="L10" s="287"/>
      <c r="M10" s="287"/>
      <c r="N10" s="293"/>
      <c r="O10" s="59"/>
    </row>
    <row r="11" spans="1:15" s="59" customFormat="1" ht="15" customHeight="1">
      <c r="A11" s="62"/>
      <c r="B11" s="63" t="s">
        <v>90</v>
      </c>
      <c r="C11" s="64"/>
      <c r="D11" s="65" t="s">
        <v>91</v>
      </c>
      <c r="E11" s="65" t="s">
        <v>92</v>
      </c>
      <c r="F11" s="65"/>
      <c r="G11" s="65"/>
      <c r="H11" s="65">
        <v>8</v>
      </c>
      <c r="I11" s="65"/>
      <c r="J11" s="66"/>
      <c r="K11" s="67"/>
      <c r="L11" s="178"/>
      <c r="M11" s="177"/>
      <c r="N11" s="178">
        <f>SUM(L11:M11)</f>
        <v>0</v>
      </c>
    </row>
    <row r="12" spans="1:15" s="59" customFormat="1" ht="15" customHeight="1">
      <c r="A12" s="68"/>
      <c r="B12" s="69" t="s">
        <v>93</v>
      </c>
      <c r="C12" s="70"/>
      <c r="D12" s="71" t="s">
        <v>91</v>
      </c>
      <c r="E12" s="71" t="s">
        <v>92</v>
      </c>
      <c r="F12" s="71">
        <v>300</v>
      </c>
      <c r="G12" s="71"/>
      <c r="H12" s="71">
        <v>8</v>
      </c>
      <c r="I12" s="71"/>
      <c r="J12" s="72"/>
      <c r="K12" s="73"/>
      <c r="L12" s="178"/>
      <c r="M12" s="177"/>
      <c r="N12" s="178">
        <f t="shared" ref="N12:N44" si="0">SUM(L12:M12)</f>
        <v>0</v>
      </c>
    </row>
    <row r="13" spans="1:15" s="59" customFormat="1" ht="15" customHeight="1">
      <c r="A13" s="68"/>
      <c r="B13" s="69" t="s">
        <v>94</v>
      </c>
      <c r="C13" s="70"/>
      <c r="D13" s="71" t="s">
        <v>91</v>
      </c>
      <c r="E13" s="71" t="s">
        <v>92</v>
      </c>
      <c r="F13" s="71">
        <v>300</v>
      </c>
      <c r="G13" s="71"/>
      <c r="H13" s="71">
        <v>2</v>
      </c>
      <c r="I13" s="71"/>
      <c r="J13" s="72"/>
      <c r="K13" s="73"/>
      <c r="L13" s="178"/>
      <c r="M13" s="177"/>
      <c r="N13" s="178">
        <f t="shared" si="0"/>
        <v>0</v>
      </c>
    </row>
    <row r="14" spans="1:15" s="59" customFormat="1" ht="15" customHeight="1">
      <c r="A14" s="68"/>
      <c r="B14" s="69" t="s">
        <v>95</v>
      </c>
      <c r="C14" s="70"/>
      <c r="D14" s="71" t="s">
        <v>91</v>
      </c>
      <c r="E14" s="71" t="s">
        <v>96</v>
      </c>
      <c r="F14" s="71">
        <v>300</v>
      </c>
      <c r="G14" s="71"/>
      <c r="H14" s="71">
        <v>28</v>
      </c>
      <c r="I14" s="71"/>
      <c r="J14" s="72"/>
      <c r="K14" s="73"/>
      <c r="L14" s="178"/>
      <c r="M14" s="177"/>
      <c r="N14" s="178">
        <f t="shared" si="0"/>
        <v>0</v>
      </c>
    </row>
    <row r="15" spans="1:15" s="59" customFormat="1" ht="15" customHeight="1">
      <c r="A15" s="68"/>
      <c r="B15" s="69" t="s">
        <v>97</v>
      </c>
      <c r="C15" s="70"/>
      <c r="D15" s="71" t="s">
        <v>91</v>
      </c>
      <c r="E15" s="71" t="s">
        <v>92</v>
      </c>
      <c r="F15" s="71">
        <v>300</v>
      </c>
      <c r="G15" s="71"/>
      <c r="H15" s="71">
        <v>8</v>
      </c>
      <c r="I15" s="71"/>
      <c r="J15" s="72"/>
      <c r="K15" s="73"/>
      <c r="L15" s="178"/>
      <c r="M15" s="177"/>
      <c r="N15" s="178">
        <f t="shared" si="0"/>
        <v>0</v>
      </c>
    </row>
    <row r="16" spans="1:15" s="59" customFormat="1" ht="15" customHeight="1">
      <c r="A16" s="68"/>
      <c r="B16" s="69" t="s">
        <v>98</v>
      </c>
      <c r="C16" s="70"/>
      <c r="D16" s="71" t="s">
        <v>91</v>
      </c>
      <c r="E16" s="71" t="s">
        <v>92</v>
      </c>
      <c r="F16" s="71">
        <v>300</v>
      </c>
      <c r="G16" s="71"/>
      <c r="H16" s="71">
        <v>5</v>
      </c>
      <c r="I16" s="71"/>
      <c r="J16" s="72"/>
      <c r="K16" s="73"/>
      <c r="L16" s="178"/>
      <c r="M16" s="177"/>
      <c r="N16" s="178">
        <f t="shared" si="0"/>
        <v>0</v>
      </c>
    </row>
    <row r="17" spans="1:14" s="59" customFormat="1" ht="15" customHeight="1">
      <c r="A17" s="68"/>
      <c r="B17" s="69" t="s">
        <v>99</v>
      </c>
      <c r="C17" s="70"/>
      <c r="D17" s="71" t="s">
        <v>91</v>
      </c>
      <c r="E17" s="71" t="s">
        <v>92</v>
      </c>
      <c r="F17" s="71">
        <v>300</v>
      </c>
      <c r="G17" s="71"/>
      <c r="H17" s="71">
        <v>2</v>
      </c>
      <c r="I17" s="71"/>
      <c r="J17" s="72"/>
      <c r="K17" s="73"/>
      <c r="L17" s="178"/>
      <c r="M17" s="177"/>
      <c r="N17" s="178">
        <f t="shared" si="0"/>
        <v>0</v>
      </c>
    </row>
    <row r="18" spans="1:14" s="59" customFormat="1" ht="15" customHeight="1">
      <c r="A18" s="68"/>
      <c r="B18" s="69" t="s">
        <v>100</v>
      </c>
      <c r="C18" s="70"/>
      <c r="D18" s="71" t="s">
        <v>91</v>
      </c>
      <c r="E18" s="71" t="s">
        <v>92</v>
      </c>
      <c r="F18" s="71">
        <v>300</v>
      </c>
      <c r="G18" s="71"/>
      <c r="H18" s="71">
        <v>1</v>
      </c>
      <c r="I18" s="71"/>
      <c r="J18" s="72"/>
      <c r="K18" s="73"/>
      <c r="L18" s="178"/>
      <c r="M18" s="177"/>
      <c r="N18" s="178">
        <f t="shared" si="0"/>
        <v>0</v>
      </c>
    </row>
    <row r="19" spans="1:14" s="59" customFormat="1" ht="15" customHeight="1">
      <c r="A19" s="68"/>
      <c r="B19" s="69" t="s">
        <v>101</v>
      </c>
      <c r="C19" s="70"/>
      <c r="D19" s="71" t="s">
        <v>91</v>
      </c>
      <c r="E19" s="71" t="s">
        <v>92</v>
      </c>
      <c r="F19" s="71">
        <v>300</v>
      </c>
      <c r="G19" s="71"/>
      <c r="H19" s="71">
        <v>1</v>
      </c>
      <c r="I19" s="71"/>
      <c r="J19" s="72"/>
      <c r="K19" s="73"/>
      <c r="L19" s="178"/>
      <c r="M19" s="177"/>
      <c r="N19" s="178">
        <f t="shared" si="0"/>
        <v>0</v>
      </c>
    </row>
    <row r="20" spans="1:14" s="59" customFormat="1" ht="15" customHeight="1">
      <c r="A20" s="68"/>
      <c r="B20" s="69" t="s">
        <v>102</v>
      </c>
      <c r="C20" s="70"/>
      <c r="D20" s="71" t="s">
        <v>91</v>
      </c>
      <c r="E20" s="71" t="s">
        <v>92</v>
      </c>
      <c r="F20" s="71">
        <v>300</v>
      </c>
      <c r="G20" s="71"/>
      <c r="H20" s="71">
        <v>6</v>
      </c>
      <c r="I20" s="71"/>
      <c r="J20" s="72"/>
      <c r="K20" s="73"/>
      <c r="L20" s="178"/>
      <c r="M20" s="177"/>
      <c r="N20" s="178">
        <f t="shared" si="0"/>
        <v>0</v>
      </c>
    </row>
    <row r="21" spans="1:14" s="59" customFormat="1" ht="15" customHeight="1">
      <c r="A21" s="68"/>
      <c r="B21" s="69" t="s">
        <v>103</v>
      </c>
      <c r="C21" s="70"/>
      <c r="D21" s="71" t="s">
        <v>91</v>
      </c>
      <c r="E21" s="71" t="s">
        <v>92</v>
      </c>
      <c r="F21" s="71">
        <v>300</v>
      </c>
      <c r="G21" s="71"/>
      <c r="H21" s="71">
        <v>28</v>
      </c>
      <c r="I21" s="71"/>
      <c r="J21" s="72"/>
      <c r="K21" s="73"/>
      <c r="L21" s="178"/>
      <c r="M21" s="177"/>
      <c r="N21" s="178">
        <f t="shared" si="0"/>
        <v>0</v>
      </c>
    </row>
    <row r="22" spans="1:14" s="59" customFormat="1" ht="15" customHeight="1">
      <c r="A22" s="68"/>
      <c r="B22" s="69" t="s">
        <v>104</v>
      </c>
      <c r="C22" s="70"/>
      <c r="D22" s="71" t="s">
        <v>91</v>
      </c>
      <c r="E22" s="71" t="s">
        <v>105</v>
      </c>
      <c r="F22" s="71">
        <v>300</v>
      </c>
      <c r="G22" s="71"/>
      <c r="H22" s="71">
        <v>1</v>
      </c>
      <c r="I22" s="71"/>
      <c r="J22" s="72"/>
      <c r="K22" s="73"/>
      <c r="L22" s="178"/>
      <c r="M22" s="177"/>
      <c r="N22" s="178">
        <f t="shared" si="0"/>
        <v>0</v>
      </c>
    </row>
    <row r="23" spans="1:14" s="59" customFormat="1" ht="15" customHeight="1">
      <c r="A23" s="68"/>
      <c r="B23" s="69" t="s">
        <v>106</v>
      </c>
      <c r="C23" s="70"/>
      <c r="D23" s="71" t="s">
        <v>91</v>
      </c>
      <c r="E23" s="74" t="s">
        <v>107</v>
      </c>
      <c r="F23" s="71"/>
      <c r="G23" s="71"/>
      <c r="H23" s="71">
        <v>28</v>
      </c>
      <c r="I23" s="71"/>
      <c r="J23" s="72"/>
      <c r="K23" s="73"/>
      <c r="L23" s="178"/>
      <c r="M23" s="177"/>
      <c r="N23" s="178">
        <f t="shared" si="0"/>
        <v>0</v>
      </c>
    </row>
    <row r="24" spans="1:14" s="59" customFormat="1" ht="15" customHeight="1">
      <c r="A24" s="68"/>
      <c r="B24" s="69" t="s">
        <v>108</v>
      </c>
      <c r="C24" s="70"/>
      <c r="D24" s="71" t="s">
        <v>91</v>
      </c>
      <c r="E24" s="74" t="s">
        <v>107</v>
      </c>
      <c r="F24" s="71"/>
      <c r="G24" s="71"/>
      <c r="H24" s="71">
        <v>2</v>
      </c>
      <c r="I24" s="71"/>
      <c r="J24" s="75" t="s">
        <v>109</v>
      </c>
      <c r="K24" s="73"/>
      <c r="L24" s="178"/>
      <c r="M24" s="177"/>
      <c r="N24" s="178">
        <f t="shared" si="0"/>
        <v>0</v>
      </c>
    </row>
    <row r="25" spans="1:14" s="59" customFormat="1" ht="15" customHeight="1">
      <c r="A25" s="68"/>
      <c r="B25" s="69" t="s">
        <v>110</v>
      </c>
      <c r="C25" s="70"/>
      <c r="D25" s="71" t="s">
        <v>91</v>
      </c>
      <c r="E25" s="74"/>
      <c r="F25" s="71"/>
      <c r="G25" s="71"/>
      <c r="H25" s="71">
        <v>2</v>
      </c>
      <c r="I25" s="71"/>
      <c r="J25" s="75" t="s">
        <v>111</v>
      </c>
      <c r="K25" s="73"/>
      <c r="L25" s="178"/>
      <c r="M25" s="177"/>
      <c r="N25" s="178">
        <f t="shared" si="0"/>
        <v>0</v>
      </c>
    </row>
    <row r="26" spans="1:14" s="59" customFormat="1" ht="15" customHeight="1">
      <c r="A26" s="68"/>
      <c r="B26" s="69" t="s">
        <v>112</v>
      </c>
      <c r="C26" s="70"/>
      <c r="D26" s="71" t="s">
        <v>113</v>
      </c>
      <c r="E26" s="74" t="s">
        <v>114</v>
      </c>
      <c r="F26" s="71"/>
      <c r="G26" s="71"/>
      <c r="H26" s="71" t="s">
        <v>115</v>
      </c>
      <c r="I26" s="71"/>
      <c r="J26" s="75" t="s">
        <v>116</v>
      </c>
      <c r="K26" s="73"/>
      <c r="L26" s="178"/>
      <c r="M26" s="178"/>
      <c r="N26" s="178">
        <f t="shared" si="0"/>
        <v>0</v>
      </c>
    </row>
    <row r="27" spans="1:14" s="59" customFormat="1" ht="15" customHeight="1">
      <c r="A27" s="68"/>
      <c r="B27" s="69" t="s">
        <v>117</v>
      </c>
      <c r="C27" s="70"/>
      <c r="D27" s="71"/>
      <c r="E27" s="71" t="s">
        <v>92</v>
      </c>
      <c r="F27" s="71">
        <v>300</v>
      </c>
      <c r="G27" s="71"/>
      <c r="H27" s="71">
        <v>1</v>
      </c>
      <c r="I27" s="71"/>
      <c r="J27" s="72"/>
      <c r="K27" s="73"/>
      <c r="L27" s="178"/>
      <c r="M27" s="178"/>
      <c r="N27" s="178">
        <f t="shared" si="0"/>
        <v>0</v>
      </c>
    </row>
    <row r="28" spans="1:14" s="59" customFormat="1" ht="15" customHeight="1">
      <c r="A28" s="68"/>
      <c r="B28" s="69" t="s">
        <v>118</v>
      </c>
      <c r="C28" s="70"/>
      <c r="D28" s="71"/>
      <c r="E28" s="71" t="s">
        <v>92</v>
      </c>
      <c r="F28" s="71">
        <v>300</v>
      </c>
      <c r="G28" s="71"/>
      <c r="H28" s="71">
        <v>1</v>
      </c>
      <c r="I28" s="71"/>
      <c r="J28" s="72"/>
      <c r="K28" s="73"/>
      <c r="L28" s="178"/>
      <c r="M28" s="178"/>
      <c r="N28" s="178">
        <f t="shared" si="0"/>
        <v>0</v>
      </c>
    </row>
    <row r="29" spans="1:14" s="59" customFormat="1" ht="15" customHeight="1">
      <c r="A29" s="68"/>
      <c r="B29" s="69" t="s">
        <v>119</v>
      </c>
      <c r="C29" s="70"/>
      <c r="D29" s="71"/>
      <c r="E29" s="71" t="s">
        <v>92</v>
      </c>
      <c r="F29" s="71">
        <v>300</v>
      </c>
      <c r="G29" s="71"/>
      <c r="H29" s="71">
        <v>1</v>
      </c>
      <c r="I29" s="71"/>
      <c r="J29" s="72"/>
      <c r="K29" s="73"/>
      <c r="L29" s="178"/>
      <c r="M29" s="178"/>
      <c r="N29" s="178">
        <f t="shared" si="0"/>
        <v>0</v>
      </c>
    </row>
    <row r="30" spans="1:14" s="59" customFormat="1" ht="15" customHeight="1">
      <c r="A30" s="68"/>
      <c r="B30" s="69" t="s">
        <v>120</v>
      </c>
      <c r="C30" s="70"/>
      <c r="D30" s="71"/>
      <c r="E30" s="71" t="s">
        <v>92</v>
      </c>
      <c r="F30" s="71" t="s">
        <v>121</v>
      </c>
      <c r="G30" s="71"/>
      <c r="H30" s="71">
        <v>1</v>
      </c>
      <c r="I30" s="71"/>
      <c r="J30" s="72"/>
      <c r="K30" s="73"/>
      <c r="L30" s="178"/>
      <c r="M30" s="178"/>
      <c r="N30" s="178">
        <f t="shared" si="0"/>
        <v>0</v>
      </c>
    </row>
    <row r="31" spans="1:14" s="59" customFormat="1" ht="15" customHeight="1">
      <c r="A31" s="68"/>
      <c r="B31" s="69" t="s">
        <v>122</v>
      </c>
      <c r="C31" s="70"/>
      <c r="D31" s="71"/>
      <c r="E31" s="71" t="s">
        <v>92</v>
      </c>
      <c r="F31" s="71" t="s">
        <v>123</v>
      </c>
      <c r="G31" s="71"/>
      <c r="H31" s="71">
        <v>1</v>
      </c>
      <c r="I31" s="71"/>
      <c r="J31" s="72"/>
      <c r="K31" s="73"/>
      <c r="L31" s="178"/>
      <c r="M31" s="178"/>
      <c r="N31" s="178">
        <f t="shared" si="0"/>
        <v>0</v>
      </c>
    </row>
    <row r="32" spans="1:14" s="59" customFormat="1" ht="15" customHeight="1">
      <c r="A32" s="68"/>
      <c r="B32" s="69" t="s">
        <v>124</v>
      </c>
      <c r="C32" s="70"/>
      <c r="D32" s="71"/>
      <c r="E32" s="71" t="s">
        <v>125</v>
      </c>
      <c r="F32" s="71">
        <v>500</v>
      </c>
      <c r="G32" s="71"/>
      <c r="H32" s="71">
        <v>2</v>
      </c>
      <c r="I32" s="71"/>
      <c r="J32" s="75" t="s">
        <v>126</v>
      </c>
      <c r="K32" s="73"/>
      <c r="L32" s="178"/>
      <c r="M32" s="178"/>
      <c r="N32" s="178">
        <f t="shared" si="0"/>
        <v>0</v>
      </c>
    </row>
    <row r="33" spans="1:14" s="59" customFormat="1" ht="15" customHeight="1">
      <c r="A33" s="68"/>
      <c r="B33" s="69" t="s">
        <v>127</v>
      </c>
      <c r="C33" s="70"/>
      <c r="D33" s="71" t="s">
        <v>128</v>
      </c>
      <c r="E33" s="71" t="s">
        <v>92</v>
      </c>
      <c r="F33" s="71" t="s">
        <v>129</v>
      </c>
      <c r="G33" s="71"/>
      <c r="H33" s="71">
        <v>1</v>
      </c>
      <c r="I33" s="71"/>
      <c r="J33" s="75" t="s">
        <v>130</v>
      </c>
      <c r="K33" s="73"/>
      <c r="L33" s="178"/>
      <c r="M33" s="178"/>
      <c r="N33" s="178">
        <f t="shared" si="0"/>
        <v>0</v>
      </c>
    </row>
    <row r="34" spans="1:14" s="59" customFormat="1" ht="15" customHeight="1">
      <c r="A34" s="68"/>
      <c r="B34" s="69" t="s">
        <v>131</v>
      </c>
      <c r="C34" s="70"/>
      <c r="D34" s="71"/>
      <c r="E34" s="71" t="s">
        <v>132</v>
      </c>
      <c r="F34" s="71" t="s">
        <v>133</v>
      </c>
      <c r="G34" s="71"/>
      <c r="H34" s="71">
        <v>1</v>
      </c>
      <c r="I34" s="71"/>
      <c r="J34" s="75" t="s">
        <v>134</v>
      </c>
      <c r="K34" s="73"/>
      <c r="L34" s="178"/>
      <c r="M34" s="178"/>
      <c r="N34" s="178">
        <f t="shared" si="0"/>
        <v>0</v>
      </c>
    </row>
    <row r="35" spans="1:14" s="59" customFormat="1" ht="15" customHeight="1">
      <c r="A35" s="68"/>
      <c r="B35" s="69" t="s">
        <v>135</v>
      </c>
      <c r="C35" s="70"/>
      <c r="D35" s="71" t="s">
        <v>136</v>
      </c>
      <c r="E35" s="71" t="s">
        <v>137</v>
      </c>
      <c r="F35" s="71"/>
      <c r="G35" s="71"/>
      <c r="H35" s="71">
        <v>24</v>
      </c>
      <c r="I35" s="71"/>
      <c r="J35" s="72"/>
      <c r="K35" s="73"/>
      <c r="L35" s="178"/>
      <c r="M35" s="178"/>
      <c r="N35" s="178">
        <f t="shared" si="0"/>
        <v>0</v>
      </c>
    </row>
    <row r="36" spans="1:14" s="59" customFormat="1" ht="15" customHeight="1">
      <c r="A36" s="68"/>
      <c r="B36" s="69" t="s">
        <v>138</v>
      </c>
      <c r="C36" s="70"/>
      <c r="D36" s="71" t="s">
        <v>136</v>
      </c>
      <c r="E36" s="71" t="s">
        <v>139</v>
      </c>
      <c r="F36" s="71"/>
      <c r="G36" s="71"/>
      <c r="H36" s="71">
        <v>46</v>
      </c>
      <c r="I36" s="71"/>
      <c r="J36" s="75" t="s">
        <v>140</v>
      </c>
      <c r="K36" s="73"/>
      <c r="L36" s="178"/>
      <c r="M36" s="178"/>
      <c r="N36" s="178">
        <f t="shared" si="0"/>
        <v>0</v>
      </c>
    </row>
    <row r="37" spans="1:14" s="59" customFormat="1" ht="15" customHeight="1">
      <c r="A37" s="68"/>
      <c r="B37" s="69" t="s">
        <v>141</v>
      </c>
      <c r="C37" s="70"/>
      <c r="D37" s="71" t="s">
        <v>142</v>
      </c>
      <c r="E37" s="71" t="s">
        <v>143</v>
      </c>
      <c r="F37" s="71"/>
      <c r="G37" s="71"/>
      <c r="H37" s="71">
        <v>40</v>
      </c>
      <c r="I37" s="71"/>
      <c r="J37" s="75"/>
      <c r="K37" s="73"/>
      <c r="L37" s="178"/>
      <c r="M37" s="178"/>
      <c r="N37" s="178">
        <f t="shared" si="0"/>
        <v>0</v>
      </c>
    </row>
    <row r="38" spans="1:14" s="59" customFormat="1" ht="15" customHeight="1">
      <c r="A38" s="68"/>
      <c r="B38" s="69" t="s">
        <v>144</v>
      </c>
      <c r="C38" s="70"/>
      <c r="D38" s="71" t="s">
        <v>142</v>
      </c>
      <c r="E38" s="71" t="s">
        <v>139</v>
      </c>
      <c r="F38" s="71"/>
      <c r="G38" s="71"/>
      <c r="H38" s="71">
        <v>46</v>
      </c>
      <c r="I38" s="71"/>
      <c r="J38" s="75" t="s">
        <v>140</v>
      </c>
      <c r="K38" s="73"/>
      <c r="L38" s="178"/>
      <c r="M38" s="178"/>
      <c r="N38" s="178">
        <f t="shared" si="0"/>
        <v>0</v>
      </c>
    </row>
    <row r="39" spans="1:14" s="59" customFormat="1" ht="15" customHeight="1">
      <c r="A39" s="68"/>
      <c r="B39" s="69" t="s">
        <v>145</v>
      </c>
      <c r="C39" s="70"/>
      <c r="D39" s="71" t="s">
        <v>146</v>
      </c>
      <c r="E39" s="71" t="s">
        <v>147</v>
      </c>
      <c r="F39" s="71"/>
      <c r="G39" s="71"/>
      <c r="H39" s="71">
        <v>56</v>
      </c>
      <c r="I39" s="71"/>
      <c r="J39" s="72"/>
      <c r="K39" s="73"/>
      <c r="L39" s="178"/>
      <c r="M39" s="178"/>
      <c r="N39" s="178">
        <f t="shared" si="0"/>
        <v>0</v>
      </c>
    </row>
    <row r="40" spans="1:14" s="59" customFormat="1" ht="15" customHeight="1">
      <c r="A40" s="68"/>
      <c r="B40" s="69" t="s">
        <v>148</v>
      </c>
      <c r="C40" s="70"/>
      <c r="D40" s="71" t="s">
        <v>146</v>
      </c>
      <c r="E40" s="71" t="s">
        <v>149</v>
      </c>
      <c r="F40" s="71"/>
      <c r="G40" s="71"/>
      <c r="H40" s="71">
        <v>92</v>
      </c>
      <c r="I40" s="71"/>
      <c r="J40" s="75" t="s">
        <v>140</v>
      </c>
      <c r="K40" s="73"/>
      <c r="L40" s="178"/>
      <c r="M40" s="178"/>
      <c r="N40" s="178">
        <f t="shared" si="0"/>
        <v>0</v>
      </c>
    </row>
    <row r="41" spans="1:14" s="59" customFormat="1" ht="15" customHeight="1">
      <c r="A41" s="68"/>
      <c r="B41" s="69" t="s">
        <v>150</v>
      </c>
      <c r="C41" s="70"/>
      <c r="D41" s="71" t="s">
        <v>151</v>
      </c>
      <c r="E41" s="71"/>
      <c r="F41" s="71"/>
      <c r="G41" s="71"/>
      <c r="H41" s="71">
        <v>1</v>
      </c>
      <c r="I41" s="71"/>
      <c r="J41" s="75" t="s">
        <v>152</v>
      </c>
      <c r="K41" s="73"/>
      <c r="L41" s="178"/>
      <c r="M41" s="178"/>
      <c r="N41" s="178">
        <f t="shared" si="0"/>
        <v>0</v>
      </c>
    </row>
    <row r="42" spans="1:14" s="59" customFormat="1" ht="15" customHeight="1">
      <c r="A42" s="68"/>
      <c r="B42" s="69" t="s">
        <v>153</v>
      </c>
      <c r="C42" s="70"/>
      <c r="D42" s="71" t="s">
        <v>151</v>
      </c>
      <c r="E42" s="71"/>
      <c r="F42" s="71"/>
      <c r="G42" s="71"/>
      <c r="H42" s="71">
        <v>3</v>
      </c>
      <c r="I42" s="71"/>
      <c r="J42" s="75" t="s">
        <v>154</v>
      </c>
      <c r="K42" s="73"/>
      <c r="L42" s="178"/>
      <c r="M42" s="178"/>
      <c r="N42" s="178">
        <f t="shared" si="0"/>
        <v>0</v>
      </c>
    </row>
    <row r="43" spans="1:14" s="59" customFormat="1" ht="15" customHeight="1">
      <c r="A43" s="68"/>
      <c r="B43" s="69" t="s">
        <v>155</v>
      </c>
      <c r="C43" s="70"/>
      <c r="D43" s="71" t="s">
        <v>151</v>
      </c>
      <c r="E43" s="71"/>
      <c r="F43" s="71"/>
      <c r="G43" s="71"/>
      <c r="H43" s="71">
        <v>1</v>
      </c>
      <c r="I43" s="71"/>
      <c r="J43" s="75" t="s">
        <v>156</v>
      </c>
      <c r="K43" s="73"/>
      <c r="L43" s="178"/>
      <c r="M43" s="178"/>
      <c r="N43" s="178">
        <f t="shared" si="0"/>
        <v>0</v>
      </c>
    </row>
    <row r="44" spans="1:14" s="59" customFormat="1" ht="15" customHeight="1">
      <c r="A44" s="68"/>
      <c r="B44" s="69"/>
      <c r="C44" s="70"/>
      <c r="D44" s="71"/>
      <c r="E44" s="71"/>
      <c r="F44" s="71"/>
      <c r="G44" s="71"/>
      <c r="H44" s="71"/>
      <c r="I44" s="71"/>
      <c r="J44" s="72"/>
      <c r="K44" s="73"/>
      <c r="L44" s="178"/>
      <c r="M44" s="178"/>
      <c r="N44" s="178">
        <f t="shared" si="0"/>
        <v>0</v>
      </c>
    </row>
    <row r="45" spans="1:14" s="59" customFormat="1" ht="15" customHeight="1">
      <c r="A45" s="76"/>
      <c r="B45" s="298" t="s">
        <v>157</v>
      </c>
      <c r="C45" s="298"/>
      <c r="D45" s="298"/>
      <c r="E45" s="298"/>
      <c r="F45" s="298"/>
      <c r="G45" s="298"/>
      <c r="H45" s="298"/>
      <c r="I45" s="298"/>
      <c r="J45" s="298"/>
      <c r="K45" s="299"/>
      <c r="L45" s="176"/>
      <c r="M45" s="176" t="s">
        <v>700</v>
      </c>
      <c r="N45" s="179">
        <f>SUM(N11:N44)</f>
        <v>0</v>
      </c>
    </row>
    <row r="46" spans="1:14" ht="15" customHeight="1">
      <c r="A46" s="77"/>
      <c r="B46" s="296" t="s">
        <v>158</v>
      </c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4" ht="15" customHeight="1">
      <c r="A47" s="77"/>
      <c r="B47" s="296" t="s">
        <v>159</v>
      </c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4" ht="15" customHeight="1">
      <c r="A48" s="77"/>
      <c r="B48" s="296" t="s">
        <v>160</v>
      </c>
      <c r="C48" s="296"/>
      <c r="D48" s="296"/>
      <c r="E48" s="296"/>
      <c r="F48" s="296"/>
      <c r="G48" s="296"/>
      <c r="H48" s="296"/>
      <c r="I48" s="296"/>
      <c r="J48" s="296"/>
      <c r="K48" s="297"/>
    </row>
    <row r="49" spans="1:11" ht="15" customHeight="1">
      <c r="A49" s="77"/>
      <c r="B49" s="296" t="s">
        <v>161</v>
      </c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5" customHeight="1">
      <c r="A50" s="77"/>
      <c r="B50" s="296" t="s">
        <v>162</v>
      </c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5" customHeight="1">
      <c r="A51" s="77"/>
      <c r="B51" s="296" t="s">
        <v>163</v>
      </c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15" customHeight="1">
      <c r="A52" s="77"/>
      <c r="B52" s="296" t="s">
        <v>164</v>
      </c>
      <c r="C52" s="296"/>
      <c r="D52" s="296"/>
      <c r="E52" s="296"/>
      <c r="F52" s="296"/>
      <c r="G52" s="296"/>
      <c r="H52" s="296"/>
      <c r="I52" s="296"/>
      <c r="J52" s="296"/>
      <c r="K52" s="297"/>
    </row>
    <row r="53" spans="1:11" ht="15" customHeight="1">
      <c r="A53" s="77"/>
      <c r="B53" s="296" t="s">
        <v>165</v>
      </c>
      <c r="C53" s="296"/>
      <c r="D53" s="296"/>
      <c r="E53" s="296"/>
      <c r="F53" s="296"/>
      <c r="G53" s="296"/>
      <c r="H53" s="296"/>
      <c r="I53" s="296"/>
      <c r="J53" s="296"/>
      <c r="K53" s="297"/>
    </row>
    <row r="54" spans="1:11" ht="15" customHeight="1">
      <c r="A54" s="77"/>
      <c r="B54" s="296" t="s">
        <v>166</v>
      </c>
      <c r="C54" s="296"/>
      <c r="D54" s="296"/>
      <c r="E54" s="296"/>
      <c r="F54" s="296"/>
      <c r="G54" s="296"/>
      <c r="H54" s="296"/>
      <c r="I54" s="296"/>
      <c r="J54" s="296"/>
      <c r="K54" s="297"/>
    </row>
    <row r="55" spans="1:11" ht="15" customHeight="1">
      <c r="A55" s="80"/>
      <c r="B55" s="294" t="s">
        <v>167</v>
      </c>
      <c r="C55" s="294"/>
      <c r="D55" s="294"/>
      <c r="E55" s="294"/>
      <c r="F55" s="294"/>
      <c r="G55" s="294"/>
      <c r="H55" s="294"/>
      <c r="I55" s="294"/>
      <c r="J55" s="294"/>
      <c r="K55" s="295"/>
    </row>
    <row r="57" spans="1:11" ht="15" customHeight="1">
      <c r="B57" s="1" t="s">
        <v>25</v>
      </c>
    </row>
  </sheetData>
  <protectedRanges>
    <protectedRange sqref="C8 L1:M8" name="Záhlaví 1"/>
    <protectedRange sqref="J1:K2" name="Záhlaví 1_1"/>
    <protectedRange sqref="J3:K4" name="Záhlaví 1_1_1"/>
    <protectedRange sqref="K11:K45" name="Tabulka 1_1"/>
    <protectedRange sqref="L9:M9" name="Záhlaví 1_2"/>
  </protectedRanges>
  <mergeCells count="36">
    <mergeCell ref="M9:M10"/>
    <mergeCell ref="N9:N10"/>
    <mergeCell ref="B55:K55"/>
    <mergeCell ref="B49:K49"/>
    <mergeCell ref="B50:K50"/>
    <mergeCell ref="B51:K51"/>
    <mergeCell ref="B52:K52"/>
    <mergeCell ref="B53:K53"/>
    <mergeCell ref="B54:K54"/>
    <mergeCell ref="I9:I10"/>
    <mergeCell ref="J9:J10"/>
    <mergeCell ref="B45:K45"/>
    <mergeCell ref="B46:K46"/>
    <mergeCell ref="B47:K47"/>
    <mergeCell ref="B48:K48"/>
    <mergeCell ref="C4:H6"/>
    <mergeCell ref="L9:L10"/>
    <mergeCell ref="G9:G10"/>
    <mergeCell ref="H9:H10"/>
    <mergeCell ref="J5:K6"/>
    <mergeCell ref="A1:B8"/>
    <mergeCell ref="C1:H3"/>
    <mergeCell ref="I1:I2"/>
    <mergeCell ref="A9:A10"/>
    <mergeCell ref="B9:C10"/>
    <mergeCell ref="D9:D10"/>
    <mergeCell ref="E9:E10"/>
    <mergeCell ref="F9:F10"/>
    <mergeCell ref="I5:I6"/>
    <mergeCell ref="C7:F7"/>
    <mergeCell ref="G7:K7"/>
    <mergeCell ref="C8:F8"/>
    <mergeCell ref="G8:K8"/>
    <mergeCell ref="J1:K2"/>
    <mergeCell ref="I3:I4"/>
    <mergeCell ref="J3:K4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20E-89DD-45F2-B247-4F86FDA8F0F7}">
  <dimension ref="A1:O18"/>
  <sheetViews>
    <sheetView workbookViewId="0">
      <selection activeCell="N14" sqref="N14"/>
    </sheetView>
  </sheetViews>
  <sheetFormatPr defaultColWidth="10.28515625" defaultRowHeight="15" customHeight="1"/>
  <cols>
    <col min="1" max="1" width="2.7109375" style="59" customWidth="1"/>
    <col min="2" max="2" width="10.7109375" style="78" customWidth="1"/>
    <col min="3" max="3" width="35.7109375" style="78" customWidth="1"/>
    <col min="4" max="4" width="15.7109375" style="59" customWidth="1"/>
    <col min="5" max="5" width="16.7109375" style="59" customWidth="1"/>
    <col min="6" max="6" width="15.7109375" style="59" customWidth="1"/>
    <col min="7" max="9" width="12.7109375" style="59" customWidth="1"/>
    <col min="10" max="10" width="20.7109375" style="78" customWidth="1"/>
    <col min="11" max="11" width="10.7109375" style="59" customWidth="1"/>
    <col min="12" max="12" width="10.42578125" style="59" customWidth="1"/>
    <col min="13" max="256" width="10.28515625" style="79"/>
    <col min="257" max="257" width="2.85546875" style="79" customWidth="1"/>
    <col min="258" max="258" width="11.42578125" style="79" customWidth="1"/>
    <col min="259" max="259" width="26.5703125" style="79" customWidth="1"/>
    <col min="260" max="260" width="16" style="79" customWidth="1"/>
    <col min="261" max="261" width="17.5703125" style="79" customWidth="1"/>
    <col min="262" max="265" width="12.28515625" style="79" customWidth="1"/>
    <col min="266" max="266" width="9.28515625" style="79" customWidth="1"/>
    <col min="267" max="267" width="11.5703125" style="79" customWidth="1"/>
    <col min="268" max="268" width="10.42578125" style="79" customWidth="1"/>
    <col min="269" max="512" width="10.28515625" style="79"/>
    <col min="513" max="513" width="2.85546875" style="79" customWidth="1"/>
    <col min="514" max="514" width="11.42578125" style="79" customWidth="1"/>
    <col min="515" max="515" width="26.5703125" style="79" customWidth="1"/>
    <col min="516" max="516" width="16" style="79" customWidth="1"/>
    <col min="517" max="517" width="17.5703125" style="79" customWidth="1"/>
    <col min="518" max="521" width="12.28515625" style="79" customWidth="1"/>
    <col min="522" max="522" width="9.28515625" style="79" customWidth="1"/>
    <col min="523" max="523" width="11.5703125" style="79" customWidth="1"/>
    <col min="524" max="524" width="10.42578125" style="79" customWidth="1"/>
    <col min="525" max="768" width="10.28515625" style="79"/>
    <col min="769" max="769" width="2.85546875" style="79" customWidth="1"/>
    <col min="770" max="770" width="11.42578125" style="79" customWidth="1"/>
    <col min="771" max="771" width="26.5703125" style="79" customWidth="1"/>
    <col min="772" max="772" width="16" style="79" customWidth="1"/>
    <col min="773" max="773" width="17.5703125" style="79" customWidth="1"/>
    <col min="774" max="777" width="12.28515625" style="79" customWidth="1"/>
    <col min="778" max="778" width="9.28515625" style="79" customWidth="1"/>
    <col min="779" max="779" width="11.5703125" style="79" customWidth="1"/>
    <col min="780" max="780" width="10.42578125" style="79" customWidth="1"/>
    <col min="781" max="1024" width="10.28515625" style="79"/>
    <col min="1025" max="1025" width="2.85546875" style="79" customWidth="1"/>
    <col min="1026" max="1026" width="11.42578125" style="79" customWidth="1"/>
    <col min="1027" max="1027" width="26.5703125" style="79" customWidth="1"/>
    <col min="1028" max="1028" width="16" style="79" customWidth="1"/>
    <col min="1029" max="1029" width="17.5703125" style="79" customWidth="1"/>
    <col min="1030" max="1033" width="12.28515625" style="79" customWidth="1"/>
    <col min="1034" max="1034" width="9.28515625" style="79" customWidth="1"/>
    <col min="1035" max="1035" width="11.5703125" style="79" customWidth="1"/>
    <col min="1036" max="1036" width="10.42578125" style="79" customWidth="1"/>
    <col min="1037" max="1280" width="10.28515625" style="79"/>
    <col min="1281" max="1281" width="2.85546875" style="79" customWidth="1"/>
    <col min="1282" max="1282" width="11.42578125" style="79" customWidth="1"/>
    <col min="1283" max="1283" width="26.5703125" style="79" customWidth="1"/>
    <col min="1284" max="1284" width="16" style="79" customWidth="1"/>
    <col min="1285" max="1285" width="17.5703125" style="79" customWidth="1"/>
    <col min="1286" max="1289" width="12.28515625" style="79" customWidth="1"/>
    <col min="1290" max="1290" width="9.28515625" style="79" customWidth="1"/>
    <col min="1291" max="1291" width="11.5703125" style="79" customWidth="1"/>
    <col min="1292" max="1292" width="10.42578125" style="79" customWidth="1"/>
    <col min="1293" max="1536" width="10.28515625" style="79"/>
    <col min="1537" max="1537" width="2.85546875" style="79" customWidth="1"/>
    <col min="1538" max="1538" width="11.42578125" style="79" customWidth="1"/>
    <col min="1539" max="1539" width="26.5703125" style="79" customWidth="1"/>
    <col min="1540" max="1540" width="16" style="79" customWidth="1"/>
    <col min="1541" max="1541" width="17.5703125" style="79" customWidth="1"/>
    <col min="1542" max="1545" width="12.28515625" style="79" customWidth="1"/>
    <col min="1546" max="1546" width="9.28515625" style="79" customWidth="1"/>
    <col min="1547" max="1547" width="11.5703125" style="79" customWidth="1"/>
    <col min="1548" max="1548" width="10.42578125" style="79" customWidth="1"/>
    <col min="1549" max="1792" width="10.28515625" style="79"/>
    <col min="1793" max="1793" width="2.85546875" style="79" customWidth="1"/>
    <col min="1794" max="1794" width="11.42578125" style="79" customWidth="1"/>
    <col min="1795" max="1795" width="26.5703125" style="79" customWidth="1"/>
    <col min="1796" max="1796" width="16" style="79" customWidth="1"/>
    <col min="1797" max="1797" width="17.5703125" style="79" customWidth="1"/>
    <col min="1798" max="1801" width="12.28515625" style="79" customWidth="1"/>
    <col min="1802" max="1802" width="9.28515625" style="79" customWidth="1"/>
    <col min="1803" max="1803" width="11.5703125" style="79" customWidth="1"/>
    <col min="1804" max="1804" width="10.42578125" style="79" customWidth="1"/>
    <col min="1805" max="2048" width="10.28515625" style="79"/>
    <col min="2049" max="2049" width="2.85546875" style="79" customWidth="1"/>
    <col min="2050" max="2050" width="11.42578125" style="79" customWidth="1"/>
    <col min="2051" max="2051" width="26.5703125" style="79" customWidth="1"/>
    <col min="2052" max="2052" width="16" style="79" customWidth="1"/>
    <col min="2053" max="2053" width="17.5703125" style="79" customWidth="1"/>
    <col min="2054" max="2057" width="12.28515625" style="79" customWidth="1"/>
    <col min="2058" max="2058" width="9.28515625" style="79" customWidth="1"/>
    <col min="2059" max="2059" width="11.5703125" style="79" customWidth="1"/>
    <col min="2060" max="2060" width="10.42578125" style="79" customWidth="1"/>
    <col min="2061" max="2304" width="10.28515625" style="79"/>
    <col min="2305" max="2305" width="2.85546875" style="79" customWidth="1"/>
    <col min="2306" max="2306" width="11.42578125" style="79" customWidth="1"/>
    <col min="2307" max="2307" width="26.5703125" style="79" customWidth="1"/>
    <col min="2308" max="2308" width="16" style="79" customWidth="1"/>
    <col min="2309" max="2309" width="17.5703125" style="79" customWidth="1"/>
    <col min="2310" max="2313" width="12.28515625" style="79" customWidth="1"/>
    <col min="2314" max="2314" width="9.28515625" style="79" customWidth="1"/>
    <col min="2315" max="2315" width="11.5703125" style="79" customWidth="1"/>
    <col min="2316" max="2316" width="10.42578125" style="79" customWidth="1"/>
    <col min="2317" max="2560" width="10.28515625" style="79"/>
    <col min="2561" max="2561" width="2.85546875" style="79" customWidth="1"/>
    <col min="2562" max="2562" width="11.42578125" style="79" customWidth="1"/>
    <col min="2563" max="2563" width="26.5703125" style="79" customWidth="1"/>
    <col min="2564" max="2564" width="16" style="79" customWidth="1"/>
    <col min="2565" max="2565" width="17.5703125" style="79" customWidth="1"/>
    <col min="2566" max="2569" width="12.28515625" style="79" customWidth="1"/>
    <col min="2570" max="2570" width="9.28515625" style="79" customWidth="1"/>
    <col min="2571" max="2571" width="11.5703125" style="79" customWidth="1"/>
    <col min="2572" max="2572" width="10.42578125" style="79" customWidth="1"/>
    <col min="2573" max="2816" width="10.28515625" style="79"/>
    <col min="2817" max="2817" width="2.85546875" style="79" customWidth="1"/>
    <col min="2818" max="2818" width="11.42578125" style="79" customWidth="1"/>
    <col min="2819" max="2819" width="26.5703125" style="79" customWidth="1"/>
    <col min="2820" max="2820" width="16" style="79" customWidth="1"/>
    <col min="2821" max="2821" width="17.5703125" style="79" customWidth="1"/>
    <col min="2822" max="2825" width="12.28515625" style="79" customWidth="1"/>
    <col min="2826" max="2826" width="9.28515625" style="79" customWidth="1"/>
    <col min="2827" max="2827" width="11.5703125" style="79" customWidth="1"/>
    <col min="2828" max="2828" width="10.42578125" style="79" customWidth="1"/>
    <col min="2829" max="3072" width="10.28515625" style="79"/>
    <col min="3073" max="3073" width="2.85546875" style="79" customWidth="1"/>
    <col min="3074" max="3074" width="11.42578125" style="79" customWidth="1"/>
    <col min="3075" max="3075" width="26.5703125" style="79" customWidth="1"/>
    <col min="3076" max="3076" width="16" style="79" customWidth="1"/>
    <col min="3077" max="3077" width="17.5703125" style="79" customWidth="1"/>
    <col min="3078" max="3081" width="12.28515625" style="79" customWidth="1"/>
    <col min="3082" max="3082" width="9.28515625" style="79" customWidth="1"/>
    <col min="3083" max="3083" width="11.5703125" style="79" customWidth="1"/>
    <col min="3084" max="3084" width="10.42578125" style="79" customWidth="1"/>
    <col min="3085" max="3328" width="10.28515625" style="79"/>
    <col min="3329" max="3329" width="2.85546875" style="79" customWidth="1"/>
    <col min="3330" max="3330" width="11.42578125" style="79" customWidth="1"/>
    <col min="3331" max="3331" width="26.5703125" style="79" customWidth="1"/>
    <col min="3332" max="3332" width="16" style="79" customWidth="1"/>
    <col min="3333" max="3333" width="17.5703125" style="79" customWidth="1"/>
    <col min="3334" max="3337" width="12.28515625" style="79" customWidth="1"/>
    <col min="3338" max="3338" width="9.28515625" style="79" customWidth="1"/>
    <col min="3339" max="3339" width="11.5703125" style="79" customWidth="1"/>
    <col min="3340" max="3340" width="10.42578125" style="79" customWidth="1"/>
    <col min="3341" max="3584" width="10.28515625" style="79"/>
    <col min="3585" max="3585" width="2.85546875" style="79" customWidth="1"/>
    <col min="3586" max="3586" width="11.42578125" style="79" customWidth="1"/>
    <col min="3587" max="3587" width="26.5703125" style="79" customWidth="1"/>
    <col min="3588" max="3588" width="16" style="79" customWidth="1"/>
    <col min="3589" max="3589" width="17.5703125" style="79" customWidth="1"/>
    <col min="3590" max="3593" width="12.28515625" style="79" customWidth="1"/>
    <col min="3594" max="3594" width="9.28515625" style="79" customWidth="1"/>
    <col min="3595" max="3595" width="11.5703125" style="79" customWidth="1"/>
    <col min="3596" max="3596" width="10.42578125" style="79" customWidth="1"/>
    <col min="3597" max="3840" width="10.28515625" style="79"/>
    <col min="3841" max="3841" width="2.85546875" style="79" customWidth="1"/>
    <col min="3842" max="3842" width="11.42578125" style="79" customWidth="1"/>
    <col min="3843" max="3843" width="26.5703125" style="79" customWidth="1"/>
    <col min="3844" max="3844" width="16" style="79" customWidth="1"/>
    <col min="3845" max="3845" width="17.5703125" style="79" customWidth="1"/>
    <col min="3846" max="3849" width="12.28515625" style="79" customWidth="1"/>
    <col min="3850" max="3850" width="9.28515625" style="79" customWidth="1"/>
    <col min="3851" max="3851" width="11.5703125" style="79" customWidth="1"/>
    <col min="3852" max="3852" width="10.42578125" style="79" customWidth="1"/>
    <col min="3853" max="4096" width="10.28515625" style="79"/>
    <col min="4097" max="4097" width="2.85546875" style="79" customWidth="1"/>
    <col min="4098" max="4098" width="11.42578125" style="79" customWidth="1"/>
    <col min="4099" max="4099" width="26.5703125" style="79" customWidth="1"/>
    <col min="4100" max="4100" width="16" style="79" customWidth="1"/>
    <col min="4101" max="4101" width="17.5703125" style="79" customWidth="1"/>
    <col min="4102" max="4105" width="12.28515625" style="79" customWidth="1"/>
    <col min="4106" max="4106" width="9.28515625" style="79" customWidth="1"/>
    <col min="4107" max="4107" width="11.5703125" style="79" customWidth="1"/>
    <col min="4108" max="4108" width="10.42578125" style="79" customWidth="1"/>
    <col min="4109" max="4352" width="10.28515625" style="79"/>
    <col min="4353" max="4353" width="2.85546875" style="79" customWidth="1"/>
    <col min="4354" max="4354" width="11.42578125" style="79" customWidth="1"/>
    <col min="4355" max="4355" width="26.5703125" style="79" customWidth="1"/>
    <col min="4356" max="4356" width="16" style="79" customWidth="1"/>
    <col min="4357" max="4357" width="17.5703125" style="79" customWidth="1"/>
    <col min="4358" max="4361" width="12.28515625" style="79" customWidth="1"/>
    <col min="4362" max="4362" width="9.28515625" style="79" customWidth="1"/>
    <col min="4363" max="4363" width="11.5703125" style="79" customWidth="1"/>
    <col min="4364" max="4364" width="10.42578125" style="79" customWidth="1"/>
    <col min="4365" max="4608" width="10.28515625" style="79"/>
    <col min="4609" max="4609" width="2.85546875" style="79" customWidth="1"/>
    <col min="4610" max="4610" width="11.42578125" style="79" customWidth="1"/>
    <col min="4611" max="4611" width="26.5703125" style="79" customWidth="1"/>
    <col min="4612" max="4612" width="16" style="79" customWidth="1"/>
    <col min="4613" max="4613" width="17.5703125" style="79" customWidth="1"/>
    <col min="4614" max="4617" width="12.28515625" style="79" customWidth="1"/>
    <col min="4618" max="4618" width="9.28515625" style="79" customWidth="1"/>
    <col min="4619" max="4619" width="11.5703125" style="79" customWidth="1"/>
    <col min="4620" max="4620" width="10.42578125" style="79" customWidth="1"/>
    <col min="4621" max="4864" width="10.28515625" style="79"/>
    <col min="4865" max="4865" width="2.85546875" style="79" customWidth="1"/>
    <col min="4866" max="4866" width="11.42578125" style="79" customWidth="1"/>
    <col min="4867" max="4867" width="26.5703125" style="79" customWidth="1"/>
    <col min="4868" max="4868" width="16" style="79" customWidth="1"/>
    <col min="4869" max="4869" width="17.5703125" style="79" customWidth="1"/>
    <col min="4870" max="4873" width="12.28515625" style="79" customWidth="1"/>
    <col min="4874" max="4874" width="9.28515625" style="79" customWidth="1"/>
    <col min="4875" max="4875" width="11.5703125" style="79" customWidth="1"/>
    <col min="4876" max="4876" width="10.42578125" style="79" customWidth="1"/>
    <col min="4877" max="5120" width="10.28515625" style="79"/>
    <col min="5121" max="5121" width="2.85546875" style="79" customWidth="1"/>
    <col min="5122" max="5122" width="11.42578125" style="79" customWidth="1"/>
    <col min="5123" max="5123" width="26.5703125" style="79" customWidth="1"/>
    <col min="5124" max="5124" width="16" style="79" customWidth="1"/>
    <col min="5125" max="5125" width="17.5703125" style="79" customWidth="1"/>
    <col min="5126" max="5129" width="12.28515625" style="79" customWidth="1"/>
    <col min="5130" max="5130" width="9.28515625" style="79" customWidth="1"/>
    <col min="5131" max="5131" width="11.5703125" style="79" customWidth="1"/>
    <col min="5132" max="5132" width="10.42578125" style="79" customWidth="1"/>
    <col min="5133" max="5376" width="10.28515625" style="79"/>
    <col min="5377" max="5377" width="2.85546875" style="79" customWidth="1"/>
    <col min="5378" max="5378" width="11.42578125" style="79" customWidth="1"/>
    <col min="5379" max="5379" width="26.5703125" style="79" customWidth="1"/>
    <col min="5380" max="5380" width="16" style="79" customWidth="1"/>
    <col min="5381" max="5381" width="17.5703125" style="79" customWidth="1"/>
    <col min="5382" max="5385" width="12.28515625" style="79" customWidth="1"/>
    <col min="5386" max="5386" width="9.28515625" style="79" customWidth="1"/>
    <col min="5387" max="5387" width="11.5703125" style="79" customWidth="1"/>
    <col min="5388" max="5388" width="10.42578125" style="79" customWidth="1"/>
    <col min="5389" max="5632" width="10.28515625" style="79"/>
    <col min="5633" max="5633" width="2.85546875" style="79" customWidth="1"/>
    <col min="5634" max="5634" width="11.42578125" style="79" customWidth="1"/>
    <col min="5635" max="5635" width="26.5703125" style="79" customWidth="1"/>
    <col min="5636" max="5636" width="16" style="79" customWidth="1"/>
    <col min="5637" max="5637" width="17.5703125" style="79" customWidth="1"/>
    <col min="5638" max="5641" width="12.28515625" style="79" customWidth="1"/>
    <col min="5642" max="5642" width="9.28515625" style="79" customWidth="1"/>
    <col min="5643" max="5643" width="11.5703125" style="79" customWidth="1"/>
    <col min="5644" max="5644" width="10.42578125" style="79" customWidth="1"/>
    <col min="5645" max="5888" width="10.28515625" style="79"/>
    <col min="5889" max="5889" width="2.85546875" style="79" customWidth="1"/>
    <col min="5890" max="5890" width="11.42578125" style="79" customWidth="1"/>
    <col min="5891" max="5891" width="26.5703125" style="79" customWidth="1"/>
    <col min="5892" max="5892" width="16" style="79" customWidth="1"/>
    <col min="5893" max="5893" width="17.5703125" style="79" customWidth="1"/>
    <col min="5894" max="5897" width="12.28515625" style="79" customWidth="1"/>
    <col min="5898" max="5898" width="9.28515625" style="79" customWidth="1"/>
    <col min="5899" max="5899" width="11.5703125" style="79" customWidth="1"/>
    <col min="5900" max="5900" width="10.42578125" style="79" customWidth="1"/>
    <col min="5901" max="6144" width="10.28515625" style="79"/>
    <col min="6145" max="6145" width="2.85546875" style="79" customWidth="1"/>
    <col min="6146" max="6146" width="11.42578125" style="79" customWidth="1"/>
    <col min="6147" max="6147" width="26.5703125" style="79" customWidth="1"/>
    <col min="6148" max="6148" width="16" style="79" customWidth="1"/>
    <col min="6149" max="6149" width="17.5703125" style="79" customWidth="1"/>
    <col min="6150" max="6153" width="12.28515625" style="79" customWidth="1"/>
    <col min="6154" max="6154" width="9.28515625" style="79" customWidth="1"/>
    <col min="6155" max="6155" width="11.5703125" style="79" customWidth="1"/>
    <col min="6156" max="6156" width="10.42578125" style="79" customWidth="1"/>
    <col min="6157" max="6400" width="10.28515625" style="79"/>
    <col min="6401" max="6401" width="2.85546875" style="79" customWidth="1"/>
    <col min="6402" max="6402" width="11.42578125" style="79" customWidth="1"/>
    <col min="6403" max="6403" width="26.5703125" style="79" customWidth="1"/>
    <col min="6404" max="6404" width="16" style="79" customWidth="1"/>
    <col min="6405" max="6405" width="17.5703125" style="79" customWidth="1"/>
    <col min="6406" max="6409" width="12.28515625" style="79" customWidth="1"/>
    <col min="6410" max="6410" width="9.28515625" style="79" customWidth="1"/>
    <col min="6411" max="6411" width="11.5703125" style="79" customWidth="1"/>
    <col min="6412" max="6412" width="10.42578125" style="79" customWidth="1"/>
    <col min="6413" max="6656" width="10.28515625" style="79"/>
    <col min="6657" max="6657" width="2.85546875" style="79" customWidth="1"/>
    <col min="6658" max="6658" width="11.42578125" style="79" customWidth="1"/>
    <col min="6659" max="6659" width="26.5703125" style="79" customWidth="1"/>
    <col min="6660" max="6660" width="16" style="79" customWidth="1"/>
    <col min="6661" max="6661" width="17.5703125" style="79" customWidth="1"/>
    <col min="6662" max="6665" width="12.28515625" style="79" customWidth="1"/>
    <col min="6666" max="6666" width="9.28515625" style="79" customWidth="1"/>
    <col min="6667" max="6667" width="11.5703125" style="79" customWidth="1"/>
    <col min="6668" max="6668" width="10.42578125" style="79" customWidth="1"/>
    <col min="6669" max="6912" width="10.28515625" style="79"/>
    <col min="6913" max="6913" width="2.85546875" style="79" customWidth="1"/>
    <col min="6914" max="6914" width="11.42578125" style="79" customWidth="1"/>
    <col min="6915" max="6915" width="26.5703125" style="79" customWidth="1"/>
    <col min="6916" max="6916" width="16" style="79" customWidth="1"/>
    <col min="6917" max="6917" width="17.5703125" style="79" customWidth="1"/>
    <col min="6918" max="6921" width="12.28515625" style="79" customWidth="1"/>
    <col min="6922" max="6922" width="9.28515625" style="79" customWidth="1"/>
    <col min="6923" max="6923" width="11.5703125" style="79" customWidth="1"/>
    <col min="6924" max="6924" width="10.42578125" style="79" customWidth="1"/>
    <col min="6925" max="7168" width="10.28515625" style="79"/>
    <col min="7169" max="7169" width="2.85546875" style="79" customWidth="1"/>
    <col min="7170" max="7170" width="11.42578125" style="79" customWidth="1"/>
    <col min="7171" max="7171" width="26.5703125" style="79" customWidth="1"/>
    <col min="7172" max="7172" width="16" style="79" customWidth="1"/>
    <col min="7173" max="7173" width="17.5703125" style="79" customWidth="1"/>
    <col min="7174" max="7177" width="12.28515625" style="79" customWidth="1"/>
    <col min="7178" max="7178" width="9.28515625" style="79" customWidth="1"/>
    <col min="7179" max="7179" width="11.5703125" style="79" customWidth="1"/>
    <col min="7180" max="7180" width="10.42578125" style="79" customWidth="1"/>
    <col min="7181" max="7424" width="10.28515625" style="79"/>
    <col min="7425" max="7425" width="2.85546875" style="79" customWidth="1"/>
    <col min="7426" max="7426" width="11.42578125" style="79" customWidth="1"/>
    <col min="7427" max="7427" width="26.5703125" style="79" customWidth="1"/>
    <col min="7428" max="7428" width="16" style="79" customWidth="1"/>
    <col min="7429" max="7429" width="17.5703125" style="79" customWidth="1"/>
    <col min="7430" max="7433" width="12.28515625" style="79" customWidth="1"/>
    <col min="7434" max="7434" width="9.28515625" style="79" customWidth="1"/>
    <col min="7435" max="7435" width="11.5703125" style="79" customWidth="1"/>
    <col min="7436" max="7436" width="10.42578125" style="79" customWidth="1"/>
    <col min="7437" max="7680" width="10.28515625" style="79"/>
    <col min="7681" max="7681" width="2.85546875" style="79" customWidth="1"/>
    <col min="7682" max="7682" width="11.42578125" style="79" customWidth="1"/>
    <col min="7683" max="7683" width="26.5703125" style="79" customWidth="1"/>
    <col min="7684" max="7684" width="16" style="79" customWidth="1"/>
    <col min="7685" max="7685" width="17.5703125" style="79" customWidth="1"/>
    <col min="7686" max="7689" width="12.28515625" style="79" customWidth="1"/>
    <col min="7690" max="7690" width="9.28515625" style="79" customWidth="1"/>
    <col min="7691" max="7691" width="11.5703125" style="79" customWidth="1"/>
    <col min="7692" max="7692" width="10.42578125" style="79" customWidth="1"/>
    <col min="7693" max="7936" width="10.28515625" style="79"/>
    <col min="7937" max="7937" width="2.85546875" style="79" customWidth="1"/>
    <col min="7938" max="7938" width="11.42578125" style="79" customWidth="1"/>
    <col min="7939" max="7939" width="26.5703125" style="79" customWidth="1"/>
    <col min="7940" max="7940" width="16" style="79" customWidth="1"/>
    <col min="7941" max="7941" width="17.5703125" style="79" customWidth="1"/>
    <col min="7942" max="7945" width="12.28515625" style="79" customWidth="1"/>
    <col min="7946" max="7946" width="9.28515625" style="79" customWidth="1"/>
    <col min="7947" max="7947" width="11.5703125" style="79" customWidth="1"/>
    <col min="7948" max="7948" width="10.42578125" style="79" customWidth="1"/>
    <col min="7949" max="8192" width="10.28515625" style="79"/>
    <col min="8193" max="8193" width="2.85546875" style="79" customWidth="1"/>
    <col min="8194" max="8194" width="11.42578125" style="79" customWidth="1"/>
    <col min="8195" max="8195" width="26.5703125" style="79" customWidth="1"/>
    <col min="8196" max="8196" width="16" style="79" customWidth="1"/>
    <col min="8197" max="8197" width="17.5703125" style="79" customWidth="1"/>
    <col min="8198" max="8201" width="12.28515625" style="79" customWidth="1"/>
    <col min="8202" max="8202" width="9.28515625" style="79" customWidth="1"/>
    <col min="8203" max="8203" width="11.5703125" style="79" customWidth="1"/>
    <col min="8204" max="8204" width="10.42578125" style="79" customWidth="1"/>
    <col min="8205" max="8448" width="10.28515625" style="79"/>
    <col min="8449" max="8449" width="2.85546875" style="79" customWidth="1"/>
    <col min="8450" max="8450" width="11.42578125" style="79" customWidth="1"/>
    <col min="8451" max="8451" width="26.5703125" style="79" customWidth="1"/>
    <col min="8452" max="8452" width="16" style="79" customWidth="1"/>
    <col min="8453" max="8453" width="17.5703125" style="79" customWidth="1"/>
    <col min="8454" max="8457" width="12.28515625" style="79" customWidth="1"/>
    <col min="8458" max="8458" width="9.28515625" style="79" customWidth="1"/>
    <col min="8459" max="8459" width="11.5703125" style="79" customWidth="1"/>
    <col min="8460" max="8460" width="10.42578125" style="79" customWidth="1"/>
    <col min="8461" max="8704" width="10.28515625" style="79"/>
    <col min="8705" max="8705" width="2.85546875" style="79" customWidth="1"/>
    <col min="8706" max="8706" width="11.42578125" style="79" customWidth="1"/>
    <col min="8707" max="8707" width="26.5703125" style="79" customWidth="1"/>
    <col min="8708" max="8708" width="16" style="79" customWidth="1"/>
    <col min="8709" max="8709" width="17.5703125" style="79" customWidth="1"/>
    <col min="8710" max="8713" width="12.28515625" style="79" customWidth="1"/>
    <col min="8714" max="8714" width="9.28515625" style="79" customWidth="1"/>
    <col min="8715" max="8715" width="11.5703125" style="79" customWidth="1"/>
    <col min="8716" max="8716" width="10.42578125" style="79" customWidth="1"/>
    <col min="8717" max="8960" width="10.28515625" style="79"/>
    <col min="8961" max="8961" width="2.85546875" style="79" customWidth="1"/>
    <col min="8962" max="8962" width="11.42578125" style="79" customWidth="1"/>
    <col min="8963" max="8963" width="26.5703125" style="79" customWidth="1"/>
    <col min="8964" max="8964" width="16" style="79" customWidth="1"/>
    <col min="8965" max="8965" width="17.5703125" style="79" customWidth="1"/>
    <col min="8966" max="8969" width="12.28515625" style="79" customWidth="1"/>
    <col min="8970" max="8970" width="9.28515625" style="79" customWidth="1"/>
    <col min="8971" max="8971" width="11.5703125" style="79" customWidth="1"/>
    <col min="8972" max="8972" width="10.42578125" style="79" customWidth="1"/>
    <col min="8973" max="9216" width="10.28515625" style="79"/>
    <col min="9217" max="9217" width="2.85546875" style="79" customWidth="1"/>
    <col min="9218" max="9218" width="11.42578125" style="79" customWidth="1"/>
    <col min="9219" max="9219" width="26.5703125" style="79" customWidth="1"/>
    <col min="9220" max="9220" width="16" style="79" customWidth="1"/>
    <col min="9221" max="9221" width="17.5703125" style="79" customWidth="1"/>
    <col min="9222" max="9225" width="12.28515625" style="79" customWidth="1"/>
    <col min="9226" max="9226" width="9.28515625" style="79" customWidth="1"/>
    <col min="9227" max="9227" width="11.5703125" style="79" customWidth="1"/>
    <col min="9228" max="9228" width="10.42578125" style="79" customWidth="1"/>
    <col min="9229" max="9472" width="10.28515625" style="79"/>
    <col min="9473" max="9473" width="2.85546875" style="79" customWidth="1"/>
    <col min="9474" max="9474" width="11.42578125" style="79" customWidth="1"/>
    <col min="9475" max="9475" width="26.5703125" style="79" customWidth="1"/>
    <col min="9476" max="9476" width="16" style="79" customWidth="1"/>
    <col min="9477" max="9477" width="17.5703125" style="79" customWidth="1"/>
    <col min="9478" max="9481" width="12.28515625" style="79" customWidth="1"/>
    <col min="9482" max="9482" width="9.28515625" style="79" customWidth="1"/>
    <col min="9483" max="9483" width="11.5703125" style="79" customWidth="1"/>
    <col min="9484" max="9484" width="10.42578125" style="79" customWidth="1"/>
    <col min="9485" max="9728" width="10.28515625" style="79"/>
    <col min="9729" max="9729" width="2.85546875" style="79" customWidth="1"/>
    <col min="9730" max="9730" width="11.42578125" style="79" customWidth="1"/>
    <col min="9731" max="9731" width="26.5703125" style="79" customWidth="1"/>
    <col min="9732" max="9732" width="16" style="79" customWidth="1"/>
    <col min="9733" max="9733" width="17.5703125" style="79" customWidth="1"/>
    <col min="9734" max="9737" width="12.28515625" style="79" customWidth="1"/>
    <col min="9738" max="9738" width="9.28515625" style="79" customWidth="1"/>
    <col min="9739" max="9739" width="11.5703125" style="79" customWidth="1"/>
    <col min="9740" max="9740" width="10.42578125" style="79" customWidth="1"/>
    <col min="9741" max="9984" width="10.28515625" style="79"/>
    <col min="9985" max="9985" width="2.85546875" style="79" customWidth="1"/>
    <col min="9986" max="9986" width="11.42578125" style="79" customWidth="1"/>
    <col min="9987" max="9987" width="26.5703125" style="79" customWidth="1"/>
    <col min="9988" max="9988" width="16" style="79" customWidth="1"/>
    <col min="9989" max="9989" width="17.5703125" style="79" customWidth="1"/>
    <col min="9990" max="9993" width="12.28515625" style="79" customWidth="1"/>
    <col min="9994" max="9994" width="9.28515625" style="79" customWidth="1"/>
    <col min="9995" max="9995" width="11.5703125" style="79" customWidth="1"/>
    <col min="9996" max="9996" width="10.42578125" style="79" customWidth="1"/>
    <col min="9997" max="10240" width="10.28515625" style="79"/>
    <col min="10241" max="10241" width="2.85546875" style="79" customWidth="1"/>
    <col min="10242" max="10242" width="11.42578125" style="79" customWidth="1"/>
    <col min="10243" max="10243" width="26.5703125" style="79" customWidth="1"/>
    <col min="10244" max="10244" width="16" style="79" customWidth="1"/>
    <col min="10245" max="10245" width="17.5703125" style="79" customWidth="1"/>
    <col min="10246" max="10249" width="12.28515625" style="79" customWidth="1"/>
    <col min="10250" max="10250" width="9.28515625" style="79" customWidth="1"/>
    <col min="10251" max="10251" width="11.5703125" style="79" customWidth="1"/>
    <col min="10252" max="10252" width="10.42578125" style="79" customWidth="1"/>
    <col min="10253" max="10496" width="10.28515625" style="79"/>
    <col min="10497" max="10497" width="2.85546875" style="79" customWidth="1"/>
    <col min="10498" max="10498" width="11.42578125" style="79" customWidth="1"/>
    <col min="10499" max="10499" width="26.5703125" style="79" customWidth="1"/>
    <col min="10500" max="10500" width="16" style="79" customWidth="1"/>
    <col min="10501" max="10501" width="17.5703125" style="79" customWidth="1"/>
    <col min="10502" max="10505" width="12.28515625" style="79" customWidth="1"/>
    <col min="10506" max="10506" width="9.28515625" style="79" customWidth="1"/>
    <col min="10507" max="10507" width="11.5703125" style="79" customWidth="1"/>
    <col min="10508" max="10508" width="10.42578125" style="79" customWidth="1"/>
    <col min="10509" max="10752" width="10.28515625" style="79"/>
    <col min="10753" max="10753" width="2.85546875" style="79" customWidth="1"/>
    <col min="10754" max="10754" width="11.42578125" style="79" customWidth="1"/>
    <col min="10755" max="10755" width="26.5703125" style="79" customWidth="1"/>
    <col min="10756" max="10756" width="16" style="79" customWidth="1"/>
    <col min="10757" max="10757" width="17.5703125" style="79" customWidth="1"/>
    <col min="10758" max="10761" width="12.28515625" style="79" customWidth="1"/>
    <col min="10762" max="10762" width="9.28515625" style="79" customWidth="1"/>
    <col min="10763" max="10763" width="11.5703125" style="79" customWidth="1"/>
    <col min="10764" max="10764" width="10.42578125" style="79" customWidth="1"/>
    <col min="10765" max="11008" width="10.28515625" style="79"/>
    <col min="11009" max="11009" width="2.85546875" style="79" customWidth="1"/>
    <col min="11010" max="11010" width="11.42578125" style="79" customWidth="1"/>
    <col min="11011" max="11011" width="26.5703125" style="79" customWidth="1"/>
    <col min="11012" max="11012" width="16" style="79" customWidth="1"/>
    <col min="11013" max="11013" width="17.5703125" style="79" customWidth="1"/>
    <col min="11014" max="11017" width="12.28515625" style="79" customWidth="1"/>
    <col min="11018" max="11018" width="9.28515625" style="79" customWidth="1"/>
    <col min="11019" max="11019" width="11.5703125" style="79" customWidth="1"/>
    <col min="11020" max="11020" width="10.42578125" style="79" customWidth="1"/>
    <col min="11021" max="11264" width="10.28515625" style="79"/>
    <col min="11265" max="11265" width="2.85546875" style="79" customWidth="1"/>
    <col min="11266" max="11266" width="11.42578125" style="79" customWidth="1"/>
    <col min="11267" max="11267" width="26.5703125" style="79" customWidth="1"/>
    <col min="11268" max="11268" width="16" style="79" customWidth="1"/>
    <col min="11269" max="11269" width="17.5703125" style="79" customWidth="1"/>
    <col min="11270" max="11273" width="12.28515625" style="79" customWidth="1"/>
    <col min="11274" max="11274" width="9.28515625" style="79" customWidth="1"/>
    <col min="11275" max="11275" width="11.5703125" style="79" customWidth="1"/>
    <col min="11276" max="11276" width="10.42578125" style="79" customWidth="1"/>
    <col min="11277" max="11520" width="10.28515625" style="79"/>
    <col min="11521" max="11521" width="2.85546875" style="79" customWidth="1"/>
    <col min="11522" max="11522" width="11.42578125" style="79" customWidth="1"/>
    <col min="11523" max="11523" width="26.5703125" style="79" customWidth="1"/>
    <col min="11524" max="11524" width="16" style="79" customWidth="1"/>
    <col min="11525" max="11525" width="17.5703125" style="79" customWidth="1"/>
    <col min="11526" max="11529" width="12.28515625" style="79" customWidth="1"/>
    <col min="11530" max="11530" width="9.28515625" style="79" customWidth="1"/>
    <col min="11531" max="11531" width="11.5703125" style="79" customWidth="1"/>
    <col min="11532" max="11532" width="10.42578125" style="79" customWidth="1"/>
    <col min="11533" max="11776" width="10.28515625" style="79"/>
    <col min="11777" max="11777" width="2.85546875" style="79" customWidth="1"/>
    <col min="11778" max="11778" width="11.42578125" style="79" customWidth="1"/>
    <col min="11779" max="11779" width="26.5703125" style="79" customWidth="1"/>
    <col min="11780" max="11780" width="16" style="79" customWidth="1"/>
    <col min="11781" max="11781" width="17.5703125" style="79" customWidth="1"/>
    <col min="11782" max="11785" width="12.28515625" style="79" customWidth="1"/>
    <col min="11786" max="11786" width="9.28515625" style="79" customWidth="1"/>
    <col min="11787" max="11787" width="11.5703125" style="79" customWidth="1"/>
    <col min="11788" max="11788" width="10.42578125" style="79" customWidth="1"/>
    <col min="11789" max="12032" width="10.28515625" style="79"/>
    <col min="12033" max="12033" width="2.85546875" style="79" customWidth="1"/>
    <col min="12034" max="12034" width="11.42578125" style="79" customWidth="1"/>
    <col min="12035" max="12035" width="26.5703125" style="79" customWidth="1"/>
    <col min="12036" max="12036" width="16" style="79" customWidth="1"/>
    <col min="12037" max="12037" width="17.5703125" style="79" customWidth="1"/>
    <col min="12038" max="12041" width="12.28515625" style="79" customWidth="1"/>
    <col min="12042" max="12042" width="9.28515625" style="79" customWidth="1"/>
    <col min="12043" max="12043" width="11.5703125" style="79" customWidth="1"/>
    <col min="12044" max="12044" width="10.42578125" style="79" customWidth="1"/>
    <col min="12045" max="12288" width="10.28515625" style="79"/>
    <col min="12289" max="12289" width="2.85546875" style="79" customWidth="1"/>
    <col min="12290" max="12290" width="11.42578125" style="79" customWidth="1"/>
    <col min="12291" max="12291" width="26.5703125" style="79" customWidth="1"/>
    <col min="12292" max="12292" width="16" style="79" customWidth="1"/>
    <col min="12293" max="12293" width="17.5703125" style="79" customWidth="1"/>
    <col min="12294" max="12297" width="12.28515625" style="79" customWidth="1"/>
    <col min="12298" max="12298" width="9.28515625" style="79" customWidth="1"/>
    <col min="12299" max="12299" width="11.5703125" style="79" customWidth="1"/>
    <col min="12300" max="12300" width="10.42578125" style="79" customWidth="1"/>
    <col min="12301" max="12544" width="10.28515625" style="79"/>
    <col min="12545" max="12545" width="2.85546875" style="79" customWidth="1"/>
    <col min="12546" max="12546" width="11.42578125" style="79" customWidth="1"/>
    <col min="12547" max="12547" width="26.5703125" style="79" customWidth="1"/>
    <col min="12548" max="12548" width="16" style="79" customWidth="1"/>
    <col min="12549" max="12549" width="17.5703125" style="79" customWidth="1"/>
    <col min="12550" max="12553" width="12.28515625" style="79" customWidth="1"/>
    <col min="12554" max="12554" width="9.28515625" style="79" customWidth="1"/>
    <col min="12555" max="12555" width="11.5703125" style="79" customWidth="1"/>
    <col min="12556" max="12556" width="10.42578125" style="79" customWidth="1"/>
    <col min="12557" max="12800" width="10.28515625" style="79"/>
    <col min="12801" max="12801" width="2.85546875" style="79" customWidth="1"/>
    <col min="12802" max="12802" width="11.42578125" style="79" customWidth="1"/>
    <col min="12803" max="12803" width="26.5703125" style="79" customWidth="1"/>
    <col min="12804" max="12804" width="16" style="79" customWidth="1"/>
    <col min="12805" max="12805" width="17.5703125" style="79" customWidth="1"/>
    <col min="12806" max="12809" width="12.28515625" style="79" customWidth="1"/>
    <col min="12810" max="12810" width="9.28515625" style="79" customWidth="1"/>
    <col min="12811" max="12811" width="11.5703125" style="79" customWidth="1"/>
    <col min="12812" max="12812" width="10.42578125" style="79" customWidth="1"/>
    <col min="12813" max="13056" width="10.28515625" style="79"/>
    <col min="13057" max="13057" width="2.85546875" style="79" customWidth="1"/>
    <col min="13058" max="13058" width="11.42578125" style="79" customWidth="1"/>
    <col min="13059" max="13059" width="26.5703125" style="79" customWidth="1"/>
    <col min="13060" max="13060" width="16" style="79" customWidth="1"/>
    <col min="13061" max="13061" width="17.5703125" style="79" customWidth="1"/>
    <col min="13062" max="13065" width="12.28515625" style="79" customWidth="1"/>
    <col min="13066" max="13066" width="9.28515625" style="79" customWidth="1"/>
    <col min="13067" max="13067" width="11.5703125" style="79" customWidth="1"/>
    <col min="13068" max="13068" width="10.42578125" style="79" customWidth="1"/>
    <col min="13069" max="13312" width="10.28515625" style="79"/>
    <col min="13313" max="13313" width="2.85546875" style="79" customWidth="1"/>
    <col min="13314" max="13314" width="11.42578125" style="79" customWidth="1"/>
    <col min="13315" max="13315" width="26.5703125" style="79" customWidth="1"/>
    <col min="13316" max="13316" width="16" style="79" customWidth="1"/>
    <col min="13317" max="13317" width="17.5703125" style="79" customWidth="1"/>
    <col min="13318" max="13321" width="12.28515625" style="79" customWidth="1"/>
    <col min="13322" max="13322" width="9.28515625" style="79" customWidth="1"/>
    <col min="13323" max="13323" width="11.5703125" style="79" customWidth="1"/>
    <col min="13324" max="13324" width="10.42578125" style="79" customWidth="1"/>
    <col min="13325" max="13568" width="10.28515625" style="79"/>
    <col min="13569" max="13569" width="2.85546875" style="79" customWidth="1"/>
    <col min="13570" max="13570" width="11.42578125" style="79" customWidth="1"/>
    <col min="13571" max="13571" width="26.5703125" style="79" customWidth="1"/>
    <col min="13572" max="13572" width="16" style="79" customWidth="1"/>
    <col min="13573" max="13573" width="17.5703125" style="79" customWidth="1"/>
    <col min="13574" max="13577" width="12.28515625" style="79" customWidth="1"/>
    <col min="13578" max="13578" width="9.28515625" style="79" customWidth="1"/>
    <col min="13579" max="13579" width="11.5703125" style="79" customWidth="1"/>
    <col min="13580" max="13580" width="10.42578125" style="79" customWidth="1"/>
    <col min="13581" max="13824" width="10.28515625" style="79"/>
    <col min="13825" max="13825" width="2.85546875" style="79" customWidth="1"/>
    <col min="13826" max="13826" width="11.42578125" style="79" customWidth="1"/>
    <col min="13827" max="13827" width="26.5703125" style="79" customWidth="1"/>
    <col min="13828" max="13828" width="16" style="79" customWidth="1"/>
    <col min="13829" max="13829" width="17.5703125" style="79" customWidth="1"/>
    <col min="13830" max="13833" width="12.28515625" style="79" customWidth="1"/>
    <col min="13834" max="13834" width="9.28515625" style="79" customWidth="1"/>
    <col min="13835" max="13835" width="11.5703125" style="79" customWidth="1"/>
    <col min="13836" max="13836" width="10.42578125" style="79" customWidth="1"/>
    <col min="13837" max="14080" width="10.28515625" style="79"/>
    <col min="14081" max="14081" width="2.85546875" style="79" customWidth="1"/>
    <col min="14082" max="14082" width="11.42578125" style="79" customWidth="1"/>
    <col min="14083" max="14083" width="26.5703125" style="79" customWidth="1"/>
    <col min="14084" max="14084" width="16" style="79" customWidth="1"/>
    <col min="14085" max="14085" width="17.5703125" style="79" customWidth="1"/>
    <col min="14086" max="14089" width="12.28515625" style="79" customWidth="1"/>
    <col min="14090" max="14090" width="9.28515625" style="79" customWidth="1"/>
    <col min="14091" max="14091" width="11.5703125" style="79" customWidth="1"/>
    <col min="14092" max="14092" width="10.42578125" style="79" customWidth="1"/>
    <col min="14093" max="14336" width="10.28515625" style="79"/>
    <col min="14337" max="14337" width="2.85546875" style="79" customWidth="1"/>
    <col min="14338" max="14338" width="11.42578125" style="79" customWidth="1"/>
    <col min="14339" max="14339" width="26.5703125" style="79" customWidth="1"/>
    <col min="14340" max="14340" width="16" style="79" customWidth="1"/>
    <col min="14341" max="14341" width="17.5703125" style="79" customWidth="1"/>
    <col min="14342" max="14345" width="12.28515625" style="79" customWidth="1"/>
    <col min="14346" max="14346" width="9.28515625" style="79" customWidth="1"/>
    <col min="14347" max="14347" width="11.5703125" style="79" customWidth="1"/>
    <col min="14348" max="14348" width="10.42578125" style="79" customWidth="1"/>
    <col min="14349" max="14592" width="10.28515625" style="79"/>
    <col min="14593" max="14593" width="2.85546875" style="79" customWidth="1"/>
    <col min="14594" max="14594" width="11.42578125" style="79" customWidth="1"/>
    <col min="14595" max="14595" width="26.5703125" style="79" customWidth="1"/>
    <col min="14596" max="14596" width="16" style="79" customWidth="1"/>
    <col min="14597" max="14597" width="17.5703125" style="79" customWidth="1"/>
    <col min="14598" max="14601" width="12.28515625" style="79" customWidth="1"/>
    <col min="14602" max="14602" width="9.28515625" style="79" customWidth="1"/>
    <col min="14603" max="14603" width="11.5703125" style="79" customWidth="1"/>
    <col min="14604" max="14604" width="10.42578125" style="79" customWidth="1"/>
    <col min="14605" max="14848" width="10.28515625" style="79"/>
    <col min="14849" max="14849" width="2.85546875" style="79" customWidth="1"/>
    <col min="14850" max="14850" width="11.42578125" style="79" customWidth="1"/>
    <col min="14851" max="14851" width="26.5703125" style="79" customWidth="1"/>
    <col min="14852" max="14852" width="16" style="79" customWidth="1"/>
    <col min="14853" max="14853" width="17.5703125" style="79" customWidth="1"/>
    <col min="14854" max="14857" width="12.28515625" style="79" customWidth="1"/>
    <col min="14858" max="14858" width="9.28515625" style="79" customWidth="1"/>
    <col min="14859" max="14859" width="11.5703125" style="79" customWidth="1"/>
    <col min="14860" max="14860" width="10.42578125" style="79" customWidth="1"/>
    <col min="14861" max="15104" width="10.28515625" style="79"/>
    <col min="15105" max="15105" width="2.85546875" style="79" customWidth="1"/>
    <col min="15106" max="15106" width="11.42578125" style="79" customWidth="1"/>
    <col min="15107" max="15107" width="26.5703125" style="79" customWidth="1"/>
    <col min="15108" max="15108" width="16" style="79" customWidth="1"/>
    <col min="15109" max="15109" width="17.5703125" style="79" customWidth="1"/>
    <col min="15110" max="15113" width="12.28515625" style="79" customWidth="1"/>
    <col min="15114" max="15114" width="9.28515625" style="79" customWidth="1"/>
    <col min="15115" max="15115" width="11.5703125" style="79" customWidth="1"/>
    <col min="15116" max="15116" width="10.42578125" style="79" customWidth="1"/>
    <col min="15117" max="15360" width="10.28515625" style="79"/>
    <col min="15361" max="15361" width="2.85546875" style="79" customWidth="1"/>
    <col min="15362" max="15362" width="11.42578125" style="79" customWidth="1"/>
    <col min="15363" max="15363" width="26.5703125" style="79" customWidth="1"/>
    <col min="15364" max="15364" width="16" style="79" customWidth="1"/>
    <col min="15365" max="15365" width="17.5703125" style="79" customWidth="1"/>
    <col min="15366" max="15369" width="12.28515625" style="79" customWidth="1"/>
    <col min="15370" max="15370" width="9.28515625" style="79" customWidth="1"/>
    <col min="15371" max="15371" width="11.5703125" style="79" customWidth="1"/>
    <col min="15372" max="15372" width="10.42578125" style="79" customWidth="1"/>
    <col min="15373" max="15616" width="10.28515625" style="79"/>
    <col min="15617" max="15617" width="2.85546875" style="79" customWidth="1"/>
    <col min="15618" max="15618" width="11.42578125" style="79" customWidth="1"/>
    <col min="15619" max="15619" width="26.5703125" style="79" customWidth="1"/>
    <col min="15620" max="15620" width="16" style="79" customWidth="1"/>
    <col min="15621" max="15621" width="17.5703125" style="79" customWidth="1"/>
    <col min="15622" max="15625" width="12.28515625" style="79" customWidth="1"/>
    <col min="15626" max="15626" width="9.28515625" style="79" customWidth="1"/>
    <col min="15627" max="15627" width="11.5703125" style="79" customWidth="1"/>
    <col min="15628" max="15628" width="10.42578125" style="79" customWidth="1"/>
    <col min="15629" max="15872" width="10.28515625" style="79"/>
    <col min="15873" max="15873" width="2.85546875" style="79" customWidth="1"/>
    <col min="15874" max="15874" width="11.42578125" style="79" customWidth="1"/>
    <col min="15875" max="15875" width="26.5703125" style="79" customWidth="1"/>
    <col min="15876" max="15876" width="16" style="79" customWidth="1"/>
    <col min="15877" max="15877" width="17.5703125" style="79" customWidth="1"/>
    <col min="15878" max="15881" width="12.28515625" style="79" customWidth="1"/>
    <col min="15882" max="15882" width="9.28515625" style="79" customWidth="1"/>
    <col min="15883" max="15883" width="11.5703125" style="79" customWidth="1"/>
    <col min="15884" max="15884" width="10.42578125" style="79" customWidth="1"/>
    <col min="15885" max="16128" width="10.28515625" style="79"/>
    <col min="16129" max="16129" width="2.85546875" style="79" customWidth="1"/>
    <col min="16130" max="16130" width="11.42578125" style="79" customWidth="1"/>
    <col min="16131" max="16131" width="26.5703125" style="79" customWidth="1"/>
    <col min="16132" max="16132" width="16" style="79" customWidth="1"/>
    <col min="16133" max="16133" width="17.5703125" style="79" customWidth="1"/>
    <col min="16134" max="16137" width="12.28515625" style="79" customWidth="1"/>
    <col min="16138" max="16138" width="9.28515625" style="79" customWidth="1"/>
    <col min="16139" max="16139" width="11.5703125" style="79" customWidth="1"/>
    <col min="16140" max="16140" width="10.42578125" style="79" customWidth="1"/>
    <col min="16141" max="16384" width="10.28515625" style="79"/>
  </cols>
  <sheetData>
    <row r="1" spans="1:15" s="57" customFormat="1" ht="6.75" customHeight="1">
      <c r="A1" s="248"/>
      <c r="B1" s="249"/>
      <c r="C1" s="252" t="s">
        <v>74</v>
      </c>
      <c r="D1" s="253"/>
      <c r="E1" s="253"/>
      <c r="F1" s="253"/>
      <c r="G1" s="253"/>
      <c r="H1" s="253"/>
      <c r="I1" s="256" t="s">
        <v>77</v>
      </c>
      <c r="J1" s="275" t="s">
        <v>76</v>
      </c>
      <c r="K1" s="276"/>
      <c r="L1" s="56"/>
      <c r="M1" s="56"/>
    </row>
    <row r="2" spans="1:15" s="57" customFormat="1" ht="6.75" customHeight="1">
      <c r="A2" s="250"/>
      <c r="B2" s="251"/>
      <c r="C2" s="254"/>
      <c r="D2" s="255"/>
      <c r="E2" s="255"/>
      <c r="F2" s="255"/>
      <c r="G2" s="255"/>
      <c r="H2" s="255"/>
      <c r="I2" s="257"/>
      <c r="J2" s="277"/>
      <c r="K2" s="278"/>
      <c r="L2" s="56"/>
      <c r="M2" s="56"/>
    </row>
    <row r="3" spans="1:15" s="57" customFormat="1" ht="6.75" customHeight="1">
      <c r="A3" s="250"/>
      <c r="B3" s="251"/>
      <c r="C3" s="254"/>
      <c r="D3" s="255"/>
      <c r="E3" s="255"/>
      <c r="F3" s="255"/>
      <c r="G3" s="255"/>
      <c r="H3" s="255"/>
      <c r="I3" s="265" t="s">
        <v>29</v>
      </c>
      <c r="J3" s="279">
        <v>45016</v>
      </c>
      <c r="K3" s="280"/>
      <c r="L3" s="56"/>
      <c r="M3" s="56"/>
    </row>
    <row r="4" spans="1:15" s="57" customFormat="1" ht="6.75" customHeight="1">
      <c r="A4" s="250"/>
      <c r="B4" s="251"/>
      <c r="C4" s="283"/>
      <c r="D4" s="255"/>
      <c r="E4" s="255"/>
      <c r="F4" s="255"/>
      <c r="G4" s="255"/>
      <c r="H4" s="255"/>
      <c r="I4" s="257"/>
      <c r="J4" s="281"/>
      <c r="K4" s="282"/>
      <c r="L4" s="56"/>
      <c r="M4" s="56"/>
    </row>
    <row r="5" spans="1:15" s="57" customFormat="1" ht="6.75" customHeight="1">
      <c r="A5" s="250"/>
      <c r="B5" s="251"/>
      <c r="C5" s="254"/>
      <c r="D5" s="255"/>
      <c r="E5" s="255"/>
      <c r="F5" s="255"/>
      <c r="G5" s="255"/>
      <c r="H5" s="255"/>
      <c r="I5" s="265" t="s">
        <v>31</v>
      </c>
      <c r="J5" s="288">
        <v>0</v>
      </c>
      <c r="K5" s="289"/>
      <c r="L5" s="56"/>
      <c r="M5" s="56"/>
      <c r="N5" s="58"/>
      <c r="O5" s="58"/>
    </row>
    <row r="6" spans="1:15" s="57" customFormat="1" ht="6.75" customHeight="1">
      <c r="A6" s="250"/>
      <c r="B6" s="251"/>
      <c r="C6" s="284"/>
      <c r="D6" s="285"/>
      <c r="E6" s="285"/>
      <c r="F6" s="285"/>
      <c r="G6" s="285"/>
      <c r="H6" s="285"/>
      <c r="I6" s="257"/>
      <c r="J6" s="290"/>
      <c r="K6" s="291"/>
      <c r="L6" s="56"/>
      <c r="M6" s="56"/>
      <c r="N6" s="58"/>
      <c r="O6" s="58"/>
    </row>
    <row r="7" spans="1:15" s="57" customFormat="1" ht="14.25" customHeight="1">
      <c r="A7" s="250"/>
      <c r="B7" s="251"/>
      <c r="C7" s="265" t="s">
        <v>78</v>
      </c>
      <c r="D7" s="266"/>
      <c r="E7" s="266"/>
      <c r="F7" s="267"/>
      <c r="G7" s="268" t="s">
        <v>79</v>
      </c>
      <c r="H7" s="269"/>
      <c r="I7" s="269"/>
      <c r="J7" s="269"/>
      <c r="K7" s="270"/>
      <c r="L7" s="56"/>
      <c r="M7" s="56"/>
      <c r="N7" s="59"/>
      <c r="O7" s="59"/>
    </row>
    <row r="8" spans="1:15" s="57" customFormat="1" ht="14.25" customHeight="1">
      <c r="A8" s="250"/>
      <c r="B8" s="251"/>
      <c r="C8" s="271"/>
      <c r="D8" s="272"/>
      <c r="E8" s="272"/>
      <c r="F8" s="273"/>
      <c r="G8" s="265" t="s">
        <v>80</v>
      </c>
      <c r="H8" s="266"/>
      <c r="I8" s="266"/>
      <c r="J8" s="266"/>
      <c r="K8" s="274"/>
      <c r="L8" s="56"/>
      <c r="M8" s="56"/>
      <c r="N8" s="59"/>
      <c r="O8" s="59"/>
    </row>
    <row r="9" spans="1:15" s="58" customFormat="1" ht="15" customHeight="1">
      <c r="A9" s="258" t="s">
        <v>34</v>
      </c>
      <c r="B9" s="259" t="s">
        <v>81</v>
      </c>
      <c r="C9" s="259"/>
      <c r="D9" s="261" t="s">
        <v>82</v>
      </c>
      <c r="E9" s="262" t="s">
        <v>83</v>
      </c>
      <c r="F9" s="264" t="s">
        <v>84</v>
      </c>
      <c r="G9" s="259" t="s">
        <v>85</v>
      </c>
      <c r="H9" s="261" t="s">
        <v>168</v>
      </c>
      <c r="I9" s="261" t="s">
        <v>169</v>
      </c>
      <c r="J9" s="261" t="s">
        <v>42</v>
      </c>
      <c r="K9" s="60" t="s">
        <v>88</v>
      </c>
      <c r="L9" s="300" t="s">
        <v>961</v>
      </c>
      <c r="M9" s="300" t="s">
        <v>959</v>
      </c>
      <c r="N9" s="302" t="s">
        <v>960</v>
      </c>
      <c r="O9" s="59"/>
    </row>
    <row r="10" spans="1:15" s="58" customFormat="1" ht="15" customHeight="1">
      <c r="A10" s="258"/>
      <c r="B10" s="260"/>
      <c r="C10" s="260"/>
      <c r="D10" s="261"/>
      <c r="E10" s="263"/>
      <c r="F10" s="264"/>
      <c r="G10" s="260"/>
      <c r="H10" s="261"/>
      <c r="I10" s="261"/>
      <c r="J10" s="261"/>
      <c r="K10" s="61" t="s">
        <v>89</v>
      </c>
      <c r="L10" s="301"/>
      <c r="M10" s="301"/>
      <c r="N10" s="303"/>
      <c r="O10" s="59"/>
    </row>
    <row r="11" spans="1:15" s="59" customFormat="1" ht="15" customHeight="1">
      <c r="A11" s="62"/>
      <c r="B11" s="63" t="s">
        <v>170</v>
      </c>
      <c r="C11" s="64"/>
      <c r="D11" s="65" t="s">
        <v>171</v>
      </c>
      <c r="E11" s="65" t="s">
        <v>172</v>
      </c>
      <c r="F11" s="65"/>
      <c r="G11" s="65"/>
      <c r="H11" s="65" t="s">
        <v>173</v>
      </c>
      <c r="I11" s="65">
        <v>9.7943999999999996</v>
      </c>
      <c r="J11" s="66"/>
      <c r="K11" s="67"/>
      <c r="L11" s="219"/>
      <c r="M11" s="219"/>
      <c r="N11" s="219">
        <f>SUM(L11:M11)</f>
        <v>0</v>
      </c>
    </row>
    <row r="12" spans="1:15" s="59" customFormat="1" ht="15" customHeight="1">
      <c r="A12" s="68"/>
      <c r="B12" s="69" t="s">
        <v>174</v>
      </c>
      <c r="C12" s="70"/>
      <c r="D12" s="71" t="s">
        <v>175</v>
      </c>
      <c r="E12" s="71" t="s">
        <v>172</v>
      </c>
      <c r="F12" s="71"/>
      <c r="G12" s="71"/>
      <c r="H12" s="71" t="s">
        <v>176</v>
      </c>
      <c r="I12" s="71">
        <v>3.9280000000000004</v>
      </c>
      <c r="J12" s="72"/>
      <c r="K12" s="73"/>
      <c r="L12" s="219"/>
      <c r="M12" s="219"/>
      <c r="N12" s="219">
        <f t="shared" ref="N12:N16" si="0">SUM(L12:M12)</f>
        <v>0</v>
      </c>
    </row>
    <row r="13" spans="1:15" s="59" customFormat="1" ht="15" customHeight="1">
      <c r="A13" s="68"/>
      <c r="B13" s="69" t="s">
        <v>177</v>
      </c>
      <c r="C13" s="70"/>
      <c r="D13" s="71" t="s">
        <v>178</v>
      </c>
      <c r="E13" s="71" t="s">
        <v>172</v>
      </c>
      <c r="F13" s="71"/>
      <c r="G13" s="71"/>
      <c r="H13" s="71" t="s">
        <v>179</v>
      </c>
      <c r="I13" s="71">
        <v>3.0537000000000001</v>
      </c>
      <c r="J13" s="72"/>
      <c r="K13" s="73"/>
      <c r="L13" s="219"/>
      <c r="M13" s="219"/>
      <c r="N13" s="219">
        <f t="shared" si="0"/>
        <v>0</v>
      </c>
    </row>
    <row r="14" spans="1:15" s="59" customFormat="1" ht="15" customHeight="1">
      <c r="A14" s="68"/>
      <c r="B14" s="69" t="s">
        <v>180</v>
      </c>
      <c r="C14" s="70"/>
      <c r="D14" s="71" t="s">
        <v>136</v>
      </c>
      <c r="E14" s="71" t="s">
        <v>137</v>
      </c>
      <c r="F14" s="71"/>
      <c r="G14" s="71"/>
      <c r="H14" s="71">
        <v>4</v>
      </c>
      <c r="I14" s="71">
        <v>0.16519999999999999</v>
      </c>
      <c r="J14" s="72"/>
      <c r="K14" s="73"/>
      <c r="L14" s="219"/>
      <c r="M14" s="219"/>
      <c r="N14" s="219">
        <f t="shared" si="0"/>
        <v>0</v>
      </c>
    </row>
    <row r="15" spans="1:15" s="59" customFormat="1" ht="15" customHeight="1">
      <c r="A15" s="68"/>
      <c r="B15" s="69" t="s">
        <v>144</v>
      </c>
      <c r="C15" s="70"/>
      <c r="D15" s="71" t="s">
        <v>142</v>
      </c>
      <c r="E15" s="71" t="s">
        <v>143</v>
      </c>
      <c r="F15" s="71"/>
      <c r="G15" s="71"/>
      <c r="H15" s="71">
        <v>4</v>
      </c>
      <c r="I15" s="71">
        <v>6.2E-2</v>
      </c>
      <c r="J15" s="72"/>
      <c r="K15" s="73"/>
      <c r="L15" s="219"/>
      <c r="M15" s="219"/>
      <c r="N15" s="219">
        <f t="shared" si="0"/>
        <v>0</v>
      </c>
    </row>
    <row r="16" spans="1:15" s="59" customFormat="1" ht="15" customHeight="1">
      <c r="A16" s="68"/>
      <c r="B16" s="69" t="s">
        <v>148</v>
      </c>
      <c r="C16" s="70"/>
      <c r="D16" s="71" t="s">
        <v>146</v>
      </c>
      <c r="E16" s="71" t="s">
        <v>147</v>
      </c>
      <c r="F16" s="71"/>
      <c r="G16" s="71"/>
      <c r="H16" s="71">
        <v>8</v>
      </c>
      <c r="I16" s="71">
        <v>4.4000000000000004E-2</v>
      </c>
      <c r="J16" s="72"/>
      <c r="K16" s="73"/>
      <c r="L16" s="219"/>
      <c r="M16" s="219"/>
      <c r="N16" s="219">
        <f t="shared" si="0"/>
        <v>0</v>
      </c>
    </row>
    <row r="17" spans="2:14" ht="15" customHeight="1">
      <c r="N17" s="220">
        <f>SUM(N11:N16)</f>
        <v>0</v>
      </c>
    </row>
    <row r="18" spans="2:14" ht="15" customHeight="1">
      <c r="B18" s="1" t="s">
        <v>25</v>
      </c>
    </row>
  </sheetData>
  <protectedRanges>
    <protectedRange sqref="C8 L1:M8" name="Záhlaví 1"/>
    <protectedRange sqref="J1:K2" name="Záhlaví 1_1"/>
    <protectedRange sqref="J3:K4" name="Záhlaví 1_1_1"/>
    <protectedRange sqref="K11:K16" name="Tabulka 1_1"/>
    <protectedRange sqref="L9:M9" name="Záhlaví 1_2_1"/>
  </protectedRanges>
  <mergeCells count="25">
    <mergeCell ref="G9:G10"/>
    <mergeCell ref="H9:H10"/>
    <mergeCell ref="L9:L10"/>
    <mergeCell ref="M9:M10"/>
    <mergeCell ref="N9:N10"/>
    <mergeCell ref="I9:I10"/>
    <mergeCell ref="J9:J10"/>
    <mergeCell ref="A9:A10"/>
    <mergeCell ref="B9:C10"/>
    <mergeCell ref="D9:D10"/>
    <mergeCell ref="E9:E10"/>
    <mergeCell ref="F9:F10"/>
    <mergeCell ref="A1:B8"/>
    <mergeCell ref="C1:H3"/>
    <mergeCell ref="I1:I2"/>
    <mergeCell ref="J1:K2"/>
    <mergeCell ref="I3:I4"/>
    <mergeCell ref="J3:K4"/>
    <mergeCell ref="C4:H6"/>
    <mergeCell ref="I5:I6"/>
    <mergeCell ref="J5:K6"/>
    <mergeCell ref="C7:F7"/>
    <mergeCell ref="G7:K7"/>
    <mergeCell ref="C8:F8"/>
    <mergeCell ref="G8:K8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B931-4CFA-4850-AC87-050CC563126A}">
  <dimension ref="A1:O14"/>
  <sheetViews>
    <sheetView topLeftCell="B1" workbookViewId="0">
      <selection activeCell="O25" sqref="O25"/>
    </sheetView>
  </sheetViews>
  <sheetFormatPr defaultColWidth="10.28515625" defaultRowHeight="15" customHeight="1"/>
  <cols>
    <col min="1" max="1" width="2.7109375" style="59" customWidth="1"/>
    <col min="2" max="2" width="10.7109375" style="78" customWidth="1"/>
    <col min="3" max="3" width="35.7109375" style="78" customWidth="1"/>
    <col min="4" max="4" width="15.7109375" style="59" customWidth="1"/>
    <col min="5" max="5" width="16.7109375" style="59" customWidth="1"/>
    <col min="6" max="6" width="15.7109375" style="59" customWidth="1"/>
    <col min="7" max="9" width="12.7109375" style="59" customWidth="1"/>
    <col min="10" max="10" width="20.7109375" style="78" customWidth="1"/>
    <col min="11" max="11" width="10.7109375" style="59" customWidth="1"/>
    <col min="12" max="12" width="10.42578125" style="59" customWidth="1"/>
    <col min="13" max="256" width="10.28515625" style="79"/>
    <col min="257" max="257" width="2.85546875" style="79" customWidth="1"/>
    <col min="258" max="258" width="11.42578125" style="79" customWidth="1"/>
    <col min="259" max="259" width="26.5703125" style="79" customWidth="1"/>
    <col min="260" max="260" width="16" style="79" customWidth="1"/>
    <col min="261" max="261" width="17.5703125" style="79" customWidth="1"/>
    <col min="262" max="265" width="12.28515625" style="79" customWidth="1"/>
    <col min="266" max="266" width="9.28515625" style="79" customWidth="1"/>
    <col min="267" max="267" width="11.5703125" style="79" customWidth="1"/>
    <col min="268" max="268" width="10.42578125" style="79" customWidth="1"/>
    <col min="269" max="512" width="10.28515625" style="79"/>
    <col min="513" max="513" width="2.85546875" style="79" customWidth="1"/>
    <col min="514" max="514" width="11.42578125" style="79" customWidth="1"/>
    <col min="515" max="515" width="26.5703125" style="79" customWidth="1"/>
    <col min="516" max="516" width="16" style="79" customWidth="1"/>
    <col min="517" max="517" width="17.5703125" style="79" customWidth="1"/>
    <col min="518" max="521" width="12.28515625" style="79" customWidth="1"/>
    <col min="522" max="522" width="9.28515625" style="79" customWidth="1"/>
    <col min="523" max="523" width="11.5703125" style="79" customWidth="1"/>
    <col min="524" max="524" width="10.42578125" style="79" customWidth="1"/>
    <col min="525" max="768" width="10.28515625" style="79"/>
    <col min="769" max="769" width="2.85546875" style="79" customWidth="1"/>
    <col min="770" max="770" width="11.42578125" style="79" customWidth="1"/>
    <col min="771" max="771" width="26.5703125" style="79" customWidth="1"/>
    <col min="772" max="772" width="16" style="79" customWidth="1"/>
    <col min="773" max="773" width="17.5703125" style="79" customWidth="1"/>
    <col min="774" max="777" width="12.28515625" style="79" customWidth="1"/>
    <col min="778" max="778" width="9.28515625" style="79" customWidth="1"/>
    <col min="779" max="779" width="11.5703125" style="79" customWidth="1"/>
    <col min="780" max="780" width="10.42578125" style="79" customWidth="1"/>
    <col min="781" max="1024" width="10.28515625" style="79"/>
    <col min="1025" max="1025" width="2.85546875" style="79" customWidth="1"/>
    <col min="1026" max="1026" width="11.42578125" style="79" customWidth="1"/>
    <col min="1027" max="1027" width="26.5703125" style="79" customWidth="1"/>
    <col min="1028" max="1028" width="16" style="79" customWidth="1"/>
    <col min="1029" max="1029" width="17.5703125" style="79" customWidth="1"/>
    <col min="1030" max="1033" width="12.28515625" style="79" customWidth="1"/>
    <col min="1034" max="1034" width="9.28515625" style="79" customWidth="1"/>
    <col min="1035" max="1035" width="11.5703125" style="79" customWidth="1"/>
    <col min="1036" max="1036" width="10.42578125" style="79" customWidth="1"/>
    <col min="1037" max="1280" width="10.28515625" style="79"/>
    <col min="1281" max="1281" width="2.85546875" style="79" customWidth="1"/>
    <col min="1282" max="1282" width="11.42578125" style="79" customWidth="1"/>
    <col min="1283" max="1283" width="26.5703125" style="79" customWidth="1"/>
    <col min="1284" max="1284" width="16" style="79" customWidth="1"/>
    <col min="1285" max="1285" width="17.5703125" style="79" customWidth="1"/>
    <col min="1286" max="1289" width="12.28515625" style="79" customWidth="1"/>
    <col min="1290" max="1290" width="9.28515625" style="79" customWidth="1"/>
    <col min="1291" max="1291" width="11.5703125" style="79" customWidth="1"/>
    <col min="1292" max="1292" width="10.42578125" style="79" customWidth="1"/>
    <col min="1293" max="1536" width="10.28515625" style="79"/>
    <col min="1537" max="1537" width="2.85546875" style="79" customWidth="1"/>
    <col min="1538" max="1538" width="11.42578125" style="79" customWidth="1"/>
    <col min="1539" max="1539" width="26.5703125" style="79" customWidth="1"/>
    <col min="1540" max="1540" width="16" style="79" customWidth="1"/>
    <col min="1541" max="1541" width="17.5703125" style="79" customWidth="1"/>
    <col min="1542" max="1545" width="12.28515625" style="79" customWidth="1"/>
    <col min="1546" max="1546" width="9.28515625" style="79" customWidth="1"/>
    <col min="1547" max="1547" width="11.5703125" style="79" customWidth="1"/>
    <col min="1548" max="1548" width="10.42578125" style="79" customWidth="1"/>
    <col min="1549" max="1792" width="10.28515625" style="79"/>
    <col min="1793" max="1793" width="2.85546875" style="79" customWidth="1"/>
    <col min="1794" max="1794" width="11.42578125" style="79" customWidth="1"/>
    <col min="1795" max="1795" width="26.5703125" style="79" customWidth="1"/>
    <col min="1796" max="1796" width="16" style="79" customWidth="1"/>
    <col min="1797" max="1797" width="17.5703125" style="79" customWidth="1"/>
    <col min="1798" max="1801" width="12.28515625" style="79" customWidth="1"/>
    <col min="1802" max="1802" width="9.28515625" style="79" customWidth="1"/>
    <col min="1803" max="1803" width="11.5703125" style="79" customWidth="1"/>
    <col min="1804" max="1804" width="10.42578125" style="79" customWidth="1"/>
    <col min="1805" max="2048" width="10.28515625" style="79"/>
    <col min="2049" max="2049" width="2.85546875" style="79" customWidth="1"/>
    <col min="2050" max="2050" width="11.42578125" style="79" customWidth="1"/>
    <col min="2051" max="2051" width="26.5703125" style="79" customWidth="1"/>
    <col min="2052" max="2052" width="16" style="79" customWidth="1"/>
    <col min="2053" max="2053" width="17.5703125" style="79" customWidth="1"/>
    <col min="2054" max="2057" width="12.28515625" style="79" customWidth="1"/>
    <col min="2058" max="2058" width="9.28515625" style="79" customWidth="1"/>
    <col min="2059" max="2059" width="11.5703125" style="79" customWidth="1"/>
    <col min="2060" max="2060" width="10.42578125" style="79" customWidth="1"/>
    <col min="2061" max="2304" width="10.28515625" style="79"/>
    <col min="2305" max="2305" width="2.85546875" style="79" customWidth="1"/>
    <col min="2306" max="2306" width="11.42578125" style="79" customWidth="1"/>
    <col min="2307" max="2307" width="26.5703125" style="79" customWidth="1"/>
    <col min="2308" max="2308" width="16" style="79" customWidth="1"/>
    <col min="2309" max="2309" width="17.5703125" style="79" customWidth="1"/>
    <col min="2310" max="2313" width="12.28515625" style="79" customWidth="1"/>
    <col min="2314" max="2314" width="9.28515625" style="79" customWidth="1"/>
    <col min="2315" max="2315" width="11.5703125" style="79" customWidth="1"/>
    <col min="2316" max="2316" width="10.42578125" style="79" customWidth="1"/>
    <col min="2317" max="2560" width="10.28515625" style="79"/>
    <col min="2561" max="2561" width="2.85546875" style="79" customWidth="1"/>
    <col min="2562" max="2562" width="11.42578125" style="79" customWidth="1"/>
    <col min="2563" max="2563" width="26.5703125" style="79" customWidth="1"/>
    <col min="2564" max="2564" width="16" style="79" customWidth="1"/>
    <col min="2565" max="2565" width="17.5703125" style="79" customWidth="1"/>
    <col min="2566" max="2569" width="12.28515625" style="79" customWidth="1"/>
    <col min="2570" max="2570" width="9.28515625" style="79" customWidth="1"/>
    <col min="2571" max="2571" width="11.5703125" style="79" customWidth="1"/>
    <col min="2572" max="2572" width="10.42578125" style="79" customWidth="1"/>
    <col min="2573" max="2816" width="10.28515625" style="79"/>
    <col min="2817" max="2817" width="2.85546875" style="79" customWidth="1"/>
    <col min="2818" max="2818" width="11.42578125" style="79" customWidth="1"/>
    <col min="2819" max="2819" width="26.5703125" style="79" customWidth="1"/>
    <col min="2820" max="2820" width="16" style="79" customWidth="1"/>
    <col min="2821" max="2821" width="17.5703125" style="79" customWidth="1"/>
    <col min="2822" max="2825" width="12.28515625" style="79" customWidth="1"/>
    <col min="2826" max="2826" width="9.28515625" style="79" customWidth="1"/>
    <col min="2827" max="2827" width="11.5703125" style="79" customWidth="1"/>
    <col min="2828" max="2828" width="10.42578125" style="79" customWidth="1"/>
    <col min="2829" max="3072" width="10.28515625" style="79"/>
    <col min="3073" max="3073" width="2.85546875" style="79" customWidth="1"/>
    <col min="3074" max="3074" width="11.42578125" style="79" customWidth="1"/>
    <col min="3075" max="3075" width="26.5703125" style="79" customWidth="1"/>
    <col min="3076" max="3076" width="16" style="79" customWidth="1"/>
    <col min="3077" max="3077" width="17.5703125" style="79" customWidth="1"/>
    <col min="3078" max="3081" width="12.28515625" style="79" customWidth="1"/>
    <col min="3082" max="3082" width="9.28515625" style="79" customWidth="1"/>
    <col min="3083" max="3083" width="11.5703125" style="79" customWidth="1"/>
    <col min="3084" max="3084" width="10.42578125" style="79" customWidth="1"/>
    <col min="3085" max="3328" width="10.28515625" style="79"/>
    <col min="3329" max="3329" width="2.85546875" style="79" customWidth="1"/>
    <col min="3330" max="3330" width="11.42578125" style="79" customWidth="1"/>
    <col min="3331" max="3331" width="26.5703125" style="79" customWidth="1"/>
    <col min="3332" max="3332" width="16" style="79" customWidth="1"/>
    <col min="3333" max="3333" width="17.5703125" style="79" customWidth="1"/>
    <col min="3334" max="3337" width="12.28515625" style="79" customWidth="1"/>
    <col min="3338" max="3338" width="9.28515625" style="79" customWidth="1"/>
    <col min="3339" max="3339" width="11.5703125" style="79" customWidth="1"/>
    <col min="3340" max="3340" width="10.42578125" style="79" customWidth="1"/>
    <col min="3341" max="3584" width="10.28515625" style="79"/>
    <col min="3585" max="3585" width="2.85546875" style="79" customWidth="1"/>
    <col min="3586" max="3586" width="11.42578125" style="79" customWidth="1"/>
    <col min="3587" max="3587" width="26.5703125" style="79" customWidth="1"/>
    <col min="3588" max="3588" width="16" style="79" customWidth="1"/>
    <col min="3589" max="3589" width="17.5703125" style="79" customWidth="1"/>
    <col min="3590" max="3593" width="12.28515625" style="79" customWidth="1"/>
    <col min="3594" max="3594" width="9.28515625" style="79" customWidth="1"/>
    <col min="3595" max="3595" width="11.5703125" style="79" customWidth="1"/>
    <col min="3596" max="3596" width="10.42578125" style="79" customWidth="1"/>
    <col min="3597" max="3840" width="10.28515625" style="79"/>
    <col min="3841" max="3841" width="2.85546875" style="79" customWidth="1"/>
    <col min="3842" max="3842" width="11.42578125" style="79" customWidth="1"/>
    <col min="3843" max="3843" width="26.5703125" style="79" customWidth="1"/>
    <col min="3844" max="3844" width="16" style="79" customWidth="1"/>
    <col min="3845" max="3845" width="17.5703125" style="79" customWidth="1"/>
    <col min="3846" max="3849" width="12.28515625" style="79" customWidth="1"/>
    <col min="3850" max="3850" width="9.28515625" style="79" customWidth="1"/>
    <col min="3851" max="3851" width="11.5703125" style="79" customWidth="1"/>
    <col min="3852" max="3852" width="10.42578125" style="79" customWidth="1"/>
    <col min="3853" max="4096" width="10.28515625" style="79"/>
    <col min="4097" max="4097" width="2.85546875" style="79" customWidth="1"/>
    <col min="4098" max="4098" width="11.42578125" style="79" customWidth="1"/>
    <col min="4099" max="4099" width="26.5703125" style="79" customWidth="1"/>
    <col min="4100" max="4100" width="16" style="79" customWidth="1"/>
    <col min="4101" max="4101" width="17.5703125" style="79" customWidth="1"/>
    <col min="4102" max="4105" width="12.28515625" style="79" customWidth="1"/>
    <col min="4106" max="4106" width="9.28515625" style="79" customWidth="1"/>
    <col min="4107" max="4107" width="11.5703125" style="79" customWidth="1"/>
    <col min="4108" max="4108" width="10.42578125" style="79" customWidth="1"/>
    <col min="4109" max="4352" width="10.28515625" style="79"/>
    <col min="4353" max="4353" width="2.85546875" style="79" customWidth="1"/>
    <col min="4354" max="4354" width="11.42578125" style="79" customWidth="1"/>
    <col min="4355" max="4355" width="26.5703125" style="79" customWidth="1"/>
    <col min="4356" max="4356" width="16" style="79" customWidth="1"/>
    <col min="4357" max="4357" width="17.5703125" style="79" customWidth="1"/>
    <col min="4358" max="4361" width="12.28515625" style="79" customWidth="1"/>
    <col min="4362" max="4362" width="9.28515625" style="79" customWidth="1"/>
    <col min="4363" max="4363" width="11.5703125" style="79" customWidth="1"/>
    <col min="4364" max="4364" width="10.42578125" style="79" customWidth="1"/>
    <col min="4365" max="4608" width="10.28515625" style="79"/>
    <col min="4609" max="4609" width="2.85546875" style="79" customWidth="1"/>
    <col min="4610" max="4610" width="11.42578125" style="79" customWidth="1"/>
    <col min="4611" max="4611" width="26.5703125" style="79" customWidth="1"/>
    <col min="4612" max="4612" width="16" style="79" customWidth="1"/>
    <col min="4613" max="4613" width="17.5703125" style="79" customWidth="1"/>
    <col min="4614" max="4617" width="12.28515625" style="79" customWidth="1"/>
    <col min="4618" max="4618" width="9.28515625" style="79" customWidth="1"/>
    <col min="4619" max="4619" width="11.5703125" style="79" customWidth="1"/>
    <col min="4620" max="4620" width="10.42578125" style="79" customWidth="1"/>
    <col min="4621" max="4864" width="10.28515625" style="79"/>
    <col min="4865" max="4865" width="2.85546875" style="79" customWidth="1"/>
    <col min="4866" max="4866" width="11.42578125" style="79" customWidth="1"/>
    <col min="4867" max="4867" width="26.5703125" style="79" customWidth="1"/>
    <col min="4868" max="4868" width="16" style="79" customWidth="1"/>
    <col min="4869" max="4869" width="17.5703125" style="79" customWidth="1"/>
    <col min="4870" max="4873" width="12.28515625" style="79" customWidth="1"/>
    <col min="4874" max="4874" width="9.28515625" style="79" customWidth="1"/>
    <col min="4875" max="4875" width="11.5703125" style="79" customWidth="1"/>
    <col min="4876" max="4876" width="10.42578125" style="79" customWidth="1"/>
    <col min="4877" max="5120" width="10.28515625" style="79"/>
    <col min="5121" max="5121" width="2.85546875" style="79" customWidth="1"/>
    <col min="5122" max="5122" width="11.42578125" style="79" customWidth="1"/>
    <col min="5123" max="5123" width="26.5703125" style="79" customWidth="1"/>
    <col min="5124" max="5124" width="16" style="79" customWidth="1"/>
    <col min="5125" max="5125" width="17.5703125" style="79" customWidth="1"/>
    <col min="5126" max="5129" width="12.28515625" style="79" customWidth="1"/>
    <col min="5130" max="5130" width="9.28515625" style="79" customWidth="1"/>
    <col min="5131" max="5131" width="11.5703125" style="79" customWidth="1"/>
    <col min="5132" max="5132" width="10.42578125" style="79" customWidth="1"/>
    <col min="5133" max="5376" width="10.28515625" style="79"/>
    <col min="5377" max="5377" width="2.85546875" style="79" customWidth="1"/>
    <col min="5378" max="5378" width="11.42578125" style="79" customWidth="1"/>
    <col min="5379" max="5379" width="26.5703125" style="79" customWidth="1"/>
    <col min="5380" max="5380" width="16" style="79" customWidth="1"/>
    <col min="5381" max="5381" width="17.5703125" style="79" customWidth="1"/>
    <col min="5382" max="5385" width="12.28515625" style="79" customWidth="1"/>
    <col min="5386" max="5386" width="9.28515625" style="79" customWidth="1"/>
    <col min="5387" max="5387" width="11.5703125" style="79" customWidth="1"/>
    <col min="5388" max="5388" width="10.42578125" style="79" customWidth="1"/>
    <col min="5389" max="5632" width="10.28515625" style="79"/>
    <col min="5633" max="5633" width="2.85546875" style="79" customWidth="1"/>
    <col min="5634" max="5634" width="11.42578125" style="79" customWidth="1"/>
    <col min="5635" max="5635" width="26.5703125" style="79" customWidth="1"/>
    <col min="5636" max="5636" width="16" style="79" customWidth="1"/>
    <col min="5637" max="5637" width="17.5703125" style="79" customWidth="1"/>
    <col min="5638" max="5641" width="12.28515625" style="79" customWidth="1"/>
    <col min="5642" max="5642" width="9.28515625" style="79" customWidth="1"/>
    <col min="5643" max="5643" width="11.5703125" style="79" customWidth="1"/>
    <col min="5644" max="5644" width="10.42578125" style="79" customWidth="1"/>
    <col min="5645" max="5888" width="10.28515625" style="79"/>
    <col min="5889" max="5889" width="2.85546875" style="79" customWidth="1"/>
    <col min="5890" max="5890" width="11.42578125" style="79" customWidth="1"/>
    <col min="5891" max="5891" width="26.5703125" style="79" customWidth="1"/>
    <col min="5892" max="5892" width="16" style="79" customWidth="1"/>
    <col min="5893" max="5893" width="17.5703125" style="79" customWidth="1"/>
    <col min="5894" max="5897" width="12.28515625" style="79" customWidth="1"/>
    <col min="5898" max="5898" width="9.28515625" style="79" customWidth="1"/>
    <col min="5899" max="5899" width="11.5703125" style="79" customWidth="1"/>
    <col min="5900" max="5900" width="10.42578125" style="79" customWidth="1"/>
    <col min="5901" max="6144" width="10.28515625" style="79"/>
    <col min="6145" max="6145" width="2.85546875" style="79" customWidth="1"/>
    <col min="6146" max="6146" width="11.42578125" style="79" customWidth="1"/>
    <col min="6147" max="6147" width="26.5703125" style="79" customWidth="1"/>
    <col min="6148" max="6148" width="16" style="79" customWidth="1"/>
    <col min="6149" max="6149" width="17.5703125" style="79" customWidth="1"/>
    <col min="6150" max="6153" width="12.28515625" style="79" customWidth="1"/>
    <col min="6154" max="6154" width="9.28515625" style="79" customWidth="1"/>
    <col min="6155" max="6155" width="11.5703125" style="79" customWidth="1"/>
    <col min="6156" max="6156" width="10.42578125" style="79" customWidth="1"/>
    <col min="6157" max="6400" width="10.28515625" style="79"/>
    <col min="6401" max="6401" width="2.85546875" style="79" customWidth="1"/>
    <col min="6402" max="6402" width="11.42578125" style="79" customWidth="1"/>
    <col min="6403" max="6403" width="26.5703125" style="79" customWidth="1"/>
    <col min="6404" max="6404" width="16" style="79" customWidth="1"/>
    <col min="6405" max="6405" width="17.5703125" style="79" customWidth="1"/>
    <col min="6406" max="6409" width="12.28515625" style="79" customWidth="1"/>
    <col min="6410" max="6410" width="9.28515625" style="79" customWidth="1"/>
    <col min="6411" max="6411" width="11.5703125" style="79" customWidth="1"/>
    <col min="6412" max="6412" width="10.42578125" style="79" customWidth="1"/>
    <col min="6413" max="6656" width="10.28515625" style="79"/>
    <col min="6657" max="6657" width="2.85546875" style="79" customWidth="1"/>
    <col min="6658" max="6658" width="11.42578125" style="79" customWidth="1"/>
    <col min="6659" max="6659" width="26.5703125" style="79" customWidth="1"/>
    <col min="6660" max="6660" width="16" style="79" customWidth="1"/>
    <col min="6661" max="6661" width="17.5703125" style="79" customWidth="1"/>
    <col min="6662" max="6665" width="12.28515625" style="79" customWidth="1"/>
    <col min="6666" max="6666" width="9.28515625" style="79" customWidth="1"/>
    <col min="6667" max="6667" width="11.5703125" style="79" customWidth="1"/>
    <col min="6668" max="6668" width="10.42578125" style="79" customWidth="1"/>
    <col min="6669" max="6912" width="10.28515625" style="79"/>
    <col min="6913" max="6913" width="2.85546875" style="79" customWidth="1"/>
    <col min="6914" max="6914" width="11.42578125" style="79" customWidth="1"/>
    <col min="6915" max="6915" width="26.5703125" style="79" customWidth="1"/>
    <col min="6916" max="6916" width="16" style="79" customWidth="1"/>
    <col min="6917" max="6917" width="17.5703125" style="79" customWidth="1"/>
    <col min="6918" max="6921" width="12.28515625" style="79" customWidth="1"/>
    <col min="6922" max="6922" width="9.28515625" style="79" customWidth="1"/>
    <col min="6923" max="6923" width="11.5703125" style="79" customWidth="1"/>
    <col min="6924" max="6924" width="10.42578125" style="79" customWidth="1"/>
    <col min="6925" max="7168" width="10.28515625" style="79"/>
    <col min="7169" max="7169" width="2.85546875" style="79" customWidth="1"/>
    <col min="7170" max="7170" width="11.42578125" style="79" customWidth="1"/>
    <col min="7171" max="7171" width="26.5703125" style="79" customWidth="1"/>
    <col min="7172" max="7172" width="16" style="79" customWidth="1"/>
    <col min="7173" max="7173" width="17.5703125" style="79" customWidth="1"/>
    <col min="7174" max="7177" width="12.28515625" style="79" customWidth="1"/>
    <col min="7178" max="7178" width="9.28515625" style="79" customWidth="1"/>
    <col min="7179" max="7179" width="11.5703125" style="79" customWidth="1"/>
    <col min="7180" max="7180" width="10.42578125" style="79" customWidth="1"/>
    <col min="7181" max="7424" width="10.28515625" style="79"/>
    <col min="7425" max="7425" width="2.85546875" style="79" customWidth="1"/>
    <col min="7426" max="7426" width="11.42578125" style="79" customWidth="1"/>
    <col min="7427" max="7427" width="26.5703125" style="79" customWidth="1"/>
    <col min="7428" max="7428" width="16" style="79" customWidth="1"/>
    <col min="7429" max="7429" width="17.5703125" style="79" customWidth="1"/>
    <col min="7430" max="7433" width="12.28515625" style="79" customWidth="1"/>
    <col min="7434" max="7434" width="9.28515625" style="79" customWidth="1"/>
    <col min="7435" max="7435" width="11.5703125" style="79" customWidth="1"/>
    <col min="7436" max="7436" width="10.42578125" style="79" customWidth="1"/>
    <col min="7437" max="7680" width="10.28515625" style="79"/>
    <col min="7681" max="7681" width="2.85546875" style="79" customWidth="1"/>
    <col min="7682" max="7682" width="11.42578125" style="79" customWidth="1"/>
    <col min="7683" max="7683" width="26.5703125" style="79" customWidth="1"/>
    <col min="7684" max="7684" width="16" style="79" customWidth="1"/>
    <col min="7685" max="7685" width="17.5703125" style="79" customWidth="1"/>
    <col min="7686" max="7689" width="12.28515625" style="79" customWidth="1"/>
    <col min="7690" max="7690" width="9.28515625" style="79" customWidth="1"/>
    <col min="7691" max="7691" width="11.5703125" style="79" customWidth="1"/>
    <col min="7692" max="7692" width="10.42578125" style="79" customWidth="1"/>
    <col min="7693" max="7936" width="10.28515625" style="79"/>
    <col min="7937" max="7937" width="2.85546875" style="79" customWidth="1"/>
    <col min="7938" max="7938" width="11.42578125" style="79" customWidth="1"/>
    <col min="7939" max="7939" width="26.5703125" style="79" customWidth="1"/>
    <col min="7940" max="7940" width="16" style="79" customWidth="1"/>
    <col min="7941" max="7941" width="17.5703125" style="79" customWidth="1"/>
    <col min="7942" max="7945" width="12.28515625" style="79" customWidth="1"/>
    <col min="7946" max="7946" width="9.28515625" style="79" customWidth="1"/>
    <col min="7947" max="7947" width="11.5703125" style="79" customWidth="1"/>
    <col min="7948" max="7948" width="10.42578125" style="79" customWidth="1"/>
    <col min="7949" max="8192" width="10.28515625" style="79"/>
    <col min="8193" max="8193" width="2.85546875" style="79" customWidth="1"/>
    <col min="8194" max="8194" width="11.42578125" style="79" customWidth="1"/>
    <col min="8195" max="8195" width="26.5703125" style="79" customWidth="1"/>
    <col min="8196" max="8196" width="16" style="79" customWidth="1"/>
    <col min="8197" max="8197" width="17.5703125" style="79" customWidth="1"/>
    <col min="8198" max="8201" width="12.28515625" style="79" customWidth="1"/>
    <col min="8202" max="8202" width="9.28515625" style="79" customWidth="1"/>
    <col min="8203" max="8203" width="11.5703125" style="79" customWidth="1"/>
    <col min="8204" max="8204" width="10.42578125" style="79" customWidth="1"/>
    <col min="8205" max="8448" width="10.28515625" style="79"/>
    <col min="8449" max="8449" width="2.85546875" style="79" customWidth="1"/>
    <col min="8450" max="8450" width="11.42578125" style="79" customWidth="1"/>
    <col min="8451" max="8451" width="26.5703125" style="79" customWidth="1"/>
    <col min="8452" max="8452" width="16" style="79" customWidth="1"/>
    <col min="8453" max="8453" width="17.5703125" style="79" customWidth="1"/>
    <col min="8454" max="8457" width="12.28515625" style="79" customWidth="1"/>
    <col min="8458" max="8458" width="9.28515625" style="79" customWidth="1"/>
    <col min="8459" max="8459" width="11.5703125" style="79" customWidth="1"/>
    <col min="8460" max="8460" width="10.42578125" style="79" customWidth="1"/>
    <col min="8461" max="8704" width="10.28515625" style="79"/>
    <col min="8705" max="8705" width="2.85546875" style="79" customWidth="1"/>
    <col min="8706" max="8706" width="11.42578125" style="79" customWidth="1"/>
    <col min="8707" max="8707" width="26.5703125" style="79" customWidth="1"/>
    <col min="8708" max="8708" width="16" style="79" customWidth="1"/>
    <col min="8709" max="8709" width="17.5703125" style="79" customWidth="1"/>
    <col min="8710" max="8713" width="12.28515625" style="79" customWidth="1"/>
    <col min="8714" max="8714" width="9.28515625" style="79" customWidth="1"/>
    <col min="8715" max="8715" width="11.5703125" style="79" customWidth="1"/>
    <col min="8716" max="8716" width="10.42578125" style="79" customWidth="1"/>
    <col min="8717" max="8960" width="10.28515625" style="79"/>
    <col min="8961" max="8961" width="2.85546875" style="79" customWidth="1"/>
    <col min="8962" max="8962" width="11.42578125" style="79" customWidth="1"/>
    <col min="8963" max="8963" width="26.5703125" style="79" customWidth="1"/>
    <col min="8964" max="8964" width="16" style="79" customWidth="1"/>
    <col min="8965" max="8965" width="17.5703125" style="79" customWidth="1"/>
    <col min="8966" max="8969" width="12.28515625" style="79" customWidth="1"/>
    <col min="8970" max="8970" width="9.28515625" style="79" customWidth="1"/>
    <col min="8971" max="8971" width="11.5703125" style="79" customWidth="1"/>
    <col min="8972" max="8972" width="10.42578125" style="79" customWidth="1"/>
    <col min="8973" max="9216" width="10.28515625" style="79"/>
    <col min="9217" max="9217" width="2.85546875" style="79" customWidth="1"/>
    <col min="9218" max="9218" width="11.42578125" style="79" customWidth="1"/>
    <col min="9219" max="9219" width="26.5703125" style="79" customWidth="1"/>
    <col min="9220" max="9220" width="16" style="79" customWidth="1"/>
    <col min="9221" max="9221" width="17.5703125" style="79" customWidth="1"/>
    <col min="9222" max="9225" width="12.28515625" style="79" customWidth="1"/>
    <col min="9226" max="9226" width="9.28515625" style="79" customWidth="1"/>
    <col min="9227" max="9227" width="11.5703125" style="79" customWidth="1"/>
    <col min="9228" max="9228" width="10.42578125" style="79" customWidth="1"/>
    <col min="9229" max="9472" width="10.28515625" style="79"/>
    <col min="9473" max="9473" width="2.85546875" style="79" customWidth="1"/>
    <col min="9474" max="9474" width="11.42578125" style="79" customWidth="1"/>
    <col min="9475" max="9475" width="26.5703125" style="79" customWidth="1"/>
    <col min="9476" max="9476" width="16" style="79" customWidth="1"/>
    <col min="9477" max="9477" width="17.5703125" style="79" customWidth="1"/>
    <col min="9478" max="9481" width="12.28515625" style="79" customWidth="1"/>
    <col min="9482" max="9482" width="9.28515625" style="79" customWidth="1"/>
    <col min="9483" max="9483" width="11.5703125" style="79" customWidth="1"/>
    <col min="9484" max="9484" width="10.42578125" style="79" customWidth="1"/>
    <col min="9485" max="9728" width="10.28515625" style="79"/>
    <col min="9729" max="9729" width="2.85546875" style="79" customWidth="1"/>
    <col min="9730" max="9730" width="11.42578125" style="79" customWidth="1"/>
    <col min="9731" max="9731" width="26.5703125" style="79" customWidth="1"/>
    <col min="9732" max="9732" width="16" style="79" customWidth="1"/>
    <col min="9733" max="9733" width="17.5703125" style="79" customWidth="1"/>
    <col min="9734" max="9737" width="12.28515625" style="79" customWidth="1"/>
    <col min="9738" max="9738" width="9.28515625" style="79" customWidth="1"/>
    <col min="9739" max="9739" width="11.5703125" style="79" customWidth="1"/>
    <col min="9740" max="9740" width="10.42578125" style="79" customWidth="1"/>
    <col min="9741" max="9984" width="10.28515625" style="79"/>
    <col min="9985" max="9985" width="2.85546875" style="79" customWidth="1"/>
    <col min="9986" max="9986" width="11.42578125" style="79" customWidth="1"/>
    <col min="9987" max="9987" width="26.5703125" style="79" customWidth="1"/>
    <col min="9988" max="9988" width="16" style="79" customWidth="1"/>
    <col min="9989" max="9989" width="17.5703125" style="79" customWidth="1"/>
    <col min="9990" max="9993" width="12.28515625" style="79" customWidth="1"/>
    <col min="9994" max="9994" width="9.28515625" style="79" customWidth="1"/>
    <col min="9995" max="9995" width="11.5703125" style="79" customWidth="1"/>
    <col min="9996" max="9996" width="10.42578125" style="79" customWidth="1"/>
    <col min="9997" max="10240" width="10.28515625" style="79"/>
    <col min="10241" max="10241" width="2.85546875" style="79" customWidth="1"/>
    <col min="10242" max="10242" width="11.42578125" style="79" customWidth="1"/>
    <col min="10243" max="10243" width="26.5703125" style="79" customWidth="1"/>
    <col min="10244" max="10244" width="16" style="79" customWidth="1"/>
    <col min="10245" max="10245" width="17.5703125" style="79" customWidth="1"/>
    <col min="10246" max="10249" width="12.28515625" style="79" customWidth="1"/>
    <col min="10250" max="10250" width="9.28515625" style="79" customWidth="1"/>
    <col min="10251" max="10251" width="11.5703125" style="79" customWidth="1"/>
    <col min="10252" max="10252" width="10.42578125" style="79" customWidth="1"/>
    <col min="10253" max="10496" width="10.28515625" style="79"/>
    <col min="10497" max="10497" width="2.85546875" style="79" customWidth="1"/>
    <col min="10498" max="10498" width="11.42578125" style="79" customWidth="1"/>
    <col min="10499" max="10499" width="26.5703125" style="79" customWidth="1"/>
    <col min="10500" max="10500" width="16" style="79" customWidth="1"/>
    <col min="10501" max="10501" width="17.5703125" style="79" customWidth="1"/>
    <col min="10502" max="10505" width="12.28515625" style="79" customWidth="1"/>
    <col min="10506" max="10506" width="9.28515625" style="79" customWidth="1"/>
    <col min="10507" max="10507" width="11.5703125" style="79" customWidth="1"/>
    <col min="10508" max="10508" width="10.42578125" style="79" customWidth="1"/>
    <col min="10509" max="10752" width="10.28515625" style="79"/>
    <col min="10753" max="10753" width="2.85546875" style="79" customWidth="1"/>
    <col min="10754" max="10754" width="11.42578125" style="79" customWidth="1"/>
    <col min="10755" max="10755" width="26.5703125" style="79" customWidth="1"/>
    <col min="10756" max="10756" width="16" style="79" customWidth="1"/>
    <col min="10757" max="10757" width="17.5703125" style="79" customWidth="1"/>
    <col min="10758" max="10761" width="12.28515625" style="79" customWidth="1"/>
    <col min="10762" max="10762" width="9.28515625" style="79" customWidth="1"/>
    <col min="10763" max="10763" width="11.5703125" style="79" customWidth="1"/>
    <col min="10764" max="10764" width="10.42578125" style="79" customWidth="1"/>
    <col min="10765" max="11008" width="10.28515625" style="79"/>
    <col min="11009" max="11009" width="2.85546875" style="79" customWidth="1"/>
    <col min="11010" max="11010" width="11.42578125" style="79" customWidth="1"/>
    <col min="11011" max="11011" width="26.5703125" style="79" customWidth="1"/>
    <col min="11012" max="11012" width="16" style="79" customWidth="1"/>
    <col min="11013" max="11013" width="17.5703125" style="79" customWidth="1"/>
    <col min="11014" max="11017" width="12.28515625" style="79" customWidth="1"/>
    <col min="11018" max="11018" width="9.28515625" style="79" customWidth="1"/>
    <col min="11019" max="11019" width="11.5703125" style="79" customWidth="1"/>
    <col min="11020" max="11020" width="10.42578125" style="79" customWidth="1"/>
    <col min="11021" max="11264" width="10.28515625" style="79"/>
    <col min="11265" max="11265" width="2.85546875" style="79" customWidth="1"/>
    <col min="11266" max="11266" width="11.42578125" style="79" customWidth="1"/>
    <col min="11267" max="11267" width="26.5703125" style="79" customWidth="1"/>
    <col min="11268" max="11268" width="16" style="79" customWidth="1"/>
    <col min="11269" max="11269" width="17.5703125" style="79" customWidth="1"/>
    <col min="11270" max="11273" width="12.28515625" style="79" customWidth="1"/>
    <col min="11274" max="11274" width="9.28515625" style="79" customWidth="1"/>
    <col min="11275" max="11275" width="11.5703125" style="79" customWidth="1"/>
    <col min="11276" max="11276" width="10.42578125" style="79" customWidth="1"/>
    <col min="11277" max="11520" width="10.28515625" style="79"/>
    <col min="11521" max="11521" width="2.85546875" style="79" customWidth="1"/>
    <col min="11522" max="11522" width="11.42578125" style="79" customWidth="1"/>
    <col min="11523" max="11523" width="26.5703125" style="79" customWidth="1"/>
    <col min="11524" max="11524" width="16" style="79" customWidth="1"/>
    <col min="11525" max="11525" width="17.5703125" style="79" customWidth="1"/>
    <col min="11526" max="11529" width="12.28515625" style="79" customWidth="1"/>
    <col min="11530" max="11530" width="9.28515625" style="79" customWidth="1"/>
    <col min="11531" max="11531" width="11.5703125" style="79" customWidth="1"/>
    <col min="11532" max="11532" width="10.42578125" style="79" customWidth="1"/>
    <col min="11533" max="11776" width="10.28515625" style="79"/>
    <col min="11777" max="11777" width="2.85546875" style="79" customWidth="1"/>
    <col min="11778" max="11778" width="11.42578125" style="79" customWidth="1"/>
    <col min="11779" max="11779" width="26.5703125" style="79" customWidth="1"/>
    <col min="11780" max="11780" width="16" style="79" customWidth="1"/>
    <col min="11781" max="11781" width="17.5703125" style="79" customWidth="1"/>
    <col min="11782" max="11785" width="12.28515625" style="79" customWidth="1"/>
    <col min="11786" max="11786" width="9.28515625" style="79" customWidth="1"/>
    <col min="11787" max="11787" width="11.5703125" style="79" customWidth="1"/>
    <col min="11788" max="11788" width="10.42578125" style="79" customWidth="1"/>
    <col min="11789" max="12032" width="10.28515625" style="79"/>
    <col min="12033" max="12033" width="2.85546875" style="79" customWidth="1"/>
    <col min="12034" max="12034" width="11.42578125" style="79" customWidth="1"/>
    <col min="12035" max="12035" width="26.5703125" style="79" customWidth="1"/>
    <col min="12036" max="12036" width="16" style="79" customWidth="1"/>
    <col min="12037" max="12037" width="17.5703125" style="79" customWidth="1"/>
    <col min="12038" max="12041" width="12.28515625" style="79" customWidth="1"/>
    <col min="12042" max="12042" width="9.28515625" style="79" customWidth="1"/>
    <col min="12043" max="12043" width="11.5703125" style="79" customWidth="1"/>
    <col min="12044" max="12044" width="10.42578125" style="79" customWidth="1"/>
    <col min="12045" max="12288" width="10.28515625" style="79"/>
    <col min="12289" max="12289" width="2.85546875" style="79" customWidth="1"/>
    <col min="12290" max="12290" width="11.42578125" style="79" customWidth="1"/>
    <col min="12291" max="12291" width="26.5703125" style="79" customWidth="1"/>
    <col min="12292" max="12292" width="16" style="79" customWidth="1"/>
    <col min="12293" max="12293" width="17.5703125" style="79" customWidth="1"/>
    <col min="12294" max="12297" width="12.28515625" style="79" customWidth="1"/>
    <col min="12298" max="12298" width="9.28515625" style="79" customWidth="1"/>
    <col min="12299" max="12299" width="11.5703125" style="79" customWidth="1"/>
    <col min="12300" max="12300" width="10.42578125" style="79" customWidth="1"/>
    <col min="12301" max="12544" width="10.28515625" style="79"/>
    <col min="12545" max="12545" width="2.85546875" style="79" customWidth="1"/>
    <col min="12546" max="12546" width="11.42578125" style="79" customWidth="1"/>
    <col min="12547" max="12547" width="26.5703125" style="79" customWidth="1"/>
    <col min="12548" max="12548" width="16" style="79" customWidth="1"/>
    <col min="12549" max="12549" width="17.5703125" style="79" customWidth="1"/>
    <col min="12550" max="12553" width="12.28515625" style="79" customWidth="1"/>
    <col min="12554" max="12554" width="9.28515625" style="79" customWidth="1"/>
    <col min="12555" max="12555" width="11.5703125" style="79" customWidth="1"/>
    <col min="12556" max="12556" width="10.42578125" style="79" customWidth="1"/>
    <col min="12557" max="12800" width="10.28515625" style="79"/>
    <col min="12801" max="12801" width="2.85546875" style="79" customWidth="1"/>
    <col min="12802" max="12802" width="11.42578125" style="79" customWidth="1"/>
    <col min="12803" max="12803" width="26.5703125" style="79" customWidth="1"/>
    <col min="12804" max="12804" width="16" style="79" customWidth="1"/>
    <col min="12805" max="12805" width="17.5703125" style="79" customWidth="1"/>
    <col min="12806" max="12809" width="12.28515625" style="79" customWidth="1"/>
    <col min="12810" max="12810" width="9.28515625" style="79" customWidth="1"/>
    <col min="12811" max="12811" width="11.5703125" style="79" customWidth="1"/>
    <col min="12812" max="12812" width="10.42578125" style="79" customWidth="1"/>
    <col min="12813" max="13056" width="10.28515625" style="79"/>
    <col min="13057" max="13057" width="2.85546875" style="79" customWidth="1"/>
    <col min="13058" max="13058" width="11.42578125" style="79" customWidth="1"/>
    <col min="13059" max="13059" width="26.5703125" style="79" customWidth="1"/>
    <col min="13060" max="13060" width="16" style="79" customWidth="1"/>
    <col min="13061" max="13061" width="17.5703125" style="79" customWidth="1"/>
    <col min="13062" max="13065" width="12.28515625" style="79" customWidth="1"/>
    <col min="13066" max="13066" width="9.28515625" style="79" customWidth="1"/>
    <col min="13067" max="13067" width="11.5703125" style="79" customWidth="1"/>
    <col min="13068" max="13068" width="10.42578125" style="79" customWidth="1"/>
    <col min="13069" max="13312" width="10.28515625" style="79"/>
    <col min="13313" max="13313" width="2.85546875" style="79" customWidth="1"/>
    <col min="13314" max="13314" width="11.42578125" style="79" customWidth="1"/>
    <col min="13315" max="13315" width="26.5703125" style="79" customWidth="1"/>
    <col min="13316" max="13316" width="16" style="79" customWidth="1"/>
    <col min="13317" max="13317" width="17.5703125" style="79" customWidth="1"/>
    <col min="13318" max="13321" width="12.28515625" style="79" customWidth="1"/>
    <col min="13322" max="13322" width="9.28515625" style="79" customWidth="1"/>
    <col min="13323" max="13323" width="11.5703125" style="79" customWidth="1"/>
    <col min="13324" max="13324" width="10.42578125" style="79" customWidth="1"/>
    <col min="13325" max="13568" width="10.28515625" style="79"/>
    <col min="13569" max="13569" width="2.85546875" style="79" customWidth="1"/>
    <col min="13570" max="13570" width="11.42578125" style="79" customWidth="1"/>
    <col min="13571" max="13571" width="26.5703125" style="79" customWidth="1"/>
    <col min="13572" max="13572" width="16" style="79" customWidth="1"/>
    <col min="13573" max="13573" width="17.5703125" style="79" customWidth="1"/>
    <col min="13574" max="13577" width="12.28515625" style="79" customWidth="1"/>
    <col min="13578" max="13578" width="9.28515625" style="79" customWidth="1"/>
    <col min="13579" max="13579" width="11.5703125" style="79" customWidth="1"/>
    <col min="13580" max="13580" width="10.42578125" style="79" customWidth="1"/>
    <col min="13581" max="13824" width="10.28515625" style="79"/>
    <col min="13825" max="13825" width="2.85546875" style="79" customWidth="1"/>
    <col min="13826" max="13826" width="11.42578125" style="79" customWidth="1"/>
    <col min="13827" max="13827" width="26.5703125" style="79" customWidth="1"/>
    <col min="13828" max="13828" width="16" style="79" customWidth="1"/>
    <col min="13829" max="13829" width="17.5703125" style="79" customWidth="1"/>
    <col min="13830" max="13833" width="12.28515625" style="79" customWidth="1"/>
    <col min="13834" max="13834" width="9.28515625" style="79" customWidth="1"/>
    <col min="13835" max="13835" width="11.5703125" style="79" customWidth="1"/>
    <col min="13836" max="13836" width="10.42578125" style="79" customWidth="1"/>
    <col min="13837" max="14080" width="10.28515625" style="79"/>
    <col min="14081" max="14081" width="2.85546875" style="79" customWidth="1"/>
    <col min="14082" max="14082" width="11.42578125" style="79" customWidth="1"/>
    <col min="14083" max="14083" width="26.5703125" style="79" customWidth="1"/>
    <col min="14084" max="14084" width="16" style="79" customWidth="1"/>
    <col min="14085" max="14085" width="17.5703125" style="79" customWidth="1"/>
    <col min="14086" max="14089" width="12.28515625" style="79" customWidth="1"/>
    <col min="14090" max="14090" width="9.28515625" style="79" customWidth="1"/>
    <col min="14091" max="14091" width="11.5703125" style="79" customWidth="1"/>
    <col min="14092" max="14092" width="10.42578125" style="79" customWidth="1"/>
    <col min="14093" max="14336" width="10.28515625" style="79"/>
    <col min="14337" max="14337" width="2.85546875" style="79" customWidth="1"/>
    <col min="14338" max="14338" width="11.42578125" style="79" customWidth="1"/>
    <col min="14339" max="14339" width="26.5703125" style="79" customWidth="1"/>
    <col min="14340" max="14340" width="16" style="79" customWidth="1"/>
    <col min="14341" max="14341" width="17.5703125" style="79" customWidth="1"/>
    <col min="14342" max="14345" width="12.28515625" style="79" customWidth="1"/>
    <col min="14346" max="14346" width="9.28515625" style="79" customWidth="1"/>
    <col min="14347" max="14347" width="11.5703125" style="79" customWidth="1"/>
    <col min="14348" max="14348" width="10.42578125" style="79" customWidth="1"/>
    <col min="14349" max="14592" width="10.28515625" style="79"/>
    <col min="14593" max="14593" width="2.85546875" style="79" customWidth="1"/>
    <col min="14594" max="14594" width="11.42578125" style="79" customWidth="1"/>
    <col min="14595" max="14595" width="26.5703125" style="79" customWidth="1"/>
    <col min="14596" max="14596" width="16" style="79" customWidth="1"/>
    <col min="14597" max="14597" width="17.5703125" style="79" customWidth="1"/>
    <col min="14598" max="14601" width="12.28515625" style="79" customWidth="1"/>
    <col min="14602" max="14602" width="9.28515625" style="79" customWidth="1"/>
    <col min="14603" max="14603" width="11.5703125" style="79" customWidth="1"/>
    <col min="14604" max="14604" width="10.42578125" style="79" customWidth="1"/>
    <col min="14605" max="14848" width="10.28515625" style="79"/>
    <col min="14849" max="14849" width="2.85546875" style="79" customWidth="1"/>
    <col min="14850" max="14850" width="11.42578125" style="79" customWidth="1"/>
    <col min="14851" max="14851" width="26.5703125" style="79" customWidth="1"/>
    <col min="14852" max="14852" width="16" style="79" customWidth="1"/>
    <col min="14853" max="14853" width="17.5703125" style="79" customWidth="1"/>
    <col min="14854" max="14857" width="12.28515625" style="79" customWidth="1"/>
    <col min="14858" max="14858" width="9.28515625" style="79" customWidth="1"/>
    <col min="14859" max="14859" width="11.5703125" style="79" customWidth="1"/>
    <col min="14860" max="14860" width="10.42578125" style="79" customWidth="1"/>
    <col min="14861" max="15104" width="10.28515625" style="79"/>
    <col min="15105" max="15105" width="2.85546875" style="79" customWidth="1"/>
    <col min="15106" max="15106" width="11.42578125" style="79" customWidth="1"/>
    <col min="15107" max="15107" width="26.5703125" style="79" customWidth="1"/>
    <col min="15108" max="15108" width="16" style="79" customWidth="1"/>
    <col min="15109" max="15109" width="17.5703125" style="79" customWidth="1"/>
    <col min="15110" max="15113" width="12.28515625" style="79" customWidth="1"/>
    <col min="15114" max="15114" width="9.28515625" style="79" customWidth="1"/>
    <col min="15115" max="15115" width="11.5703125" style="79" customWidth="1"/>
    <col min="15116" max="15116" width="10.42578125" style="79" customWidth="1"/>
    <col min="15117" max="15360" width="10.28515625" style="79"/>
    <col min="15361" max="15361" width="2.85546875" style="79" customWidth="1"/>
    <col min="15362" max="15362" width="11.42578125" style="79" customWidth="1"/>
    <col min="15363" max="15363" width="26.5703125" style="79" customWidth="1"/>
    <col min="15364" max="15364" width="16" style="79" customWidth="1"/>
    <col min="15365" max="15365" width="17.5703125" style="79" customWidth="1"/>
    <col min="15366" max="15369" width="12.28515625" style="79" customWidth="1"/>
    <col min="15370" max="15370" width="9.28515625" style="79" customWidth="1"/>
    <col min="15371" max="15371" width="11.5703125" style="79" customWidth="1"/>
    <col min="15372" max="15372" width="10.42578125" style="79" customWidth="1"/>
    <col min="15373" max="15616" width="10.28515625" style="79"/>
    <col min="15617" max="15617" width="2.85546875" style="79" customWidth="1"/>
    <col min="15618" max="15618" width="11.42578125" style="79" customWidth="1"/>
    <col min="15619" max="15619" width="26.5703125" style="79" customWidth="1"/>
    <col min="15620" max="15620" width="16" style="79" customWidth="1"/>
    <col min="15621" max="15621" width="17.5703125" style="79" customWidth="1"/>
    <col min="15622" max="15625" width="12.28515625" style="79" customWidth="1"/>
    <col min="15626" max="15626" width="9.28515625" style="79" customWidth="1"/>
    <col min="15627" max="15627" width="11.5703125" style="79" customWidth="1"/>
    <col min="15628" max="15628" width="10.42578125" style="79" customWidth="1"/>
    <col min="15629" max="15872" width="10.28515625" style="79"/>
    <col min="15873" max="15873" width="2.85546875" style="79" customWidth="1"/>
    <col min="15874" max="15874" width="11.42578125" style="79" customWidth="1"/>
    <col min="15875" max="15875" width="26.5703125" style="79" customWidth="1"/>
    <col min="15876" max="15876" width="16" style="79" customWidth="1"/>
    <col min="15877" max="15877" width="17.5703125" style="79" customWidth="1"/>
    <col min="15878" max="15881" width="12.28515625" style="79" customWidth="1"/>
    <col min="15882" max="15882" width="9.28515625" style="79" customWidth="1"/>
    <col min="15883" max="15883" width="11.5703125" style="79" customWidth="1"/>
    <col min="15884" max="15884" width="10.42578125" style="79" customWidth="1"/>
    <col min="15885" max="16128" width="10.28515625" style="79"/>
    <col min="16129" max="16129" width="2.85546875" style="79" customWidth="1"/>
    <col min="16130" max="16130" width="11.42578125" style="79" customWidth="1"/>
    <col min="16131" max="16131" width="26.5703125" style="79" customWidth="1"/>
    <col min="16132" max="16132" width="16" style="79" customWidth="1"/>
    <col min="16133" max="16133" width="17.5703125" style="79" customWidth="1"/>
    <col min="16134" max="16137" width="12.28515625" style="79" customWidth="1"/>
    <col min="16138" max="16138" width="9.28515625" style="79" customWidth="1"/>
    <col min="16139" max="16139" width="11.5703125" style="79" customWidth="1"/>
    <col min="16140" max="16140" width="10.42578125" style="79" customWidth="1"/>
    <col min="16141" max="16384" width="10.28515625" style="79"/>
  </cols>
  <sheetData>
    <row r="1" spans="1:15" s="57" customFormat="1" ht="6.75" customHeight="1">
      <c r="A1" s="248"/>
      <c r="B1" s="249"/>
      <c r="C1" s="252" t="s">
        <v>75</v>
      </c>
      <c r="D1" s="253"/>
      <c r="E1" s="253"/>
      <c r="F1" s="253"/>
      <c r="G1" s="253"/>
      <c r="H1" s="253"/>
      <c r="I1" s="256" t="s">
        <v>77</v>
      </c>
      <c r="J1" s="275" t="s">
        <v>76</v>
      </c>
      <c r="K1" s="276"/>
      <c r="L1" s="56"/>
      <c r="M1" s="56"/>
    </row>
    <row r="2" spans="1:15" s="57" customFormat="1" ht="6.75" customHeight="1">
      <c r="A2" s="250"/>
      <c r="B2" s="251"/>
      <c r="C2" s="254"/>
      <c r="D2" s="255"/>
      <c r="E2" s="255"/>
      <c r="F2" s="255"/>
      <c r="G2" s="255"/>
      <c r="H2" s="255"/>
      <c r="I2" s="257"/>
      <c r="J2" s="277"/>
      <c r="K2" s="278"/>
      <c r="L2" s="56"/>
      <c r="M2" s="56"/>
    </row>
    <row r="3" spans="1:15" s="57" customFormat="1" ht="6.75" customHeight="1">
      <c r="A3" s="250"/>
      <c r="B3" s="251"/>
      <c r="C3" s="254"/>
      <c r="D3" s="255"/>
      <c r="E3" s="255"/>
      <c r="F3" s="255"/>
      <c r="G3" s="255"/>
      <c r="H3" s="255"/>
      <c r="I3" s="265" t="s">
        <v>29</v>
      </c>
      <c r="J3" s="279">
        <v>45016</v>
      </c>
      <c r="K3" s="280"/>
      <c r="L3" s="56"/>
      <c r="M3" s="56"/>
    </row>
    <row r="4" spans="1:15" s="57" customFormat="1" ht="6.75" customHeight="1">
      <c r="A4" s="250"/>
      <c r="B4" s="251"/>
      <c r="C4" s="283"/>
      <c r="D4" s="255"/>
      <c r="E4" s="255"/>
      <c r="F4" s="255"/>
      <c r="G4" s="255"/>
      <c r="H4" s="255"/>
      <c r="I4" s="257"/>
      <c r="J4" s="281"/>
      <c r="K4" s="282"/>
      <c r="L4" s="56"/>
      <c r="M4" s="56"/>
    </row>
    <row r="5" spans="1:15" s="57" customFormat="1" ht="6.75" customHeight="1">
      <c r="A5" s="250"/>
      <c r="B5" s="251"/>
      <c r="C5" s="254"/>
      <c r="D5" s="255"/>
      <c r="E5" s="255"/>
      <c r="F5" s="255"/>
      <c r="G5" s="255"/>
      <c r="H5" s="255"/>
      <c r="I5" s="265" t="s">
        <v>31</v>
      </c>
      <c r="J5" s="288">
        <v>0</v>
      </c>
      <c r="K5" s="289"/>
      <c r="L5" s="56"/>
      <c r="M5" s="56"/>
      <c r="N5" s="58"/>
      <c r="O5" s="58"/>
    </row>
    <row r="6" spans="1:15" s="57" customFormat="1" ht="6.75" customHeight="1">
      <c r="A6" s="250"/>
      <c r="B6" s="251"/>
      <c r="C6" s="284"/>
      <c r="D6" s="285"/>
      <c r="E6" s="285"/>
      <c r="F6" s="285"/>
      <c r="G6" s="285"/>
      <c r="H6" s="285"/>
      <c r="I6" s="257"/>
      <c r="J6" s="290"/>
      <c r="K6" s="291"/>
      <c r="L6" s="56"/>
      <c r="M6" s="56"/>
      <c r="N6" s="58"/>
      <c r="O6" s="58"/>
    </row>
    <row r="7" spans="1:15" s="57" customFormat="1" ht="14.25" customHeight="1">
      <c r="A7" s="250"/>
      <c r="B7" s="251"/>
      <c r="C7" s="265" t="s">
        <v>78</v>
      </c>
      <c r="D7" s="266"/>
      <c r="E7" s="266"/>
      <c r="F7" s="267"/>
      <c r="G7" s="268" t="s">
        <v>79</v>
      </c>
      <c r="H7" s="269"/>
      <c r="I7" s="269"/>
      <c r="J7" s="269"/>
      <c r="K7" s="270"/>
      <c r="L7" s="56"/>
      <c r="M7" s="56"/>
      <c r="N7" s="59"/>
      <c r="O7" s="59"/>
    </row>
    <row r="8" spans="1:15" s="57" customFormat="1" ht="14.25" customHeight="1">
      <c r="A8" s="250"/>
      <c r="B8" s="251"/>
      <c r="C8" s="271"/>
      <c r="D8" s="272"/>
      <c r="E8" s="272"/>
      <c r="F8" s="273"/>
      <c r="G8" s="265" t="s">
        <v>80</v>
      </c>
      <c r="H8" s="266"/>
      <c r="I8" s="266"/>
      <c r="J8" s="266"/>
      <c r="K8" s="274"/>
      <c r="L8" s="56"/>
      <c r="M8" s="56"/>
      <c r="N8" s="59"/>
      <c r="O8" s="59"/>
    </row>
    <row r="9" spans="1:15" s="58" customFormat="1" ht="15" customHeight="1">
      <c r="A9" s="258" t="s">
        <v>34</v>
      </c>
      <c r="B9" s="259" t="s">
        <v>81</v>
      </c>
      <c r="C9" s="259"/>
      <c r="D9" s="261" t="s">
        <v>82</v>
      </c>
      <c r="E9" s="262" t="s">
        <v>83</v>
      </c>
      <c r="F9" s="264" t="s">
        <v>84</v>
      </c>
      <c r="G9" s="259" t="s">
        <v>85</v>
      </c>
      <c r="H9" s="261" t="s">
        <v>181</v>
      </c>
      <c r="I9" s="261" t="s">
        <v>169</v>
      </c>
      <c r="J9" s="261" t="s">
        <v>42</v>
      </c>
      <c r="K9" s="60" t="s">
        <v>88</v>
      </c>
      <c r="L9" s="301" t="s">
        <v>803</v>
      </c>
      <c r="M9" s="301" t="s">
        <v>804</v>
      </c>
      <c r="N9" s="303" t="s">
        <v>700</v>
      </c>
      <c r="O9" s="59"/>
    </row>
    <row r="10" spans="1:15" s="58" customFormat="1" ht="15" customHeight="1">
      <c r="A10" s="258"/>
      <c r="B10" s="260"/>
      <c r="C10" s="260"/>
      <c r="D10" s="261"/>
      <c r="E10" s="263"/>
      <c r="F10" s="264"/>
      <c r="G10" s="260"/>
      <c r="H10" s="261"/>
      <c r="I10" s="261"/>
      <c r="J10" s="261"/>
      <c r="K10" s="61" t="s">
        <v>89</v>
      </c>
      <c r="L10" s="301"/>
      <c r="M10" s="301"/>
      <c r="N10" s="303"/>
      <c r="O10" s="59"/>
    </row>
    <row r="11" spans="1:15" s="59" customFormat="1" ht="15" customHeight="1">
      <c r="A11" s="62"/>
      <c r="B11" s="63" t="s">
        <v>182</v>
      </c>
      <c r="C11" s="64"/>
      <c r="D11" s="65"/>
      <c r="E11" s="65"/>
      <c r="F11" s="65"/>
      <c r="G11" s="65"/>
      <c r="H11" s="65">
        <v>0.8</v>
      </c>
      <c r="I11" s="65"/>
      <c r="J11" s="66"/>
      <c r="K11" s="67"/>
      <c r="L11" s="219"/>
      <c r="M11" s="219"/>
      <c r="N11" s="219">
        <f>SUM(L11:M11)</f>
        <v>0</v>
      </c>
    </row>
    <row r="12" spans="1:15" s="59" customFormat="1" ht="15" customHeight="1">
      <c r="A12" s="68"/>
      <c r="B12" s="69"/>
      <c r="C12" s="70"/>
      <c r="D12" s="71"/>
      <c r="E12" s="71"/>
      <c r="F12" s="71"/>
      <c r="G12" s="71"/>
      <c r="H12" s="71"/>
      <c r="I12" s="71"/>
      <c r="J12" s="72"/>
      <c r="K12" s="73"/>
      <c r="L12" s="142"/>
      <c r="M12" s="142"/>
      <c r="N12" s="142"/>
    </row>
    <row r="13" spans="1:15" ht="15" customHeight="1">
      <c r="M13" s="79" t="s">
        <v>700</v>
      </c>
      <c r="N13" s="220">
        <f>SUM(N11:N12)</f>
        <v>0</v>
      </c>
    </row>
    <row r="14" spans="1:15" ht="15" customHeight="1">
      <c r="B14" s="1" t="s">
        <v>25</v>
      </c>
    </row>
  </sheetData>
  <protectedRanges>
    <protectedRange sqref="C8 L1:M8" name="Záhlaví 1"/>
    <protectedRange sqref="J1:K2" name="Záhlaví 1_1"/>
    <protectedRange sqref="J3:K4" name="Záhlaví 1_1_1"/>
    <protectedRange sqref="K11:K12" name="Tabulka 1_1"/>
    <protectedRange sqref="L9:M9" name="Záhlaví 1_2_1"/>
  </protectedRanges>
  <mergeCells count="25">
    <mergeCell ref="G9:G10"/>
    <mergeCell ref="H9:H10"/>
    <mergeCell ref="L9:L10"/>
    <mergeCell ref="M9:M10"/>
    <mergeCell ref="N9:N10"/>
    <mergeCell ref="I9:I10"/>
    <mergeCell ref="J9:J10"/>
    <mergeCell ref="A9:A10"/>
    <mergeCell ref="B9:C10"/>
    <mergeCell ref="D9:D10"/>
    <mergeCell ref="E9:E10"/>
    <mergeCell ref="F9:F10"/>
    <mergeCell ref="A1:B8"/>
    <mergeCell ref="C1:H3"/>
    <mergeCell ref="I1:I2"/>
    <mergeCell ref="J1:K2"/>
    <mergeCell ref="I3:I4"/>
    <mergeCell ref="J3:K4"/>
    <mergeCell ref="C4:H6"/>
    <mergeCell ref="I5:I6"/>
    <mergeCell ref="J5:K6"/>
    <mergeCell ref="C7:F7"/>
    <mergeCell ref="G7:K7"/>
    <mergeCell ref="C8:F8"/>
    <mergeCell ref="G8:K8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417B-3AA1-43A9-AA47-F39D66E83B21}">
  <dimension ref="A1:K406"/>
  <sheetViews>
    <sheetView workbookViewId="0">
      <selection activeCell="K398" sqref="K398"/>
    </sheetView>
  </sheetViews>
  <sheetFormatPr defaultColWidth="8.85546875" defaultRowHeight="12.75"/>
  <cols>
    <col min="1" max="2" width="8.7109375" style="84" customWidth="1"/>
    <col min="3" max="3" width="14.28515625" style="84" customWidth="1"/>
    <col min="4" max="5" width="10.7109375" style="84" customWidth="1"/>
    <col min="6" max="7" width="10.7109375" style="82" customWidth="1"/>
    <col min="8" max="8" width="10.7109375" style="114" customWidth="1"/>
    <col min="9" max="9" width="12.5703125" style="84" customWidth="1"/>
    <col min="10" max="10" width="12.7109375" style="84" customWidth="1"/>
    <col min="11" max="11" width="13.42578125" style="84" customWidth="1"/>
    <col min="12" max="16384" width="8.85546875" style="84"/>
  </cols>
  <sheetData>
    <row r="1" spans="1:11" ht="15.75" thickBot="1">
      <c r="A1"/>
      <c r="B1"/>
      <c r="C1"/>
      <c r="D1"/>
      <c r="E1"/>
      <c r="F1" s="81"/>
      <c r="H1" s="83"/>
    </row>
    <row r="2" spans="1:11" ht="24.75">
      <c r="A2" s="85" t="s">
        <v>183</v>
      </c>
      <c r="B2" s="86"/>
      <c r="C2" s="86"/>
      <c r="D2" s="86"/>
      <c r="E2" s="86"/>
      <c r="F2" s="87"/>
      <c r="G2" s="87"/>
      <c r="H2" s="88"/>
    </row>
    <row r="3" spans="1:11" ht="57.75" customHeight="1" thickBot="1">
      <c r="A3" s="89" t="s">
        <v>184</v>
      </c>
      <c r="B3" s="90" t="s">
        <v>185</v>
      </c>
      <c r="C3" s="90" t="s">
        <v>186</v>
      </c>
      <c r="D3" s="90" t="s">
        <v>187</v>
      </c>
      <c r="E3" s="90" t="s">
        <v>188</v>
      </c>
      <c r="F3" s="91" t="s">
        <v>189</v>
      </c>
      <c r="G3" s="91" t="s">
        <v>190</v>
      </c>
      <c r="H3" s="143" t="s">
        <v>191</v>
      </c>
      <c r="I3" s="221" t="s">
        <v>961</v>
      </c>
      <c r="J3" s="221" t="s">
        <v>959</v>
      </c>
      <c r="K3" s="221" t="s">
        <v>960</v>
      </c>
    </row>
    <row r="4" spans="1:11" ht="15">
      <c r="A4" s="92">
        <v>3</v>
      </c>
      <c r="B4" s="93" t="s">
        <v>192</v>
      </c>
      <c r="C4" s="93" t="s">
        <v>193</v>
      </c>
      <c r="D4" s="93">
        <v>259</v>
      </c>
      <c r="E4" s="93">
        <v>778</v>
      </c>
      <c r="F4" s="94">
        <v>4.2850000000000001</v>
      </c>
      <c r="G4" s="94">
        <v>12.856</v>
      </c>
      <c r="H4" s="95">
        <v>0.38300000000000001</v>
      </c>
      <c r="I4" s="222"/>
      <c r="J4" s="222"/>
      <c r="K4" s="222">
        <f>SUM(I4:J4)</f>
        <v>0</v>
      </c>
    </row>
    <row r="5" spans="1:11" ht="15">
      <c r="A5" s="92">
        <v>3</v>
      </c>
      <c r="B5" s="93" t="s">
        <v>194</v>
      </c>
      <c r="C5" s="93" t="s">
        <v>195</v>
      </c>
      <c r="D5" s="93">
        <v>259</v>
      </c>
      <c r="E5" s="93">
        <v>778</v>
      </c>
      <c r="F5" s="94">
        <v>2.1429999999999998</v>
      </c>
      <c r="G5" s="94">
        <v>6.4279999999999999</v>
      </c>
      <c r="H5" s="95">
        <v>0.35499999999999998</v>
      </c>
      <c r="I5" s="222"/>
      <c r="J5" s="222"/>
      <c r="K5" s="222">
        <f t="shared" ref="K5:K68" si="0">SUM(I5:J5)</f>
        <v>0</v>
      </c>
    </row>
    <row r="6" spans="1:11" ht="15">
      <c r="A6" s="92">
        <v>4</v>
      </c>
      <c r="B6" s="93" t="s">
        <v>196</v>
      </c>
      <c r="C6" s="93" t="s">
        <v>197</v>
      </c>
      <c r="D6" s="93">
        <v>82</v>
      </c>
      <c r="E6" s="93">
        <v>328</v>
      </c>
      <c r="F6" s="94">
        <v>9.1999999999999998E-2</v>
      </c>
      <c r="G6" s="94">
        <v>0.36699999999999999</v>
      </c>
      <c r="H6" s="95">
        <v>2.3E-2</v>
      </c>
      <c r="I6" s="222"/>
      <c r="J6" s="222"/>
      <c r="K6" s="222">
        <f t="shared" si="0"/>
        <v>0</v>
      </c>
    </row>
    <row r="7" spans="1:11" ht="15">
      <c r="A7" s="92">
        <v>2</v>
      </c>
      <c r="B7" s="93" t="s">
        <v>198</v>
      </c>
      <c r="C7" s="93" t="s">
        <v>199</v>
      </c>
      <c r="D7" s="93">
        <v>79</v>
      </c>
      <c r="E7" s="93">
        <v>158</v>
      </c>
      <c r="F7" s="94">
        <v>7.9000000000000001E-2</v>
      </c>
      <c r="G7" s="94">
        <v>0.158</v>
      </c>
      <c r="H7" s="95">
        <v>0.01</v>
      </c>
      <c r="I7" s="222"/>
      <c r="J7" s="222"/>
      <c r="K7" s="222">
        <f t="shared" si="0"/>
        <v>0</v>
      </c>
    </row>
    <row r="8" spans="1:11" ht="15">
      <c r="A8" s="92">
        <v>2</v>
      </c>
      <c r="B8" s="93" t="s">
        <v>200</v>
      </c>
      <c r="C8" s="93" t="s">
        <v>201</v>
      </c>
      <c r="D8" s="93">
        <v>82</v>
      </c>
      <c r="E8" s="93">
        <v>164</v>
      </c>
      <c r="F8" s="94">
        <v>0.10299999999999999</v>
      </c>
      <c r="G8" s="94">
        <v>0.20599999999999999</v>
      </c>
      <c r="H8" s="95">
        <v>1.2999999999999999E-2</v>
      </c>
      <c r="I8" s="222"/>
      <c r="J8" s="222"/>
      <c r="K8" s="222">
        <f t="shared" si="0"/>
        <v>0</v>
      </c>
    </row>
    <row r="9" spans="1:11" ht="15">
      <c r="A9" s="92">
        <v>6</v>
      </c>
      <c r="B9" s="93" t="s">
        <v>202</v>
      </c>
      <c r="C9" s="93" t="s">
        <v>203</v>
      </c>
      <c r="D9" s="93">
        <v>259</v>
      </c>
      <c r="E9" s="93">
        <v>1556</v>
      </c>
      <c r="F9" s="94">
        <v>0.85699999999999998</v>
      </c>
      <c r="G9" s="94">
        <v>5.1420000000000003</v>
      </c>
      <c r="H9" s="95">
        <v>0.67700000000000005</v>
      </c>
      <c r="I9" s="222"/>
      <c r="J9" s="222"/>
      <c r="K9" s="222">
        <f t="shared" si="0"/>
        <v>0</v>
      </c>
    </row>
    <row r="10" spans="1:11" ht="15">
      <c r="A10" s="92">
        <v>1</v>
      </c>
      <c r="B10" s="93" t="s">
        <v>204</v>
      </c>
      <c r="C10" s="93" t="s">
        <v>205</v>
      </c>
      <c r="D10" s="93">
        <v>5034</v>
      </c>
      <c r="E10" s="93">
        <v>5034</v>
      </c>
      <c r="F10" s="94">
        <v>179.012</v>
      </c>
      <c r="G10" s="94">
        <v>179.012</v>
      </c>
      <c r="H10" s="95">
        <v>5.1349999999999998</v>
      </c>
      <c r="I10" s="222"/>
      <c r="J10" s="222"/>
      <c r="K10" s="222">
        <f t="shared" si="0"/>
        <v>0</v>
      </c>
    </row>
    <row r="11" spans="1:11" ht="15">
      <c r="A11" s="92">
        <v>1</v>
      </c>
      <c r="B11" s="93" t="s">
        <v>206</v>
      </c>
      <c r="C11" s="93" t="s">
        <v>205</v>
      </c>
      <c r="D11" s="93">
        <v>6118</v>
      </c>
      <c r="E11" s="93">
        <v>6118</v>
      </c>
      <c r="F11" s="94">
        <v>217.595</v>
      </c>
      <c r="G11" s="94">
        <v>217.595</v>
      </c>
      <c r="H11" s="95">
        <v>6.2409999999999997</v>
      </c>
      <c r="I11" s="222"/>
      <c r="J11" s="222"/>
      <c r="K11" s="222">
        <f t="shared" si="0"/>
        <v>0</v>
      </c>
    </row>
    <row r="12" spans="1:11" ht="15">
      <c r="A12" s="92">
        <v>1</v>
      </c>
      <c r="B12" s="93" t="s">
        <v>207</v>
      </c>
      <c r="C12" s="93" t="s">
        <v>208</v>
      </c>
      <c r="D12" s="93">
        <v>1854</v>
      </c>
      <c r="E12" s="93">
        <v>1854</v>
      </c>
      <c r="F12" s="94">
        <v>42.210999999999999</v>
      </c>
      <c r="G12" s="94">
        <v>42.210999999999999</v>
      </c>
      <c r="H12" s="95">
        <v>1.292</v>
      </c>
      <c r="I12" s="222"/>
      <c r="J12" s="222"/>
      <c r="K12" s="222">
        <f t="shared" si="0"/>
        <v>0</v>
      </c>
    </row>
    <row r="13" spans="1:11" ht="15">
      <c r="A13" s="92">
        <v>1</v>
      </c>
      <c r="B13" s="93" t="s">
        <v>209</v>
      </c>
      <c r="C13" s="93" t="s">
        <v>208</v>
      </c>
      <c r="D13" s="93">
        <v>1079</v>
      </c>
      <c r="E13" s="93">
        <v>1079</v>
      </c>
      <c r="F13" s="94">
        <v>24.57</v>
      </c>
      <c r="G13" s="94">
        <v>24.57</v>
      </c>
      <c r="H13" s="95">
        <v>0.752</v>
      </c>
      <c r="I13" s="222"/>
      <c r="J13" s="222"/>
      <c r="K13" s="222">
        <f t="shared" si="0"/>
        <v>0</v>
      </c>
    </row>
    <row r="14" spans="1:11" ht="15">
      <c r="A14" s="92">
        <v>1</v>
      </c>
      <c r="B14" s="93" t="s">
        <v>210</v>
      </c>
      <c r="C14" s="93" t="s">
        <v>208</v>
      </c>
      <c r="D14" s="93">
        <v>1079</v>
      </c>
      <c r="E14" s="93">
        <v>1079</v>
      </c>
      <c r="F14" s="94">
        <v>24.57</v>
      </c>
      <c r="G14" s="94">
        <v>24.57</v>
      </c>
      <c r="H14" s="95">
        <v>0.752</v>
      </c>
      <c r="I14" s="222"/>
      <c r="J14" s="222"/>
      <c r="K14" s="222">
        <f t="shared" si="0"/>
        <v>0</v>
      </c>
    </row>
    <row r="15" spans="1:11" ht="15">
      <c r="A15" s="92">
        <v>1</v>
      </c>
      <c r="B15" s="93" t="s">
        <v>211</v>
      </c>
      <c r="C15" s="93" t="s">
        <v>208</v>
      </c>
      <c r="D15" s="93">
        <v>1854</v>
      </c>
      <c r="E15" s="93">
        <v>1854</v>
      </c>
      <c r="F15" s="94">
        <v>42.210999999999999</v>
      </c>
      <c r="G15" s="94">
        <v>42.210999999999999</v>
      </c>
      <c r="H15" s="95">
        <v>1.292</v>
      </c>
      <c r="I15" s="222"/>
      <c r="J15" s="222"/>
      <c r="K15" s="222">
        <f t="shared" si="0"/>
        <v>0</v>
      </c>
    </row>
    <row r="16" spans="1:11" ht="15">
      <c r="A16" s="92">
        <v>1</v>
      </c>
      <c r="B16" s="93" t="s">
        <v>212</v>
      </c>
      <c r="C16" s="93" t="s">
        <v>208</v>
      </c>
      <c r="D16" s="93">
        <v>69</v>
      </c>
      <c r="E16" s="93">
        <v>69</v>
      </c>
      <c r="F16" s="94">
        <v>1.58</v>
      </c>
      <c r="G16" s="94">
        <v>1.58</v>
      </c>
      <c r="H16" s="95">
        <v>4.8000000000000001E-2</v>
      </c>
      <c r="I16" s="222"/>
      <c r="J16" s="222"/>
      <c r="K16" s="222">
        <f t="shared" si="0"/>
        <v>0</v>
      </c>
    </row>
    <row r="17" spans="1:11" ht="15">
      <c r="A17" s="92">
        <v>1</v>
      </c>
      <c r="B17" s="93" t="s">
        <v>213</v>
      </c>
      <c r="C17" s="93" t="s">
        <v>208</v>
      </c>
      <c r="D17" s="93">
        <v>69</v>
      </c>
      <c r="E17" s="93">
        <v>69</v>
      </c>
      <c r="F17" s="94">
        <v>1.58</v>
      </c>
      <c r="G17" s="94">
        <v>1.58</v>
      </c>
      <c r="H17" s="95">
        <v>4.8000000000000001E-2</v>
      </c>
      <c r="I17" s="222"/>
      <c r="J17" s="222"/>
      <c r="K17" s="222">
        <f t="shared" si="0"/>
        <v>0</v>
      </c>
    </row>
    <row r="18" spans="1:11" ht="15">
      <c r="A18" s="92">
        <v>1</v>
      </c>
      <c r="B18" s="93" t="s">
        <v>214</v>
      </c>
      <c r="C18" s="93" t="s">
        <v>208</v>
      </c>
      <c r="D18" s="93">
        <v>3689</v>
      </c>
      <c r="E18" s="93">
        <v>3689</v>
      </c>
      <c r="F18" s="94">
        <v>83.98</v>
      </c>
      <c r="G18" s="94">
        <v>83.98</v>
      </c>
      <c r="H18" s="95">
        <v>2.5710000000000002</v>
      </c>
      <c r="I18" s="222"/>
      <c r="J18" s="222"/>
      <c r="K18" s="222">
        <f t="shared" si="0"/>
        <v>0</v>
      </c>
    </row>
    <row r="19" spans="1:11" ht="15">
      <c r="A19" s="92">
        <v>1</v>
      </c>
      <c r="B19" s="93" t="s">
        <v>215</v>
      </c>
      <c r="C19" s="93" t="s">
        <v>208</v>
      </c>
      <c r="D19" s="93">
        <v>739</v>
      </c>
      <c r="E19" s="93">
        <v>739</v>
      </c>
      <c r="F19" s="94">
        <v>16.846</v>
      </c>
      <c r="G19" s="94">
        <v>16.846</v>
      </c>
      <c r="H19" s="95">
        <v>0.51600000000000001</v>
      </c>
      <c r="I19" s="222"/>
      <c r="J19" s="222"/>
      <c r="K19" s="222">
        <f t="shared" si="0"/>
        <v>0</v>
      </c>
    </row>
    <row r="20" spans="1:11" ht="15">
      <c r="A20" s="92">
        <v>1</v>
      </c>
      <c r="B20" s="93" t="s">
        <v>216</v>
      </c>
      <c r="C20" s="93" t="s">
        <v>208</v>
      </c>
      <c r="D20" s="93">
        <v>5895</v>
      </c>
      <c r="E20" s="93">
        <v>5895</v>
      </c>
      <c r="F20" s="94">
        <v>134.19999999999999</v>
      </c>
      <c r="G20" s="94">
        <v>134.19999999999999</v>
      </c>
      <c r="H20" s="95">
        <v>4.109</v>
      </c>
      <c r="I20" s="222"/>
      <c r="J20" s="222"/>
      <c r="K20" s="222">
        <f t="shared" si="0"/>
        <v>0</v>
      </c>
    </row>
    <row r="21" spans="1:11" ht="15">
      <c r="A21" s="92">
        <v>1</v>
      </c>
      <c r="B21" s="93" t="s">
        <v>217</v>
      </c>
      <c r="C21" s="93" t="s">
        <v>208</v>
      </c>
      <c r="D21" s="93">
        <v>3540</v>
      </c>
      <c r="E21" s="93">
        <v>3540</v>
      </c>
      <c r="F21" s="94">
        <v>80.587999999999994</v>
      </c>
      <c r="G21" s="94">
        <v>80.587999999999994</v>
      </c>
      <c r="H21" s="95">
        <v>2.4670000000000001</v>
      </c>
      <c r="I21" s="222"/>
      <c r="J21" s="222"/>
      <c r="K21" s="222">
        <f t="shared" si="0"/>
        <v>0</v>
      </c>
    </row>
    <row r="22" spans="1:11" ht="15">
      <c r="A22" s="92">
        <v>1</v>
      </c>
      <c r="B22" s="93" t="s">
        <v>218</v>
      </c>
      <c r="C22" s="93" t="s">
        <v>208</v>
      </c>
      <c r="D22" s="93">
        <v>1749</v>
      </c>
      <c r="E22" s="93">
        <v>1749</v>
      </c>
      <c r="F22" s="94">
        <v>39.838999999999999</v>
      </c>
      <c r="G22" s="94">
        <v>39.838999999999999</v>
      </c>
      <c r="H22" s="95">
        <v>1.22</v>
      </c>
      <c r="I22" s="222"/>
      <c r="J22" s="222"/>
      <c r="K22" s="222">
        <f t="shared" si="0"/>
        <v>0</v>
      </c>
    </row>
    <row r="23" spans="1:11" ht="15">
      <c r="A23" s="92">
        <v>1</v>
      </c>
      <c r="B23" s="93" t="s">
        <v>219</v>
      </c>
      <c r="C23" s="93" t="s">
        <v>208</v>
      </c>
      <c r="D23" s="93">
        <v>4765</v>
      </c>
      <c r="E23" s="93">
        <v>4765</v>
      </c>
      <c r="F23" s="94">
        <v>108.47499999999999</v>
      </c>
      <c r="G23" s="94">
        <v>108.47499999999999</v>
      </c>
      <c r="H23" s="95">
        <v>3.3210000000000002</v>
      </c>
      <c r="I23" s="222"/>
      <c r="J23" s="222"/>
      <c r="K23" s="222">
        <f t="shared" si="0"/>
        <v>0</v>
      </c>
    </row>
    <row r="24" spans="1:11" ht="15">
      <c r="A24" s="92">
        <v>1</v>
      </c>
      <c r="B24" s="93" t="s">
        <v>220</v>
      </c>
      <c r="C24" s="93" t="s">
        <v>208</v>
      </c>
      <c r="D24" s="93">
        <v>1749</v>
      </c>
      <c r="E24" s="93">
        <v>1749</v>
      </c>
      <c r="F24" s="94">
        <v>39.838999999999999</v>
      </c>
      <c r="G24" s="94">
        <v>39.838999999999999</v>
      </c>
      <c r="H24" s="95">
        <v>1.22</v>
      </c>
      <c r="I24" s="222"/>
      <c r="J24" s="222"/>
      <c r="K24" s="222">
        <f t="shared" si="0"/>
        <v>0</v>
      </c>
    </row>
    <row r="25" spans="1:11" ht="15">
      <c r="A25" s="92">
        <v>1</v>
      </c>
      <c r="B25" s="93" t="s">
        <v>221</v>
      </c>
      <c r="C25" s="93" t="s">
        <v>222</v>
      </c>
      <c r="D25" s="93">
        <v>202</v>
      </c>
      <c r="E25" s="93">
        <v>202</v>
      </c>
      <c r="F25" s="94">
        <v>1.6950000000000001</v>
      </c>
      <c r="G25" s="94">
        <v>1.6950000000000001</v>
      </c>
      <c r="H25" s="95">
        <v>4.9000000000000002E-2</v>
      </c>
      <c r="I25" s="222"/>
      <c r="J25" s="222"/>
      <c r="K25" s="222">
        <f t="shared" si="0"/>
        <v>0</v>
      </c>
    </row>
    <row r="26" spans="1:11" ht="15">
      <c r="A26" s="92">
        <v>4</v>
      </c>
      <c r="B26" s="93" t="s">
        <v>223</v>
      </c>
      <c r="C26" s="93" t="s">
        <v>224</v>
      </c>
      <c r="D26" s="93">
        <v>143</v>
      </c>
      <c r="E26" s="93">
        <v>572</v>
      </c>
      <c r="F26" s="94">
        <v>1.5720000000000001</v>
      </c>
      <c r="G26" s="94">
        <v>6.2859999999999996</v>
      </c>
      <c r="H26" s="95">
        <v>0.183</v>
      </c>
      <c r="I26" s="222"/>
      <c r="J26" s="222"/>
      <c r="K26" s="222">
        <f t="shared" si="0"/>
        <v>0</v>
      </c>
    </row>
    <row r="27" spans="1:11" ht="15">
      <c r="A27" s="92">
        <v>4</v>
      </c>
      <c r="B27" s="93" t="s">
        <v>225</v>
      </c>
      <c r="C27" s="93" t="s">
        <v>224</v>
      </c>
      <c r="D27" s="93">
        <v>190</v>
      </c>
      <c r="E27" s="93">
        <v>760</v>
      </c>
      <c r="F27" s="94">
        <v>2.0880000000000001</v>
      </c>
      <c r="G27" s="94">
        <v>8.3520000000000003</v>
      </c>
      <c r="H27" s="95">
        <v>0.23899999999999999</v>
      </c>
      <c r="I27" s="222"/>
      <c r="J27" s="222"/>
      <c r="K27" s="222">
        <f t="shared" si="0"/>
        <v>0</v>
      </c>
    </row>
    <row r="28" spans="1:11" ht="15">
      <c r="A28" s="92">
        <v>1</v>
      </c>
      <c r="B28" s="93" t="s">
        <v>226</v>
      </c>
      <c r="C28" s="93" t="s">
        <v>222</v>
      </c>
      <c r="D28" s="93">
        <v>202</v>
      </c>
      <c r="E28" s="93">
        <v>202</v>
      </c>
      <c r="F28" s="94">
        <v>1.6950000000000001</v>
      </c>
      <c r="G28" s="94">
        <v>1.6950000000000001</v>
      </c>
      <c r="H28" s="95">
        <v>4.9000000000000002E-2</v>
      </c>
      <c r="I28" s="222"/>
      <c r="J28" s="222"/>
      <c r="K28" s="222">
        <f t="shared" si="0"/>
        <v>0</v>
      </c>
    </row>
    <row r="29" spans="1:11" ht="15">
      <c r="A29" s="92">
        <v>3</v>
      </c>
      <c r="B29" s="93" t="s">
        <v>227</v>
      </c>
      <c r="C29" s="93" t="s">
        <v>228</v>
      </c>
      <c r="D29" s="93">
        <v>174</v>
      </c>
      <c r="E29" s="93">
        <v>522</v>
      </c>
      <c r="F29" s="94">
        <v>0.93799999999999994</v>
      </c>
      <c r="G29" s="94">
        <v>2.8149999999999999</v>
      </c>
      <c r="H29" s="95">
        <v>8.5999999999999993E-2</v>
      </c>
      <c r="I29" s="222"/>
      <c r="J29" s="222"/>
      <c r="K29" s="222">
        <f t="shared" si="0"/>
        <v>0</v>
      </c>
    </row>
    <row r="30" spans="1:11" ht="15">
      <c r="A30" s="92">
        <v>4</v>
      </c>
      <c r="B30" s="93" t="s">
        <v>229</v>
      </c>
      <c r="C30" s="93" t="s">
        <v>230</v>
      </c>
      <c r="D30" s="93">
        <v>152</v>
      </c>
      <c r="E30" s="93">
        <v>608</v>
      </c>
      <c r="F30" s="94">
        <v>1.02</v>
      </c>
      <c r="G30" s="94">
        <v>4.0819999999999999</v>
      </c>
      <c r="H30" s="95">
        <v>0.122</v>
      </c>
      <c r="I30" s="222"/>
      <c r="J30" s="222"/>
      <c r="K30" s="222">
        <f t="shared" si="0"/>
        <v>0</v>
      </c>
    </row>
    <row r="31" spans="1:11" ht="15">
      <c r="A31" s="92">
        <v>8</v>
      </c>
      <c r="B31" s="93" t="s">
        <v>231</v>
      </c>
      <c r="C31" s="93" t="s">
        <v>232</v>
      </c>
      <c r="D31" s="93">
        <v>169</v>
      </c>
      <c r="E31" s="93">
        <v>1352</v>
      </c>
      <c r="F31" s="94">
        <v>1.2450000000000001</v>
      </c>
      <c r="G31" s="94">
        <v>9.9559999999999995</v>
      </c>
      <c r="H31" s="95">
        <v>0.29399999999999998</v>
      </c>
      <c r="I31" s="222"/>
      <c r="J31" s="222"/>
      <c r="K31" s="222">
        <f t="shared" si="0"/>
        <v>0</v>
      </c>
    </row>
    <row r="32" spans="1:11" ht="15">
      <c r="A32" s="92">
        <v>1</v>
      </c>
      <c r="B32" s="93" t="s">
        <v>233</v>
      </c>
      <c r="C32" s="93" t="s">
        <v>234</v>
      </c>
      <c r="D32" s="93">
        <v>272</v>
      </c>
      <c r="E32" s="93">
        <v>272</v>
      </c>
      <c r="F32" s="94">
        <v>4.4589999999999996</v>
      </c>
      <c r="G32" s="94">
        <v>4.4589999999999996</v>
      </c>
      <c r="H32" s="95">
        <v>0.123</v>
      </c>
      <c r="I32" s="222"/>
      <c r="J32" s="222"/>
      <c r="K32" s="222">
        <f t="shared" si="0"/>
        <v>0</v>
      </c>
    </row>
    <row r="33" spans="1:11" ht="15">
      <c r="A33" s="92">
        <v>2</v>
      </c>
      <c r="B33" s="93" t="s">
        <v>235</v>
      </c>
      <c r="C33" s="93" t="s">
        <v>236</v>
      </c>
      <c r="D33" s="93">
        <v>195</v>
      </c>
      <c r="E33" s="93">
        <v>390</v>
      </c>
      <c r="F33" s="94">
        <v>2.024</v>
      </c>
      <c r="G33" s="94">
        <v>4.0490000000000004</v>
      </c>
      <c r="H33" s="95">
        <v>0.11600000000000001</v>
      </c>
      <c r="I33" s="222"/>
      <c r="J33" s="222"/>
      <c r="K33" s="222">
        <f t="shared" si="0"/>
        <v>0</v>
      </c>
    </row>
    <row r="34" spans="1:11" ht="15">
      <c r="A34" s="92">
        <v>4</v>
      </c>
      <c r="B34" s="93" t="s">
        <v>237</v>
      </c>
      <c r="C34" s="93" t="s">
        <v>238</v>
      </c>
      <c r="D34" s="93">
        <v>245</v>
      </c>
      <c r="E34" s="93">
        <v>980</v>
      </c>
      <c r="F34" s="94">
        <v>2.0630000000000002</v>
      </c>
      <c r="G34" s="94">
        <v>8.2520000000000007</v>
      </c>
      <c r="H34" s="95">
        <v>0.23799999999999999</v>
      </c>
      <c r="I34" s="222"/>
      <c r="J34" s="222"/>
      <c r="K34" s="222">
        <f t="shared" si="0"/>
        <v>0</v>
      </c>
    </row>
    <row r="35" spans="1:11" ht="15">
      <c r="A35" s="92">
        <v>1</v>
      </c>
      <c r="B35" s="93" t="s">
        <v>239</v>
      </c>
      <c r="C35" s="93" t="s">
        <v>240</v>
      </c>
      <c r="D35" s="93">
        <v>182</v>
      </c>
      <c r="E35" s="93">
        <v>182</v>
      </c>
      <c r="F35" s="94">
        <v>1.9810000000000001</v>
      </c>
      <c r="G35" s="94">
        <v>1.9810000000000001</v>
      </c>
      <c r="H35" s="95">
        <v>5.7000000000000002E-2</v>
      </c>
      <c r="I35" s="222"/>
      <c r="J35" s="222"/>
      <c r="K35" s="222">
        <f t="shared" si="0"/>
        <v>0</v>
      </c>
    </row>
    <row r="36" spans="1:11" ht="15">
      <c r="A36" s="92">
        <v>1</v>
      </c>
      <c r="B36" s="93" t="s">
        <v>241</v>
      </c>
      <c r="C36" s="93" t="s">
        <v>242</v>
      </c>
      <c r="D36" s="93">
        <v>227</v>
      </c>
      <c r="E36" s="93">
        <v>227</v>
      </c>
      <c r="F36" s="94">
        <v>1.7450000000000001</v>
      </c>
      <c r="G36" s="94">
        <v>1.7450000000000001</v>
      </c>
      <c r="H36" s="95">
        <v>5.0999999999999997E-2</v>
      </c>
      <c r="I36" s="222"/>
      <c r="J36" s="222"/>
      <c r="K36" s="222">
        <f t="shared" si="0"/>
        <v>0</v>
      </c>
    </row>
    <row r="37" spans="1:11" ht="15">
      <c r="A37" s="92">
        <v>2</v>
      </c>
      <c r="B37" s="93" t="s">
        <v>243</v>
      </c>
      <c r="C37" s="93" t="s">
        <v>242</v>
      </c>
      <c r="D37" s="93">
        <v>237</v>
      </c>
      <c r="E37" s="93">
        <v>474</v>
      </c>
      <c r="F37" s="94">
        <v>1.8220000000000001</v>
      </c>
      <c r="G37" s="94">
        <v>3.645</v>
      </c>
      <c r="H37" s="95">
        <v>0.106</v>
      </c>
      <c r="I37" s="222"/>
      <c r="J37" s="222"/>
      <c r="K37" s="222">
        <f t="shared" si="0"/>
        <v>0</v>
      </c>
    </row>
    <row r="38" spans="1:11" ht="15">
      <c r="A38" s="92">
        <v>1</v>
      </c>
      <c r="B38" s="93" t="s">
        <v>244</v>
      </c>
      <c r="C38" s="93" t="s">
        <v>245</v>
      </c>
      <c r="D38" s="93">
        <v>188</v>
      </c>
      <c r="E38" s="93">
        <v>188</v>
      </c>
      <c r="F38" s="94">
        <v>1.476</v>
      </c>
      <c r="G38" s="94">
        <v>1.476</v>
      </c>
      <c r="H38" s="95">
        <v>4.2999999999999997E-2</v>
      </c>
      <c r="I38" s="222"/>
      <c r="J38" s="222"/>
      <c r="K38" s="222">
        <f t="shared" si="0"/>
        <v>0</v>
      </c>
    </row>
    <row r="39" spans="1:11" ht="15">
      <c r="A39" s="92">
        <v>10</v>
      </c>
      <c r="B39" s="93" t="s">
        <v>246</v>
      </c>
      <c r="C39" s="93" t="s">
        <v>247</v>
      </c>
      <c r="D39" s="93">
        <v>166</v>
      </c>
      <c r="E39" s="93">
        <v>1660</v>
      </c>
      <c r="F39" s="94">
        <v>1.0760000000000001</v>
      </c>
      <c r="G39" s="94">
        <v>10.762</v>
      </c>
      <c r="H39" s="95">
        <v>0.32200000000000001</v>
      </c>
      <c r="I39" s="222"/>
      <c r="J39" s="222"/>
      <c r="K39" s="222">
        <f t="shared" si="0"/>
        <v>0</v>
      </c>
    </row>
    <row r="40" spans="1:11" ht="15">
      <c r="A40" s="92">
        <v>1</v>
      </c>
      <c r="B40" s="93" t="s">
        <v>248</v>
      </c>
      <c r="C40" s="93" t="s">
        <v>228</v>
      </c>
      <c r="D40" s="93">
        <v>70</v>
      </c>
      <c r="E40" s="93">
        <v>70</v>
      </c>
      <c r="F40" s="94">
        <v>0.313</v>
      </c>
      <c r="G40" s="94">
        <v>0.313</v>
      </c>
      <c r="H40" s="95">
        <v>0.01</v>
      </c>
      <c r="I40" s="222"/>
      <c r="J40" s="222"/>
      <c r="K40" s="222">
        <f t="shared" si="0"/>
        <v>0</v>
      </c>
    </row>
    <row r="41" spans="1:11" ht="15">
      <c r="A41" s="92">
        <v>2</v>
      </c>
      <c r="B41" s="93" t="s">
        <v>249</v>
      </c>
      <c r="C41" s="93" t="s">
        <v>250</v>
      </c>
      <c r="D41" s="93">
        <v>148</v>
      </c>
      <c r="E41" s="93">
        <v>296</v>
      </c>
      <c r="F41" s="94">
        <v>0.91200000000000003</v>
      </c>
      <c r="G41" s="94">
        <v>1.8240000000000001</v>
      </c>
      <c r="H41" s="95">
        <v>5.5E-2</v>
      </c>
      <c r="I41" s="222"/>
      <c r="J41" s="222"/>
      <c r="K41" s="222">
        <f t="shared" si="0"/>
        <v>0</v>
      </c>
    </row>
    <row r="42" spans="1:11" ht="15">
      <c r="A42" s="92">
        <v>2</v>
      </c>
      <c r="B42" s="93" t="s">
        <v>251</v>
      </c>
      <c r="C42" s="93" t="s">
        <v>222</v>
      </c>
      <c r="D42" s="93">
        <v>150</v>
      </c>
      <c r="E42" s="93">
        <v>300</v>
      </c>
      <c r="F42" s="94">
        <v>1.278</v>
      </c>
      <c r="G42" s="94">
        <v>2.5550000000000002</v>
      </c>
      <c r="H42" s="95">
        <v>7.4999999999999997E-2</v>
      </c>
      <c r="I42" s="222"/>
      <c r="J42" s="222"/>
      <c r="K42" s="222">
        <f t="shared" si="0"/>
        <v>0</v>
      </c>
    </row>
    <row r="43" spans="1:11" ht="15">
      <c r="A43" s="92">
        <v>2</v>
      </c>
      <c r="B43" s="93" t="s">
        <v>252</v>
      </c>
      <c r="C43" s="93" t="s">
        <v>245</v>
      </c>
      <c r="D43" s="93">
        <v>200</v>
      </c>
      <c r="E43" s="93">
        <v>400</v>
      </c>
      <c r="F43" s="94">
        <v>1.57</v>
      </c>
      <c r="G43" s="94">
        <v>3.14</v>
      </c>
      <c r="H43" s="95">
        <v>9.1999999999999998E-2</v>
      </c>
      <c r="I43" s="222"/>
      <c r="J43" s="222"/>
      <c r="K43" s="222">
        <f t="shared" si="0"/>
        <v>0</v>
      </c>
    </row>
    <row r="44" spans="1:11" ht="15">
      <c r="A44" s="92">
        <v>2</v>
      </c>
      <c r="B44" s="93" t="s">
        <v>253</v>
      </c>
      <c r="C44" s="93" t="s">
        <v>245</v>
      </c>
      <c r="D44" s="93">
        <v>140</v>
      </c>
      <c r="E44" s="93">
        <v>280</v>
      </c>
      <c r="F44" s="94">
        <v>1.099</v>
      </c>
      <c r="G44" s="94">
        <v>2.198</v>
      </c>
      <c r="H44" s="95">
        <v>6.6000000000000003E-2</v>
      </c>
      <c r="I44" s="222"/>
      <c r="J44" s="222"/>
      <c r="K44" s="222">
        <f t="shared" si="0"/>
        <v>0</v>
      </c>
    </row>
    <row r="45" spans="1:11" ht="15">
      <c r="A45" s="92">
        <v>1</v>
      </c>
      <c r="B45" s="93" t="s">
        <v>254</v>
      </c>
      <c r="C45" s="93" t="s">
        <v>228</v>
      </c>
      <c r="D45" s="93">
        <v>140</v>
      </c>
      <c r="E45" s="93">
        <v>140</v>
      </c>
      <c r="F45" s="94">
        <v>0.76900000000000002</v>
      </c>
      <c r="G45" s="94">
        <v>0.76900000000000002</v>
      </c>
      <c r="H45" s="95">
        <v>2.4E-2</v>
      </c>
      <c r="I45" s="222"/>
      <c r="J45" s="222"/>
      <c r="K45" s="222">
        <f t="shared" si="0"/>
        <v>0</v>
      </c>
    </row>
    <row r="46" spans="1:11" ht="15">
      <c r="A46" s="92">
        <v>2</v>
      </c>
      <c r="B46" s="93" t="s">
        <v>255</v>
      </c>
      <c r="C46" s="93" t="s">
        <v>250</v>
      </c>
      <c r="D46" s="93">
        <v>140</v>
      </c>
      <c r="E46" s="93">
        <v>280</v>
      </c>
      <c r="F46" s="94">
        <v>0.879</v>
      </c>
      <c r="G46" s="94">
        <v>1.758</v>
      </c>
      <c r="H46" s="95">
        <v>5.3999999999999999E-2</v>
      </c>
      <c r="I46" s="222"/>
      <c r="J46" s="222"/>
      <c r="K46" s="222">
        <f t="shared" si="0"/>
        <v>0</v>
      </c>
    </row>
    <row r="47" spans="1:11" ht="15">
      <c r="A47" s="92">
        <v>2</v>
      </c>
      <c r="B47" s="93" t="s">
        <v>256</v>
      </c>
      <c r="C47" s="93" t="s">
        <v>250</v>
      </c>
      <c r="D47" s="93">
        <v>230</v>
      </c>
      <c r="E47" s="93">
        <v>460</v>
      </c>
      <c r="F47" s="94">
        <v>1.444</v>
      </c>
      <c r="G47" s="94">
        <v>2.8889999999999998</v>
      </c>
      <c r="H47" s="95">
        <v>8.5999999999999993E-2</v>
      </c>
      <c r="I47" s="222"/>
      <c r="J47" s="222"/>
      <c r="K47" s="222">
        <f t="shared" si="0"/>
        <v>0</v>
      </c>
    </row>
    <row r="48" spans="1:11" ht="15">
      <c r="A48" s="92">
        <v>1</v>
      </c>
      <c r="B48" s="93" t="s">
        <v>257</v>
      </c>
      <c r="C48" s="93" t="s">
        <v>245</v>
      </c>
      <c r="D48" s="93">
        <v>84</v>
      </c>
      <c r="E48" s="93">
        <v>84</v>
      </c>
      <c r="F48" s="94">
        <v>0.65900000000000003</v>
      </c>
      <c r="G48" s="94">
        <v>0.65900000000000003</v>
      </c>
      <c r="H48" s="95">
        <v>0.02</v>
      </c>
      <c r="I48" s="222"/>
      <c r="J48" s="222"/>
      <c r="K48" s="222">
        <f t="shared" si="0"/>
        <v>0</v>
      </c>
    </row>
    <row r="49" spans="1:11" ht="15">
      <c r="A49" s="92">
        <v>1</v>
      </c>
      <c r="B49" s="93" t="s">
        <v>258</v>
      </c>
      <c r="C49" s="93" t="s">
        <v>224</v>
      </c>
      <c r="D49" s="93">
        <v>84</v>
      </c>
      <c r="E49" s="93">
        <v>84</v>
      </c>
      <c r="F49" s="94">
        <v>0.92300000000000004</v>
      </c>
      <c r="G49" s="94">
        <v>0.92300000000000004</v>
      </c>
      <c r="H49" s="95">
        <v>2.8000000000000001E-2</v>
      </c>
      <c r="I49" s="222"/>
      <c r="J49" s="222"/>
      <c r="K49" s="222">
        <f t="shared" si="0"/>
        <v>0</v>
      </c>
    </row>
    <row r="50" spans="1:11" ht="15">
      <c r="A50" s="92">
        <v>1</v>
      </c>
      <c r="B50" s="93" t="s">
        <v>259</v>
      </c>
      <c r="C50" s="93" t="s">
        <v>260</v>
      </c>
      <c r="D50" s="93">
        <v>1486</v>
      </c>
      <c r="E50" s="93">
        <v>1486</v>
      </c>
      <c r="F50" s="94">
        <v>12.455</v>
      </c>
      <c r="G50" s="94">
        <v>12.455</v>
      </c>
      <c r="H50" s="95">
        <v>0.41599999999999998</v>
      </c>
      <c r="I50" s="222"/>
      <c r="J50" s="222"/>
      <c r="K50" s="222">
        <f t="shared" si="0"/>
        <v>0</v>
      </c>
    </row>
    <row r="51" spans="1:11" ht="15">
      <c r="A51" s="92">
        <v>1</v>
      </c>
      <c r="B51" s="93" t="s">
        <v>261</v>
      </c>
      <c r="C51" s="93" t="s">
        <v>260</v>
      </c>
      <c r="D51" s="93">
        <v>4255</v>
      </c>
      <c r="E51" s="93">
        <v>4255</v>
      </c>
      <c r="F51" s="94">
        <v>35.646999999999998</v>
      </c>
      <c r="G51" s="94">
        <v>35.646999999999998</v>
      </c>
      <c r="H51" s="95">
        <v>1.1919999999999999</v>
      </c>
      <c r="I51" s="222"/>
      <c r="J51" s="222"/>
      <c r="K51" s="222">
        <f t="shared" si="0"/>
        <v>0</v>
      </c>
    </row>
    <row r="52" spans="1:11" ht="15">
      <c r="A52" s="92">
        <v>1</v>
      </c>
      <c r="B52" s="93" t="s">
        <v>262</v>
      </c>
      <c r="C52" s="93" t="s">
        <v>260</v>
      </c>
      <c r="D52" s="93">
        <v>2580</v>
      </c>
      <c r="E52" s="93">
        <v>2580</v>
      </c>
      <c r="F52" s="94">
        <v>21.613</v>
      </c>
      <c r="G52" s="94">
        <v>21.613</v>
      </c>
      <c r="H52" s="95">
        <v>0.72199999999999998</v>
      </c>
      <c r="I52" s="222"/>
      <c r="J52" s="222"/>
      <c r="K52" s="222">
        <f t="shared" si="0"/>
        <v>0</v>
      </c>
    </row>
    <row r="53" spans="1:11" ht="15">
      <c r="A53" s="92">
        <v>1</v>
      </c>
      <c r="B53" s="93" t="s">
        <v>263</v>
      </c>
      <c r="C53" s="93" t="s">
        <v>260</v>
      </c>
      <c r="D53" s="93">
        <v>2220</v>
      </c>
      <c r="E53" s="93">
        <v>2220</v>
      </c>
      <c r="F53" s="94">
        <v>18.597999999999999</v>
      </c>
      <c r="G53" s="94">
        <v>18.597999999999999</v>
      </c>
      <c r="H53" s="95">
        <v>0.622</v>
      </c>
      <c r="I53" s="222"/>
      <c r="J53" s="222"/>
      <c r="K53" s="222">
        <f t="shared" si="0"/>
        <v>0</v>
      </c>
    </row>
    <row r="54" spans="1:11" ht="15">
      <c r="A54" s="92">
        <v>1</v>
      </c>
      <c r="B54" s="93" t="s">
        <v>264</v>
      </c>
      <c r="C54" s="93" t="s">
        <v>260</v>
      </c>
      <c r="D54" s="93">
        <v>1632</v>
      </c>
      <c r="E54" s="93">
        <v>1632</v>
      </c>
      <c r="F54" s="94">
        <v>13.677</v>
      </c>
      <c r="G54" s="94">
        <v>13.677</v>
      </c>
      <c r="H54" s="95">
        <v>0.45700000000000002</v>
      </c>
      <c r="I54" s="222"/>
      <c r="J54" s="222"/>
      <c r="K54" s="222">
        <f t="shared" si="0"/>
        <v>0</v>
      </c>
    </row>
    <row r="55" spans="1:11" ht="15">
      <c r="A55" s="92">
        <v>1</v>
      </c>
      <c r="B55" s="93" t="s">
        <v>265</v>
      </c>
      <c r="C55" s="93" t="s">
        <v>260</v>
      </c>
      <c r="D55" s="93">
        <v>1632</v>
      </c>
      <c r="E55" s="93">
        <v>1632</v>
      </c>
      <c r="F55" s="94">
        <v>13.677</v>
      </c>
      <c r="G55" s="94">
        <v>13.677</v>
      </c>
      <c r="H55" s="95">
        <v>0.45700000000000002</v>
      </c>
      <c r="I55" s="222"/>
      <c r="J55" s="222"/>
      <c r="K55" s="222">
        <f t="shared" si="0"/>
        <v>0</v>
      </c>
    </row>
    <row r="56" spans="1:11" ht="15">
      <c r="A56" s="92">
        <v>1</v>
      </c>
      <c r="B56" s="93" t="s">
        <v>266</v>
      </c>
      <c r="C56" s="93" t="s">
        <v>267</v>
      </c>
      <c r="D56" s="93">
        <v>5034</v>
      </c>
      <c r="E56" s="93">
        <v>5034</v>
      </c>
      <c r="F56" s="94">
        <v>72.725999999999999</v>
      </c>
      <c r="G56" s="94">
        <v>72.725999999999999</v>
      </c>
      <c r="H56" s="95">
        <v>2.6179999999999999</v>
      </c>
      <c r="I56" s="222"/>
      <c r="J56" s="222"/>
      <c r="K56" s="222">
        <f t="shared" si="0"/>
        <v>0</v>
      </c>
    </row>
    <row r="57" spans="1:11" ht="15">
      <c r="A57" s="92">
        <v>1</v>
      </c>
      <c r="B57" s="93" t="s">
        <v>268</v>
      </c>
      <c r="C57" s="93" t="s">
        <v>267</v>
      </c>
      <c r="D57" s="93">
        <v>2112</v>
      </c>
      <c r="E57" s="93">
        <v>2112</v>
      </c>
      <c r="F57" s="94">
        <v>30.506</v>
      </c>
      <c r="G57" s="94">
        <v>30.506</v>
      </c>
      <c r="H57" s="95">
        <v>1.0980000000000001</v>
      </c>
      <c r="I57" s="222"/>
      <c r="J57" s="222"/>
      <c r="K57" s="222">
        <f t="shared" si="0"/>
        <v>0</v>
      </c>
    </row>
    <row r="58" spans="1:11" ht="15">
      <c r="A58" s="92">
        <v>1</v>
      </c>
      <c r="B58" s="93" t="s">
        <v>269</v>
      </c>
      <c r="C58" s="93" t="s">
        <v>267</v>
      </c>
      <c r="D58" s="93">
        <v>2150</v>
      </c>
      <c r="E58" s="93">
        <v>2150</v>
      </c>
      <c r="F58" s="94">
        <v>31.055</v>
      </c>
      <c r="G58" s="94">
        <v>31.055</v>
      </c>
      <c r="H58" s="95">
        <v>1.1180000000000001</v>
      </c>
      <c r="I58" s="222"/>
      <c r="J58" s="222"/>
      <c r="K58" s="222">
        <f t="shared" si="0"/>
        <v>0</v>
      </c>
    </row>
    <row r="59" spans="1:11" ht="15">
      <c r="A59" s="92">
        <v>1</v>
      </c>
      <c r="B59" s="93" t="s">
        <v>270</v>
      </c>
      <c r="C59" s="93" t="s">
        <v>267</v>
      </c>
      <c r="D59" s="93">
        <v>1170</v>
      </c>
      <c r="E59" s="93">
        <v>1170</v>
      </c>
      <c r="F59" s="94">
        <v>16.899000000000001</v>
      </c>
      <c r="G59" s="94">
        <v>16.899000000000001</v>
      </c>
      <c r="H59" s="95">
        <v>0.60799999999999998</v>
      </c>
      <c r="I59" s="222"/>
      <c r="J59" s="222"/>
      <c r="K59" s="222">
        <f t="shared" si="0"/>
        <v>0</v>
      </c>
    </row>
    <row r="60" spans="1:11" ht="15">
      <c r="A60" s="92">
        <v>1</v>
      </c>
      <c r="B60" s="93" t="s">
        <v>271</v>
      </c>
      <c r="C60" s="93" t="s">
        <v>267</v>
      </c>
      <c r="D60" s="93">
        <v>2150</v>
      </c>
      <c r="E60" s="93">
        <v>2150</v>
      </c>
      <c r="F60" s="94">
        <v>31.055</v>
      </c>
      <c r="G60" s="94">
        <v>31.055</v>
      </c>
      <c r="H60" s="95">
        <v>1.1180000000000001</v>
      </c>
      <c r="I60" s="222"/>
      <c r="J60" s="222"/>
      <c r="K60" s="222">
        <f t="shared" si="0"/>
        <v>0</v>
      </c>
    </row>
    <row r="61" spans="1:11" ht="15">
      <c r="A61" s="92">
        <v>2</v>
      </c>
      <c r="B61" s="93" t="s">
        <v>272</v>
      </c>
      <c r="C61" s="93" t="s">
        <v>267</v>
      </c>
      <c r="D61" s="93">
        <v>1230</v>
      </c>
      <c r="E61" s="93">
        <v>2460</v>
      </c>
      <c r="F61" s="94">
        <v>17.765999999999998</v>
      </c>
      <c r="G61" s="94">
        <v>35.533000000000001</v>
      </c>
      <c r="H61" s="95">
        <v>1.2789999999999999</v>
      </c>
      <c r="I61" s="222"/>
      <c r="J61" s="222"/>
      <c r="K61" s="222">
        <f t="shared" si="0"/>
        <v>0</v>
      </c>
    </row>
    <row r="62" spans="1:11" ht="15">
      <c r="A62" s="92">
        <v>1</v>
      </c>
      <c r="B62" s="93" t="s">
        <v>273</v>
      </c>
      <c r="C62" s="93" t="s">
        <v>274</v>
      </c>
      <c r="D62" s="93">
        <v>1076</v>
      </c>
      <c r="E62" s="93">
        <v>1076</v>
      </c>
      <c r="F62" s="94">
        <v>5.8419999999999996</v>
      </c>
      <c r="G62" s="94">
        <v>5.8419999999999996</v>
      </c>
      <c r="H62" s="95">
        <v>0.251</v>
      </c>
      <c r="I62" s="222"/>
      <c r="J62" s="222"/>
      <c r="K62" s="222">
        <f t="shared" si="0"/>
        <v>0</v>
      </c>
    </row>
    <row r="63" spans="1:11" ht="15">
      <c r="A63" s="92">
        <v>2</v>
      </c>
      <c r="B63" s="93" t="s">
        <v>275</v>
      </c>
      <c r="C63" s="93" t="s">
        <v>274</v>
      </c>
      <c r="D63" s="93">
        <v>615</v>
      </c>
      <c r="E63" s="93">
        <v>1230</v>
      </c>
      <c r="F63" s="94">
        <v>3.3370000000000002</v>
      </c>
      <c r="G63" s="94">
        <v>6.6740000000000004</v>
      </c>
      <c r="H63" s="95">
        <v>0.28699999999999998</v>
      </c>
      <c r="I63" s="222"/>
      <c r="J63" s="222"/>
      <c r="K63" s="222">
        <f t="shared" si="0"/>
        <v>0</v>
      </c>
    </row>
    <row r="64" spans="1:11" ht="15">
      <c r="A64" s="92">
        <v>2</v>
      </c>
      <c r="B64" s="93" t="s">
        <v>276</v>
      </c>
      <c r="C64" s="93" t="s">
        <v>274</v>
      </c>
      <c r="D64" s="93">
        <v>496</v>
      </c>
      <c r="E64" s="93">
        <v>992</v>
      </c>
      <c r="F64" s="94">
        <v>2.6930000000000001</v>
      </c>
      <c r="G64" s="94">
        <v>5.3849999999999998</v>
      </c>
      <c r="H64" s="95">
        <v>0.23100000000000001</v>
      </c>
      <c r="I64" s="222"/>
      <c r="J64" s="222"/>
      <c r="K64" s="222">
        <f t="shared" si="0"/>
        <v>0</v>
      </c>
    </row>
    <row r="65" spans="1:11" ht="15">
      <c r="A65" s="92">
        <v>1</v>
      </c>
      <c r="B65" s="93" t="s">
        <v>277</v>
      </c>
      <c r="C65" s="93" t="s">
        <v>274</v>
      </c>
      <c r="D65" s="93">
        <v>1507</v>
      </c>
      <c r="E65" s="93">
        <v>1507</v>
      </c>
      <c r="F65" s="94">
        <v>8.1780000000000008</v>
      </c>
      <c r="G65" s="94">
        <v>8.1780000000000008</v>
      </c>
      <c r="H65" s="95">
        <v>0.35099999999999998</v>
      </c>
      <c r="I65" s="222"/>
      <c r="J65" s="222"/>
      <c r="K65" s="222">
        <f t="shared" si="0"/>
        <v>0</v>
      </c>
    </row>
    <row r="66" spans="1:11" ht="15">
      <c r="A66" s="92">
        <v>3</v>
      </c>
      <c r="B66" s="93" t="s">
        <v>278</v>
      </c>
      <c r="C66" s="93" t="s">
        <v>274</v>
      </c>
      <c r="D66" s="93">
        <v>910</v>
      </c>
      <c r="E66" s="93">
        <v>2729</v>
      </c>
      <c r="F66" s="94">
        <v>4.9359999999999999</v>
      </c>
      <c r="G66" s="94">
        <v>14.808</v>
      </c>
      <c r="H66" s="95">
        <v>0.63600000000000001</v>
      </c>
      <c r="I66" s="222"/>
      <c r="J66" s="222"/>
      <c r="K66" s="222">
        <f t="shared" si="0"/>
        <v>0</v>
      </c>
    </row>
    <row r="67" spans="1:11" ht="15">
      <c r="A67" s="92">
        <v>1</v>
      </c>
      <c r="B67" s="93" t="s">
        <v>279</v>
      </c>
      <c r="C67" s="93" t="s">
        <v>274</v>
      </c>
      <c r="D67" s="93">
        <v>1230</v>
      </c>
      <c r="E67" s="93">
        <v>1230</v>
      </c>
      <c r="F67" s="94">
        <v>6.6740000000000004</v>
      </c>
      <c r="G67" s="94">
        <v>6.6740000000000004</v>
      </c>
      <c r="H67" s="95">
        <v>0.28699999999999998</v>
      </c>
      <c r="I67" s="222"/>
      <c r="J67" s="222"/>
      <c r="K67" s="222">
        <f t="shared" si="0"/>
        <v>0</v>
      </c>
    </row>
    <row r="68" spans="1:11" ht="15">
      <c r="A68" s="92">
        <v>1</v>
      </c>
      <c r="B68" s="93" t="s">
        <v>280</v>
      </c>
      <c r="C68" s="93" t="s">
        <v>274</v>
      </c>
      <c r="D68" s="93">
        <v>1211</v>
      </c>
      <c r="E68" s="93">
        <v>1211</v>
      </c>
      <c r="F68" s="94">
        <v>6.5720000000000001</v>
      </c>
      <c r="G68" s="94">
        <v>6.5720000000000001</v>
      </c>
      <c r="H68" s="95">
        <v>0.28199999999999997</v>
      </c>
      <c r="I68" s="222"/>
      <c r="J68" s="222"/>
      <c r="K68" s="222">
        <f t="shared" si="0"/>
        <v>0</v>
      </c>
    </row>
    <row r="69" spans="1:11" ht="15">
      <c r="A69" s="92">
        <v>1</v>
      </c>
      <c r="B69" s="93" t="s">
        <v>281</v>
      </c>
      <c r="C69" s="93" t="s">
        <v>274</v>
      </c>
      <c r="D69" s="93">
        <v>1259</v>
      </c>
      <c r="E69" s="93">
        <v>1259</v>
      </c>
      <c r="F69" s="94">
        <v>6.83</v>
      </c>
      <c r="G69" s="94">
        <v>6.83</v>
      </c>
      <c r="H69" s="95">
        <v>0.29299999999999998</v>
      </c>
      <c r="I69" s="222"/>
      <c r="J69" s="222"/>
      <c r="K69" s="222">
        <f t="shared" ref="K69:K132" si="1">SUM(I69:J69)</f>
        <v>0</v>
      </c>
    </row>
    <row r="70" spans="1:11" ht="15">
      <c r="A70" s="92">
        <v>1</v>
      </c>
      <c r="B70" s="93" t="s">
        <v>282</v>
      </c>
      <c r="C70" s="93" t="s">
        <v>274</v>
      </c>
      <c r="D70" s="93">
        <v>419</v>
      </c>
      <c r="E70" s="93">
        <v>419</v>
      </c>
      <c r="F70" s="94">
        <v>2.278</v>
      </c>
      <c r="G70" s="94">
        <v>2.278</v>
      </c>
      <c r="H70" s="95">
        <v>9.8000000000000004E-2</v>
      </c>
      <c r="I70" s="222"/>
      <c r="J70" s="222"/>
      <c r="K70" s="222">
        <f t="shared" si="1"/>
        <v>0</v>
      </c>
    </row>
    <row r="71" spans="1:11" ht="15">
      <c r="A71" s="92">
        <v>1</v>
      </c>
      <c r="B71" s="93" t="s">
        <v>283</v>
      </c>
      <c r="C71" s="93" t="s">
        <v>274</v>
      </c>
      <c r="D71" s="93">
        <v>1056</v>
      </c>
      <c r="E71" s="93">
        <v>1056</v>
      </c>
      <c r="F71" s="94">
        <v>5.7320000000000002</v>
      </c>
      <c r="G71" s="94">
        <v>5.7320000000000002</v>
      </c>
      <c r="H71" s="95">
        <v>0.246</v>
      </c>
      <c r="I71" s="222"/>
      <c r="J71" s="222"/>
      <c r="K71" s="222">
        <f t="shared" si="1"/>
        <v>0</v>
      </c>
    </row>
    <row r="72" spans="1:11" ht="15">
      <c r="A72" s="92">
        <v>2</v>
      </c>
      <c r="B72" s="93" t="s">
        <v>284</v>
      </c>
      <c r="C72" s="93" t="s">
        <v>274</v>
      </c>
      <c r="D72" s="93">
        <v>1148</v>
      </c>
      <c r="E72" s="93">
        <v>2296</v>
      </c>
      <c r="F72" s="94">
        <v>6.23</v>
      </c>
      <c r="G72" s="94">
        <v>12.46</v>
      </c>
      <c r="H72" s="95">
        <v>0.53500000000000003</v>
      </c>
      <c r="I72" s="222"/>
      <c r="J72" s="222"/>
      <c r="K72" s="222">
        <f t="shared" si="1"/>
        <v>0</v>
      </c>
    </row>
    <row r="73" spans="1:11" ht="15">
      <c r="A73" s="92">
        <v>1</v>
      </c>
      <c r="B73" s="93" t="s">
        <v>285</v>
      </c>
      <c r="C73" s="93" t="s">
        <v>274</v>
      </c>
      <c r="D73" s="93">
        <v>1208</v>
      </c>
      <c r="E73" s="93">
        <v>1208</v>
      </c>
      <c r="F73" s="94">
        <v>6.5540000000000003</v>
      </c>
      <c r="G73" s="94">
        <v>6.5540000000000003</v>
      </c>
      <c r="H73" s="95">
        <v>0.28199999999999997</v>
      </c>
      <c r="I73" s="222"/>
      <c r="J73" s="222"/>
      <c r="K73" s="222">
        <f t="shared" si="1"/>
        <v>0</v>
      </c>
    </row>
    <row r="74" spans="1:11" ht="15">
      <c r="A74" s="92">
        <v>2</v>
      </c>
      <c r="B74" s="93" t="s">
        <v>286</v>
      </c>
      <c r="C74" s="93" t="s">
        <v>274</v>
      </c>
      <c r="D74" s="93">
        <v>679</v>
      </c>
      <c r="E74" s="93">
        <v>1359</v>
      </c>
      <c r="F74" s="94">
        <v>3.6880000000000002</v>
      </c>
      <c r="G74" s="94">
        <v>7.3769999999999998</v>
      </c>
      <c r="H74" s="95">
        <v>0.317</v>
      </c>
      <c r="I74" s="222"/>
      <c r="J74" s="222"/>
      <c r="K74" s="222">
        <f t="shared" si="1"/>
        <v>0</v>
      </c>
    </row>
    <row r="75" spans="1:11" ht="15">
      <c r="A75" s="92">
        <v>1</v>
      </c>
      <c r="B75" s="93" t="s">
        <v>287</v>
      </c>
      <c r="C75" s="93" t="s">
        <v>274</v>
      </c>
      <c r="D75" s="93">
        <v>699</v>
      </c>
      <c r="E75" s="93">
        <v>699</v>
      </c>
      <c r="F75" s="94">
        <v>3.7970000000000002</v>
      </c>
      <c r="G75" s="94">
        <v>3.7970000000000002</v>
      </c>
      <c r="H75" s="95">
        <v>0.16300000000000001</v>
      </c>
      <c r="I75" s="222"/>
      <c r="J75" s="222"/>
      <c r="K75" s="222">
        <f t="shared" si="1"/>
        <v>0</v>
      </c>
    </row>
    <row r="76" spans="1:11" ht="15">
      <c r="A76" s="92">
        <v>1</v>
      </c>
      <c r="B76" s="93" t="s">
        <v>288</v>
      </c>
      <c r="C76" s="93" t="s">
        <v>274</v>
      </c>
      <c r="D76" s="93">
        <v>1189</v>
      </c>
      <c r="E76" s="93">
        <v>1189</v>
      </c>
      <c r="F76" s="94">
        <v>6.4530000000000003</v>
      </c>
      <c r="G76" s="94">
        <v>6.4530000000000003</v>
      </c>
      <c r="H76" s="95">
        <v>0.27700000000000002</v>
      </c>
      <c r="I76" s="222"/>
      <c r="J76" s="222"/>
      <c r="K76" s="222">
        <f t="shared" si="1"/>
        <v>0</v>
      </c>
    </row>
    <row r="77" spans="1:11" ht="15">
      <c r="A77" s="92">
        <v>1</v>
      </c>
      <c r="B77" s="93" t="s">
        <v>289</v>
      </c>
      <c r="C77" s="93" t="s">
        <v>274</v>
      </c>
      <c r="D77" s="93">
        <v>1200</v>
      </c>
      <c r="E77" s="93">
        <v>1200</v>
      </c>
      <c r="F77" s="94">
        <v>6.5140000000000002</v>
      </c>
      <c r="G77" s="94">
        <v>6.5140000000000002</v>
      </c>
      <c r="H77" s="95">
        <v>0.28000000000000003</v>
      </c>
      <c r="I77" s="222"/>
      <c r="J77" s="222"/>
      <c r="K77" s="222">
        <f t="shared" si="1"/>
        <v>0</v>
      </c>
    </row>
    <row r="78" spans="1:11" ht="15">
      <c r="A78" s="92">
        <v>1</v>
      </c>
      <c r="B78" s="93" t="s">
        <v>290</v>
      </c>
      <c r="C78" s="93" t="s">
        <v>274</v>
      </c>
      <c r="D78" s="93">
        <v>835</v>
      </c>
      <c r="E78" s="93">
        <v>835</v>
      </c>
      <c r="F78" s="94">
        <v>4.5289999999999999</v>
      </c>
      <c r="G78" s="94">
        <v>4.5289999999999999</v>
      </c>
      <c r="H78" s="95">
        <v>0.19500000000000001</v>
      </c>
      <c r="I78" s="222"/>
      <c r="J78" s="222"/>
      <c r="K78" s="222">
        <f t="shared" si="1"/>
        <v>0</v>
      </c>
    </row>
    <row r="79" spans="1:11" ht="15">
      <c r="A79" s="92">
        <v>1</v>
      </c>
      <c r="B79" s="93" t="s">
        <v>291</v>
      </c>
      <c r="C79" s="93" t="s">
        <v>274</v>
      </c>
      <c r="D79" s="93">
        <v>735</v>
      </c>
      <c r="E79" s="93">
        <v>735</v>
      </c>
      <c r="F79" s="94">
        <v>3.9870000000000001</v>
      </c>
      <c r="G79" s="94">
        <v>3.9870000000000001</v>
      </c>
      <c r="H79" s="95">
        <v>0.17100000000000001</v>
      </c>
      <c r="I79" s="222"/>
      <c r="J79" s="222"/>
      <c r="K79" s="222">
        <f t="shared" si="1"/>
        <v>0</v>
      </c>
    </row>
    <row r="80" spans="1:11" ht="15">
      <c r="A80" s="92">
        <v>1</v>
      </c>
      <c r="B80" s="93" t="s">
        <v>292</v>
      </c>
      <c r="C80" s="93" t="s">
        <v>274</v>
      </c>
      <c r="D80" s="93">
        <v>1458</v>
      </c>
      <c r="E80" s="93">
        <v>1458</v>
      </c>
      <c r="F80" s="94">
        <v>7.91</v>
      </c>
      <c r="G80" s="94">
        <v>7.91</v>
      </c>
      <c r="H80" s="95">
        <v>0.34</v>
      </c>
      <c r="I80" s="222"/>
      <c r="J80" s="222"/>
      <c r="K80" s="222">
        <f t="shared" si="1"/>
        <v>0</v>
      </c>
    </row>
    <row r="81" spans="1:11" ht="15">
      <c r="A81" s="92">
        <v>1</v>
      </c>
      <c r="B81" s="93" t="s">
        <v>293</v>
      </c>
      <c r="C81" s="93" t="s">
        <v>274</v>
      </c>
      <c r="D81" s="93">
        <v>1103</v>
      </c>
      <c r="E81" s="93">
        <v>1103</v>
      </c>
      <c r="F81" s="94">
        <v>5.9850000000000003</v>
      </c>
      <c r="G81" s="94">
        <v>5.9850000000000003</v>
      </c>
      <c r="H81" s="95">
        <v>0.25700000000000001</v>
      </c>
      <c r="I81" s="222"/>
      <c r="J81" s="222"/>
      <c r="K81" s="222">
        <f t="shared" si="1"/>
        <v>0</v>
      </c>
    </row>
    <row r="82" spans="1:11" ht="15">
      <c r="A82" s="92">
        <v>1</v>
      </c>
      <c r="B82" s="93" t="s">
        <v>294</v>
      </c>
      <c r="C82" s="93" t="s">
        <v>274</v>
      </c>
      <c r="D82" s="93">
        <v>1137</v>
      </c>
      <c r="E82" s="93">
        <v>1137</v>
      </c>
      <c r="F82" s="94">
        <v>6.1719999999999997</v>
      </c>
      <c r="G82" s="94">
        <v>6.1719999999999997</v>
      </c>
      <c r="H82" s="95">
        <v>0.26500000000000001</v>
      </c>
      <c r="I82" s="222"/>
      <c r="J82" s="222"/>
      <c r="K82" s="222">
        <f t="shared" si="1"/>
        <v>0</v>
      </c>
    </row>
    <row r="83" spans="1:11" ht="15">
      <c r="A83" s="92">
        <v>1</v>
      </c>
      <c r="B83" s="93" t="s">
        <v>295</v>
      </c>
      <c r="C83" s="93" t="s">
        <v>274</v>
      </c>
      <c r="D83" s="93">
        <v>1204</v>
      </c>
      <c r="E83" s="93">
        <v>1204</v>
      </c>
      <c r="F83" s="94">
        <v>6.5359999999999996</v>
      </c>
      <c r="G83" s="94">
        <v>6.5359999999999996</v>
      </c>
      <c r="H83" s="95">
        <v>0.28100000000000003</v>
      </c>
      <c r="I83" s="222"/>
      <c r="J83" s="222"/>
      <c r="K83" s="222">
        <f t="shared" si="1"/>
        <v>0</v>
      </c>
    </row>
    <row r="84" spans="1:11" ht="15">
      <c r="A84" s="92">
        <v>1</v>
      </c>
      <c r="B84" s="93" t="s">
        <v>296</v>
      </c>
      <c r="C84" s="93" t="s">
        <v>274</v>
      </c>
      <c r="D84" s="93">
        <v>1417</v>
      </c>
      <c r="E84" s="93">
        <v>1417</v>
      </c>
      <c r="F84" s="94">
        <v>7.6890000000000001</v>
      </c>
      <c r="G84" s="94">
        <v>7.6890000000000001</v>
      </c>
      <c r="H84" s="95">
        <v>0.33</v>
      </c>
      <c r="I84" s="222"/>
      <c r="J84" s="222"/>
      <c r="K84" s="222">
        <f t="shared" si="1"/>
        <v>0</v>
      </c>
    </row>
    <row r="85" spans="1:11" ht="15">
      <c r="A85" s="92">
        <v>1</v>
      </c>
      <c r="B85" s="93" t="s">
        <v>297</v>
      </c>
      <c r="C85" s="93" t="s">
        <v>274</v>
      </c>
      <c r="D85" s="93">
        <v>340</v>
      </c>
      <c r="E85" s="93">
        <v>340</v>
      </c>
      <c r="F85" s="94">
        <v>1.8440000000000001</v>
      </c>
      <c r="G85" s="94">
        <v>1.8440000000000001</v>
      </c>
      <c r="H85" s="95">
        <v>7.9000000000000001E-2</v>
      </c>
      <c r="I85" s="222"/>
      <c r="J85" s="222"/>
      <c r="K85" s="222">
        <f t="shared" si="1"/>
        <v>0</v>
      </c>
    </row>
    <row r="86" spans="1:11" ht="15">
      <c r="A86" s="92">
        <v>1</v>
      </c>
      <c r="B86" s="93" t="s">
        <v>298</v>
      </c>
      <c r="C86" s="93" t="s">
        <v>274</v>
      </c>
      <c r="D86" s="93">
        <v>938</v>
      </c>
      <c r="E86" s="93">
        <v>938</v>
      </c>
      <c r="F86" s="94">
        <v>5.0919999999999996</v>
      </c>
      <c r="G86" s="94">
        <v>5.0919999999999996</v>
      </c>
      <c r="H86" s="95">
        <v>0.219</v>
      </c>
      <c r="I86" s="222"/>
      <c r="J86" s="222"/>
      <c r="K86" s="222">
        <f t="shared" si="1"/>
        <v>0</v>
      </c>
    </row>
    <row r="87" spans="1:11" ht="15">
      <c r="A87" s="92">
        <v>2</v>
      </c>
      <c r="B87" s="93" t="s">
        <v>299</v>
      </c>
      <c r="C87" s="93" t="s">
        <v>274</v>
      </c>
      <c r="D87" s="93">
        <v>976</v>
      </c>
      <c r="E87" s="93">
        <v>1952</v>
      </c>
      <c r="F87" s="94">
        <v>5.2969999999999997</v>
      </c>
      <c r="G87" s="94">
        <v>10.593999999999999</v>
      </c>
      <c r="H87" s="95">
        <v>0.45500000000000002</v>
      </c>
      <c r="I87" s="222"/>
      <c r="J87" s="222"/>
      <c r="K87" s="222">
        <f t="shared" si="1"/>
        <v>0</v>
      </c>
    </row>
    <row r="88" spans="1:11" ht="15">
      <c r="A88" s="92">
        <v>2</v>
      </c>
      <c r="B88" s="93" t="s">
        <v>300</v>
      </c>
      <c r="C88" s="93" t="s">
        <v>274</v>
      </c>
      <c r="D88" s="93">
        <v>960</v>
      </c>
      <c r="E88" s="93">
        <v>1920</v>
      </c>
      <c r="F88" s="94">
        <v>5.21</v>
      </c>
      <c r="G88" s="94">
        <v>10.420999999999999</v>
      </c>
      <c r="H88" s="95">
        <v>0.44800000000000001</v>
      </c>
      <c r="I88" s="222"/>
      <c r="J88" s="222"/>
      <c r="K88" s="222">
        <f t="shared" si="1"/>
        <v>0</v>
      </c>
    </row>
    <row r="89" spans="1:11" ht="15">
      <c r="A89" s="92">
        <v>4</v>
      </c>
      <c r="B89" s="93" t="s">
        <v>301</v>
      </c>
      <c r="C89" s="93" t="s">
        <v>274</v>
      </c>
      <c r="D89" s="93">
        <v>986</v>
      </c>
      <c r="E89" s="93">
        <v>3944</v>
      </c>
      <c r="F89" s="94">
        <v>5.3490000000000002</v>
      </c>
      <c r="G89" s="94">
        <v>21.396999999999998</v>
      </c>
      <c r="H89" s="95">
        <v>0.91900000000000004</v>
      </c>
      <c r="I89" s="222"/>
      <c r="J89" s="222"/>
      <c r="K89" s="222">
        <f t="shared" si="1"/>
        <v>0</v>
      </c>
    </row>
    <row r="90" spans="1:11" ht="15">
      <c r="A90" s="92">
        <v>1</v>
      </c>
      <c r="B90" s="93" t="s">
        <v>302</v>
      </c>
      <c r="C90" s="93" t="s">
        <v>274</v>
      </c>
      <c r="D90" s="93">
        <v>934</v>
      </c>
      <c r="E90" s="93">
        <v>934</v>
      </c>
      <c r="F90" s="94">
        <v>5.069</v>
      </c>
      <c r="G90" s="94">
        <v>5.069</v>
      </c>
      <c r="H90" s="95">
        <v>0.218</v>
      </c>
      <c r="I90" s="222"/>
      <c r="J90" s="222"/>
      <c r="K90" s="222">
        <f t="shared" si="1"/>
        <v>0</v>
      </c>
    </row>
    <row r="91" spans="1:11" ht="15">
      <c r="A91" s="92">
        <v>4</v>
      </c>
      <c r="B91" s="93" t="s">
        <v>303</v>
      </c>
      <c r="C91" s="93" t="s">
        <v>274</v>
      </c>
      <c r="D91" s="93">
        <v>708</v>
      </c>
      <c r="E91" s="93">
        <v>2829</v>
      </c>
      <c r="F91" s="94">
        <v>3.8410000000000002</v>
      </c>
      <c r="G91" s="94">
        <v>15.358000000000001</v>
      </c>
      <c r="H91" s="95">
        <v>0.66</v>
      </c>
      <c r="I91" s="222"/>
      <c r="J91" s="222"/>
      <c r="K91" s="222">
        <f t="shared" si="1"/>
        <v>0</v>
      </c>
    </row>
    <row r="92" spans="1:11" ht="15">
      <c r="A92" s="92">
        <v>2</v>
      </c>
      <c r="B92" s="93" t="s">
        <v>304</v>
      </c>
      <c r="C92" s="93" t="s">
        <v>274</v>
      </c>
      <c r="D92" s="93">
        <v>676</v>
      </c>
      <c r="E92" s="93">
        <v>1352</v>
      </c>
      <c r="F92" s="94">
        <v>3.669</v>
      </c>
      <c r="G92" s="94">
        <v>7.3380000000000001</v>
      </c>
      <c r="H92" s="95">
        <v>0.315</v>
      </c>
      <c r="I92" s="222"/>
      <c r="J92" s="222"/>
      <c r="K92" s="222">
        <f t="shared" si="1"/>
        <v>0</v>
      </c>
    </row>
    <row r="93" spans="1:11" ht="15">
      <c r="A93" s="92">
        <v>1</v>
      </c>
      <c r="B93" s="93" t="s">
        <v>305</v>
      </c>
      <c r="C93" s="93" t="s">
        <v>274</v>
      </c>
      <c r="D93" s="93">
        <v>630</v>
      </c>
      <c r="E93" s="93">
        <v>630</v>
      </c>
      <c r="F93" s="94">
        <v>3.4209999999999998</v>
      </c>
      <c r="G93" s="94">
        <v>3.4209999999999998</v>
      </c>
      <c r="H93" s="95">
        <v>0.14699999999999999</v>
      </c>
      <c r="I93" s="222"/>
      <c r="J93" s="222"/>
      <c r="K93" s="222">
        <f t="shared" si="1"/>
        <v>0</v>
      </c>
    </row>
    <row r="94" spans="1:11" ht="15">
      <c r="A94" s="92">
        <v>1</v>
      </c>
      <c r="B94" s="93" t="s">
        <v>306</v>
      </c>
      <c r="C94" s="93" t="s">
        <v>274</v>
      </c>
      <c r="D94" s="93">
        <v>616</v>
      </c>
      <c r="E94" s="93">
        <v>616</v>
      </c>
      <c r="F94" s="94">
        <v>3.343</v>
      </c>
      <c r="G94" s="94">
        <v>3.343</v>
      </c>
      <c r="H94" s="95">
        <v>0.14399999999999999</v>
      </c>
      <c r="I94" s="222"/>
      <c r="J94" s="222"/>
      <c r="K94" s="222">
        <f t="shared" si="1"/>
        <v>0</v>
      </c>
    </row>
    <row r="95" spans="1:11" ht="15">
      <c r="A95" s="92">
        <v>2</v>
      </c>
      <c r="B95" s="93" t="s">
        <v>307</v>
      </c>
      <c r="C95" s="93" t="s">
        <v>274</v>
      </c>
      <c r="D95" s="93">
        <v>882</v>
      </c>
      <c r="E95" s="93">
        <v>1764</v>
      </c>
      <c r="F95" s="94">
        <v>4.7869999999999999</v>
      </c>
      <c r="G95" s="94">
        <v>9.5749999999999993</v>
      </c>
      <c r="H95" s="95">
        <v>0.41099999999999998</v>
      </c>
      <c r="I95" s="222"/>
      <c r="J95" s="222"/>
      <c r="K95" s="222">
        <f t="shared" si="1"/>
        <v>0</v>
      </c>
    </row>
    <row r="96" spans="1:11" ht="15">
      <c r="A96" s="92">
        <v>1</v>
      </c>
      <c r="B96" s="93" t="s">
        <v>308</v>
      </c>
      <c r="C96" s="93" t="s">
        <v>274</v>
      </c>
      <c r="D96" s="93">
        <v>631</v>
      </c>
      <c r="E96" s="93">
        <v>631</v>
      </c>
      <c r="F96" s="94">
        <v>3.4279999999999999</v>
      </c>
      <c r="G96" s="94">
        <v>3.4279999999999999</v>
      </c>
      <c r="H96" s="95">
        <v>0.14699999999999999</v>
      </c>
      <c r="I96" s="222"/>
      <c r="J96" s="222"/>
      <c r="K96" s="222">
        <f t="shared" si="1"/>
        <v>0</v>
      </c>
    </row>
    <row r="97" spans="1:11" ht="15">
      <c r="A97" s="92">
        <v>1</v>
      </c>
      <c r="B97" s="93" t="s">
        <v>309</v>
      </c>
      <c r="C97" s="93" t="s">
        <v>274</v>
      </c>
      <c r="D97" s="93">
        <v>617</v>
      </c>
      <c r="E97" s="93">
        <v>617</v>
      </c>
      <c r="F97" s="94">
        <v>3.3519999999999999</v>
      </c>
      <c r="G97" s="94">
        <v>3.3519999999999999</v>
      </c>
      <c r="H97" s="95">
        <v>0.14399999999999999</v>
      </c>
      <c r="I97" s="222"/>
      <c r="J97" s="222"/>
      <c r="K97" s="222">
        <f t="shared" si="1"/>
        <v>0</v>
      </c>
    </row>
    <row r="98" spans="1:11" ht="15">
      <c r="A98" s="92">
        <v>1</v>
      </c>
      <c r="B98" s="93" t="s">
        <v>310</v>
      </c>
      <c r="C98" s="93" t="s">
        <v>274</v>
      </c>
      <c r="D98" s="93">
        <v>1119</v>
      </c>
      <c r="E98" s="93">
        <v>1119</v>
      </c>
      <c r="F98" s="94">
        <v>6.0750000000000002</v>
      </c>
      <c r="G98" s="94">
        <v>6.0750000000000002</v>
      </c>
      <c r="H98" s="95">
        <v>0.26100000000000001</v>
      </c>
      <c r="I98" s="222"/>
      <c r="J98" s="222"/>
      <c r="K98" s="222">
        <f t="shared" si="1"/>
        <v>0</v>
      </c>
    </row>
    <row r="99" spans="1:11" ht="15">
      <c r="A99" s="92">
        <v>2</v>
      </c>
      <c r="B99" s="93" t="s">
        <v>311</v>
      </c>
      <c r="C99" s="93" t="s">
        <v>312</v>
      </c>
      <c r="D99" s="93">
        <v>36</v>
      </c>
      <c r="E99" s="93">
        <v>72</v>
      </c>
      <c r="F99" s="94">
        <v>9.1999999999999998E-2</v>
      </c>
      <c r="G99" s="94">
        <v>0.184</v>
      </c>
      <c r="H99" s="95">
        <v>8.9999999999999993E-3</v>
      </c>
      <c r="I99" s="222"/>
      <c r="J99" s="222"/>
      <c r="K99" s="222">
        <f t="shared" si="1"/>
        <v>0</v>
      </c>
    </row>
    <row r="100" spans="1:11" ht="15">
      <c r="A100" s="92">
        <v>1</v>
      </c>
      <c r="B100" s="93" t="s">
        <v>313</v>
      </c>
      <c r="C100" s="93" t="s">
        <v>314</v>
      </c>
      <c r="D100" s="93">
        <v>768</v>
      </c>
      <c r="E100" s="93">
        <v>768</v>
      </c>
      <c r="F100" s="94">
        <v>2.9119999999999999</v>
      </c>
      <c r="G100" s="94">
        <v>2.9119999999999999</v>
      </c>
      <c r="H100" s="95">
        <v>0.1</v>
      </c>
      <c r="I100" s="222"/>
      <c r="J100" s="222"/>
      <c r="K100" s="222">
        <f t="shared" si="1"/>
        <v>0</v>
      </c>
    </row>
    <row r="101" spans="1:11" ht="15">
      <c r="A101" s="92">
        <v>1</v>
      </c>
      <c r="B101" s="93" t="s">
        <v>315</v>
      </c>
      <c r="C101" s="93" t="s">
        <v>314</v>
      </c>
      <c r="D101" s="93">
        <v>315</v>
      </c>
      <c r="E101" s="93">
        <v>315</v>
      </c>
      <c r="F101" s="94">
        <v>1.198</v>
      </c>
      <c r="G101" s="94">
        <v>1.198</v>
      </c>
      <c r="H101" s="95">
        <v>4.1000000000000002E-2</v>
      </c>
      <c r="I101" s="222"/>
      <c r="J101" s="222"/>
      <c r="K101" s="222">
        <f t="shared" si="1"/>
        <v>0</v>
      </c>
    </row>
    <row r="102" spans="1:11" ht="15">
      <c r="A102" s="92">
        <v>6</v>
      </c>
      <c r="B102" s="93" t="s">
        <v>316</v>
      </c>
      <c r="C102" s="93" t="s">
        <v>312</v>
      </c>
      <c r="D102" s="93">
        <v>382</v>
      </c>
      <c r="E102" s="93">
        <v>2292</v>
      </c>
      <c r="F102" s="94">
        <v>0.97599999999999998</v>
      </c>
      <c r="G102" s="94">
        <v>5.8540000000000001</v>
      </c>
      <c r="H102" s="95">
        <v>0.29799999999999999</v>
      </c>
      <c r="I102" s="222"/>
      <c r="J102" s="222"/>
      <c r="K102" s="222">
        <f t="shared" si="1"/>
        <v>0</v>
      </c>
    </row>
    <row r="103" spans="1:11" ht="15">
      <c r="A103" s="92">
        <v>2</v>
      </c>
      <c r="B103" s="93" t="s">
        <v>317</v>
      </c>
      <c r="C103" s="93" t="s">
        <v>314</v>
      </c>
      <c r="D103" s="93">
        <v>1050</v>
      </c>
      <c r="E103" s="93">
        <v>2100</v>
      </c>
      <c r="F103" s="94">
        <v>3.9809999999999999</v>
      </c>
      <c r="G103" s="94">
        <v>7.9630000000000001</v>
      </c>
      <c r="H103" s="95">
        <v>0.27300000000000002</v>
      </c>
      <c r="I103" s="222"/>
      <c r="J103" s="222"/>
      <c r="K103" s="222">
        <f t="shared" si="1"/>
        <v>0</v>
      </c>
    </row>
    <row r="104" spans="1:11" ht="15">
      <c r="A104" s="92">
        <v>2</v>
      </c>
      <c r="B104" s="93" t="s">
        <v>318</v>
      </c>
      <c r="C104" s="93" t="s">
        <v>314</v>
      </c>
      <c r="D104" s="93">
        <v>1280</v>
      </c>
      <c r="E104" s="93">
        <v>2560</v>
      </c>
      <c r="F104" s="94">
        <v>4.8529999999999998</v>
      </c>
      <c r="G104" s="94">
        <v>9.7059999999999995</v>
      </c>
      <c r="H104" s="95">
        <v>0.33300000000000002</v>
      </c>
      <c r="I104" s="222"/>
      <c r="J104" s="222"/>
      <c r="K104" s="222">
        <f t="shared" si="1"/>
        <v>0</v>
      </c>
    </row>
    <row r="105" spans="1:11" ht="15">
      <c r="A105" s="92">
        <v>1</v>
      </c>
      <c r="B105" s="93" t="s">
        <v>319</v>
      </c>
      <c r="C105" s="93" t="s">
        <v>314</v>
      </c>
      <c r="D105" s="93">
        <v>1979</v>
      </c>
      <c r="E105" s="93">
        <v>1979</v>
      </c>
      <c r="F105" s="94">
        <v>7.5069999999999997</v>
      </c>
      <c r="G105" s="94">
        <v>7.5069999999999997</v>
      </c>
      <c r="H105" s="95">
        <v>0.25700000000000001</v>
      </c>
      <c r="I105" s="222"/>
      <c r="J105" s="222"/>
      <c r="K105" s="222">
        <f t="shared" si="1"/>
        <v>0</v>
      </c>
    </row>
    <row r="106" spans="1:11" ht="15">
      <c r="A106" s="92">
        <v>2</v>
      </c>
      <c r="B106" s="93" t="s">
        <v>320</v>
      </c>
      <c r="C106" s="93" t="s">
        <v>314</v>
      </c>
      <c r="D106" s="93">
        <v>1260</v>
      </c>
      <c r="E106" s="93">
        <v>2520</v>
      </c>
      <c r="F106" s="94">
        <v>4.7770000000000001</v>
      </c>
      <c r="G106" s="94">
        <v>9.5549999999999997</v>
      </c>
      <c r="H106" s="95">
        <v>0.32800000000000001</v>
      </c>
      <c r="I106" s="222"/>
      <c r="J106" s="222"/>
      <c r="K106" s="222">
        <f t="shared" si="1"/>
        <v>0</v>
      </c>
    </row>
    <row r="107" spans="1:11" ht="15">
      <c r="A107" s="92">
        <v>4</v>
      </c>
      <c r="B107" s="93" t="s">
        <v>321</v>
      </c>
      <c r="C107" s="93" t="s">
        <v>314</v>
      </c>
      <c r="D107" s="93">
        <v>1082</v>
      </c>
      <c r="E107" s="93">
        <v>4328</v>
      </c>
      <c r="F107" s="94">
        <v>4.1050000000000004</v>
      </c>
      <c r="G107" s="94">
        <v>16.422000000000001</v>
      </c>
      <c r="H107" s="95">
        <v>0.56299999999999994</v>
      </c>
      <c r="I107" s="222"/>
      <c r="J107" s="222"/>
      <c r="K107" s="222">
        <f t="shared" si="1"/>
        <v>0</v>
      </c>
    </row>
    <row r="108" spans="1:11" ht="15">
      <c r="A108" s="92">
        <v>2</v>
      </c>
      <c r="B108" s="93" t="s">
        <v>322</v>
      </c>
      <c r="C108" s="93" t="s">
        <v>314</v>
      </c>
      <c r="D108" s="93">
        <v>1065</v>
      </c>
      <c r="E108" s="93">
        <v>2130</v>
      </c>
      <c r="F108" s="94">
        <v>4.04</v>
      </c>
      <c r="G108" s="94">
        <v>8.0790000000000006</v>
      </c>
      <c r="H108" s="95">
        <v>0.27700000000000002</v>
      </c>
      <c r="I108" s="222"/>
      <c r="J108" s="222"/>
      <c r="K108" s="222">
        <f t="shared" si="1"/>
        <v>0</v>
      </c>
    </row>
    <row r="109" spans="1:11" ht="15">
      <c r="A109" s="92">
        <v>15</v>
      </c>
      <c r="B109" s="93" t="s">
        <v>323</v>
      </c>
      <c r="C109" s="93" t="s">
        <v>314</v>
      </c>
      <c r="D109" s="93">
        <v>1242</v>
      </c>
      <c r="E109" s="93">
        <v>18630</v>
      </c>
      <c r="F109" s="94">
        <v>4.7119999999999997</v>
      </c>
      <c r="G109" s="94">
        <v>70.682000000000002</v>
      </c>
      <c r="H109" s="95">
        <v>2.423</v>
      </c>
      <c r="I109" s="222"/>
      <c r="J109" s="222"/>
      <c r="K109" s="222">
        <f t="shared" si="1"/>
        <v>0</v>
      </c>
    </row>
    <row r="110" spans="1:11" ht="15">
      <c r="A110" s="92">
        <v>2</v>
      </c>
      <c r="B110" s="93" t="s">
        <v>324</v>
      </c>
      <c r="C110" s="93" t="s">
        <v>314</v>
      </c>
      <c r="D110" s="93">
        <v>1252</v>
      </c>
      <c r="E110" s="93">
        <v>2504</v>
      </c>
      <c r="F110" s="94">
        <v>4.75</v>
      </c>
      <c r="G110" s="94">
        <v>9.5</v>
      </c>
      <c r="H110" s="95">
        <v>0.32600000000000001</v>
      </c>
      <c r="I110" s="222"/>
      <c r="J110" s="222"/>
      <c r="K110" s="222">
        <f t="shared" si="1"/>
        <v>0</v>
      </c>
    </row>
    <row r="111" spans="1:11" ht="15">
      <c r="A111" s="92">
        <v>4</v>
      </c>
      <c r="B111" s="93" t="s">
        <v>325</v>
      </c>
      <c r="C111" s="93" t="s">
        <v>314</v>
      </c>
      <c r="D111" s="93">
        <v>1312</v>
      </c>
      <c r="E111" s="93">
        <v>5248</v>
      </c>
      <c r="F111" s="94">
        <v>4.9779999999999998</v>
      </c>
      <c r="G111" s="94">
        <v>19.91</v>
      </c>
      <c r="H111" s="95">
        <v>0.68300000000000005</v>
      </c>
      <c r="I111" s="222"/>
      <c r="J111" s="222"/>
      <c r="K111" s="222">
        <f t="shared" si="1"/>
        <v>0</v>
      </c>
    </row>
    <row r="112" spans="1:11" ht="15">
      <c r="A112" s="92">
        <v>2</v>
      </c>
      <c r="B112" s="93" t="s">
        <v>326</v>
      </c>
      <c r="C112" s="93" t="s">
        <v>314</v>
      </c>
      <c r="D112" s="93">
        <v>1302</v>
      </c>
      <c r="E112" s="93">
        <v>2604</v>
      </c>
      <c r="F112" s="94">
        <v>4.9400000000000004</v>
      </c>
      <c r="G112" s="94">
        <v>9.8789999999999996</v>
      </c>
      <c r="H112" s="95">
        <v>0.33900000000000002</v>
      </c>
      <c r="I112" s="222"/>
      <c r="J112" s="222"/>
      <c r="K112" s="222">
        <f t="shared" si="1"/>
        <v>0</v>
      </c>
    </row>
    <row r="113" spans="1:11" ht="15">
      <c r="A113" s="92">
        <v>4</v>
      </c>
      <c r="B113" s="93" t="s">
        <v>327</v>
      </c>
      <c r="C113" s="93" t="s">
        <v>312</v>
      </c>
      <c r="D113" s="93">
        <v>125</v>
      </c>
      <c r="E113" s="93">
        <v>500</v>
      </c>
      <c r="F113" s="94">
        <v>0.32</v>
      </c>
      <c r="G113" s="94">
        <v>1.278</v>
      </c>
      <c r="H113" s="95">
        <v>6.5000000000000002E-2</v>
      </c>
      <c r="I113" s="222"/>
      <c r="J113" s="222"/>
      <c r="K113" s="222">
        <f t="shared" si="1"/>
        <v>0</v>
      </c>
    </row>
    <row r="114" spans="1:11" ht="15">
      <c r="A114" s="92">
        <v>2</v>
      </c>
      <c r="B114" s="93" t="s">
        <v>328</v>
      </c>
      <c r="C114" s="93" t="s">
        <v>312</v>
      </c>
      <c r="D114" s="93">
        <v>42</v>
      </c>
      <c r="E114" s="93">
        <v>84</v>
      </c>
      <c r="F114" s="94">
        <v>0.109</v>
      </c>
      <c r="G114" s="94">
        <v>0.218</v>
      </c>
      <c r="H114" s="95">
        <v>1.0999999999999999E-2</v>
      </c>
      <c r="I114" s="222"/>
      <c r="J114" s="222"/>
      <c r="K114" s="222">
        <f t="shared" si="1"/>
        <v>0</v>
      </c>
    </row>
    <row r="115" spans="1:11" ht="15">
      <c r="A115" s="92">
        <v>1</v>
      </c>
      <c r="B115" s="93" t="s">
        <v>329</v>
      </c>
      <c r="C115" s="93" t="s">
        <v>312</v>
      </c>
      <c r="D115" s="93">
        <v>156</v>
      </c>
      <c r="E115" s="93">
        <v>156</v>
      </c>
      <c r="F115" s="94">
        <v>0.4</v>
      </c>
      <c r="G115" s="94">
        <v>0.4</v>
      </c>
      <c r="H115" s="95">
        <v>0.02</v>
      </c>
      <c r="I115" s="222"/>
      <c r="J115" s="222"/>
      <c r="K115" s="222">
        <f t="shared" si="1"/>
        <v>0</v>
      </c>
    </row>
    <row r="116" spans="1:11" ht="15">
      <c r="A116" s="92">
        <v>1</v>
      </c>
      <c r="B116" s="93" t="s">
        <v>330</v>
      </c>
      <c r="C116" s="93" t="s">
        <v>312</v>
      </c>
      <c r="D116" s="93">
        <v>763</v>
      </c>
      <c r="E116" s="93">
        <v>763</v>
      </c>
      <c r="F116" s="94">
        <v>1.9490000000000001</v>
      </c>
      <c r="G116" s="94">
        <v>1.9490000000000001</v>
      </c>
      <c r="H116" s="95">
        <v>9.9000000000000005E-2</v>
      </c>
      <c r="I116" s="222"/>
      <c r="J116" s="222"/>
      <c r="K116" s="222">
        <f t="shared" si="1"/>
        <v>0</v>
      </c>
    </row>
    <row r="117" spans="1:11" ht="15">
      <c r="A117" s="92">
        <v>1</v>
      </c>
      <c r="B117" s="93" t="s">
        <v>331</v>
      </c>
      <c r="C117" s="93" t="s">
        <v>312</v>
      </c>
      <c r="D117" s="93">
        <v>365</v>
      </c>
      <c r="E117" s="93">
        <v>365</v>
      </c>
      <c r="F117" s="94">
        <v>0.93200000000000005</v>
      </c>
      <c r="G117" s="94">
        <v>0.93200000000000005</v>
      </c>
      <c r="H117" s="95">
        <v>4.7E-2</v>
      </c>
      <c r="I117" s="222"/>
      <c r="J117" s="222"/>
      <c r="K117" s="222">
        <f t="shared" si="1"/>
        <v>0</v>
      </c>
    </row>
    <row r="118" spans="1:11" ht="15">
      <c r="A118" s="92">
        <v>1</v>
      </c>
      <c r="B118" s="93" t="s">
        <v>332</v>
      </c>
      <c r="C118" s="93" t="s">
        <v>312</v>
      </c>
      <c r="D118" s="93">
        <v>75</v>
      </c>
      <c r="E118" s="93">
        <v>75</v>
      </c>
      <c r="F118" s="94">
        <v>0.192</v>
      </c>
      <c r="G118" s="94">
        <v>0.192</v>
      </c>
      <c r="H118" s="95">
        <v>0.01</v>
      </c>
      <c r="I118" s="222"/>
      <c r="J118" s="222"/>
      <c r="K118" s="222">
        <f t="shared" si="1"/>
        <v>0</v>
      </c>
    </row>
    <row r="119" spans="1:11" ht="15">
      <c r="A119" s="92">
        <v>1</v>
      </c>
      <c r="B119" s="93" t="s">
        <v>333</v>
      </c>
      <c r="C119" s="93" t="s">
        <v>312</v>
      </c>
      <c r="D119" s="93">
        <v>225</v>
      </c>
      <c r="E119" s="93">
        <v>225</v>
      </c>
      <c r="F119" s="94">
        <v>0.57499999999999996</v>
      </c>
      <c r="G119" s="94">
        <v>0.57499999999999996</v>
      </c>
      <c r="H119" s="95">
        <v>2.9000000000000001E-2</v>
      </c>
      <c r="I119" s="222"/>
      <c r="J119" s="222"/>
      <c r="K119" s="222">
        <f t="shared" si="1"/>
        <v>0</v>
      </c>
    </row>
    <row r="120" spans="1:11" ht="15">
      <c r="A120" s="92">
        <v>2</v>
      </c>
      <c r="B120" s="93" t="s">
        <v>334</v>
      </c>
      <c r="C120" s="93" t="s">
        <v>312</v>
      </c>
      <c r="D120" s="93">
        <v>908</v>
      </c>
      <c r="E120" s="93">
        <v>1816</v>
      </c>
      <c r="F120" s="94">
        <v>2.319</v>
      </c>
      <c r="G120" s="94">
        <v>4.6369999999999996</v>
      </c>
      <c r="H120" s="95">
        <v>0.23599999999999999</v>
      </c>
      <c r="I120" s="222"/>
      <c r="J120" s="222"/>
      <c r="K120" s="222">
        <f t="shared" si="1"/>
        <v>0</v>
      </c>
    </row>
    <row r="121" spans="1:11" ht="15">
      <c r="A121" s="92">
        <v>2</v>
      </c>
      <c r="B121" s="93" t="s">
        <v>335</v>
      </c>
      <c r="C121" s="93" t="s">
        <v>312</v>
      </c>
      <c r="D121" s="93">
        <v>1684</v>
      </c>
      <c r="E121" s="93">
        <v>3368</v>
      </c>
      <c r="F121" s="94">
        <v>4.2969999999999997</v>
      </c>
      <c r="G121" s="94">
        <v>8.5939999999999994</v>
      </c>
      <c r="H121" s="95">
        <v>0.438</v>
      </c>
      <c r="I121" s="222"/>
      <c r="J121" s="222"/>
      <c r="K121" s="222">
        <f t="shared" si="1"/>
        <v>0</v>
      </c>
    </row>
    <row r="122" spans="1:11" ht="15">
      <c r="A122" s="92">
        <v>1</v>
      </c>
      <c r="B122" s="93" t="s">
        <v>336</v>
      </c>
      <c r="C122" s="93" t="s">
        <v>312</v>
      </c>
      <c r="D122" s="93">
        <v>813</v>
      </c>
      <c r="E122" s="93">
        <v>813</v>
      </c>
      <c r="F122" s="94">
        <v>2.0760000000000001</v>
      </c>
      <c r="G122" s="94">
        <v>2.0760000000000001</v>
      </c>
      <c r="H122" s="95">
        <v>0.106</v>
      </c>
      <c r="I122" s="222"/>
      <c r="J122" s="222"/>
      <c r="K122" s="222">
        <f t="shared" si="1"/>
        <v>0</v>
      </c>
    </row>
    <row r="123" spans="1:11" ht="15">
      <c r="A123" s="92">
        <v>1</v>
      </c>
      <c r="B123" s="93" t="s">
        <v>337</v>
      </c>
      <c r="C123" s="93" t="s">
        <v>312</v>
      </c>
      <c r="D123" s="93">
        <v>3493</v>
      </c>
      <c r="E123" s="93">
        <v>3493</v>
      </c>
      <c r="F123" s="94">
        <v>8.9130000000000003</v>
      </c>
      <c r="G123" s="94">
        <v>8.9130000000000003</v>
      </c>
      <c r="H123" s="95">
        <v>0.45400000000000001</v>
      </c>
      <c r="I123" s="222"/>
      <c r="J123" s="222"/>
      <c r="K123" s="222">
        <f t="shared" si="1"/>
        <v>0</v>
      </c>
    </row>
    <row r="124" spans="1:11" ht="15">
      <c r="A124" s="92">
        <v>1</v>
      </c>
      <c r="B124" s="93" t="s">
        <v>338</v>
      </c>
      <c r="C124" s="93" t="s">
        <v>312</v>
      </c>
      <c r="D124" s="93">
        <v>2682</v>
      </c>
      <c r="E124" s="93">
        <v>2682</v>
      </c>
      <c r="F124" s="94">
        <v>6.843</v>
      </c>
      <c r="G124" s="94">
        <v>6.843</v>
      </c>
      <c r="H124" s="95">
        <v>0.34899999999999998</v>
      </c>
      <c r="I124" s="222"/>
      <c r="J124" s="222"/>
      <c r="K124" s="222">
        <f t="shared" si="1"/>
        <v>0</v>
      </c>
    </row>
    <row r="125" spans="1:11" ht="15">
      <c r="A125" s="92">
        <v>1</v>
      </c>
      <c r="B125" s="93" t="s">
        <v>339</v>
      </c>
      <c r="C125" s="93" t="s">
        <v>312</v>
      </c>
      <c r="D125" s="93">
        <v>4344</v>
      </c>
      <c r="E125" s="93">
        <v>4344</v>
      </c>
      <c r="F125" s="94">
        <v>11.085000000000001</v>
      </c>
      <c r="G125" s="94">
        <v>11.085000000000001</v>
      </c>
      <c r="H125" s="95">
        <v>0.56499999999999995</v>
      </c>
      <c r="I125" s="222"/>
      <c r="J125" s="222"/>
      <c r="K125" s="222">
        <f t="shared" si="1"/>
        <v>0</v>
      </c>
    </row>
    <row r="126" spans="1:11" ht="15">
      <c r="A126" s="92">
        <v>1</v>
      </c>
      <c r="B126" s="93" t="s">
        <v>340</v>
      </c>
      <c r="C126" s="93" t="s">
        <v>312</v>
      </c>
      <c r="D126" s="93">
        <v>2581</v>
      </c>
      <c r="E126" s="93">
        <v>2581</v>
      </c>
      <c r="F126" s="94">
        <v>6.585</v>
      </c>
      <c r="G126" s="94">
        <v>6.585</v>
      </c>
      <c r="H126" s="95">
        <v>0.33600000000000002</v>
      </c>
      <c r="I126" s="222"/>
      <c r="J126" s="222"/>
      <c r="K126" s="222">
        <f t="shared" si="1"/>
        <v>0</v>
      </c>
    </row>
    <row r="127" spans="1:11" ht="15">
      <c r="A127" s="92">
        <v>1</v>
      </c>
      <c r="B127" s="93" t="s">
        <v>341</v>
      </c>
      <c r="C127" s="93" t="s">
        <v>312</v>
      </c>
      <c r="D127" s="93">
        <v>1161</v>
      </c>
      <c r="E127" s="93">
        <v>1161</v>
      </c>
      <c r="F127" s="94">
        <v>2.9630000000000001</v>
      </c>
      <c r="G127" s="94">
        <v>2.9630000000000001</v>
      </c>
      <c r="H127" s="95">
        <v>0.151</v>
      </c>
      <c r="I127" s="222"/>
      <c r="J127" s="222"/>
      <c r="K127" s="222">
        <f t="shared" si="1"/>
        <v>0</v>
      </c>
    </row>
    <row r="128" spans="1:11" ht="15">
      <c r="A128" s="92">
        <v>3</v>
      </c>
      <c r="B128" s="93" t="s">
        <v>342</v>
      </c>
      <c r="C128" s="93" t="s">
        <v>312</v>
      </c>
      <c r="D128" s="93">
        <v>745</v>
      </c>
      <c r="E128" s="93">
        <v>2235</v>
      </c>
      <c r="F128" s="94">
        <v>1.901</v>
      </c>
      <c r="G128" s="94">
        <v>5.702</v>
      </c>
      <c r="H128" s="95">
        <v>0.29099999999999998</v>
      </c>
      <c r="I128" s="222"/>
      <c r="J128" s="222"/>
      <c r="K128" s="222">
        <f t="shared" si="1"/>
        <v>0</v>
      </c>
    </row>
    <row r="129" spans="1:11" ht="15">
      <c r="A129" s="92">
        <v>1</v>
      </c>
      <c r="B129" s="93" t="s">
        <v>343</v>
      </c>
      <c r="C129" s="93" t="s">
        <v>314</v>
      </c>
      <c r="D129" s="93">
        <v>173</v>
      </c>
      <c r="E129" s="93">
        <v>173</v>
      </c>
      <c r="F129" s="94">
        <v>0.65800000000000003</v>
      </c>
      <c r="G129" s="94">
        <v>0.65800000000000003</v>
      </c>
      <c r="H129" s="95">
        <v>2.3E-2</v>
      </c>
      <c r="I129" s="222"/>
      <c r="J129" s="222"/>
      <c r="K129" s="222">
        <f t="shared" si="1"/>
        <v>0</v>
      </c>
    </row>
    <row r="130" spans="1:11" ht="15">
      <c r="A130" s="92">
        <v>1</v>
      </c>
      <c r="B130" s="93" t="s">
        <v>344</v>
      </c>
      <c r="C130" s="93" t="s">
        <v>312</v>
      </c>
      <c r="D130" s="93">
        <v>230</v>
      </c>
      <c r="E130" s="93">
        <v>230</v>
      </c>
      <c r="F130" s="94">
        <v>0.58799999999999997</v>
      </c>
      <c r="G130" s="94">
        <v>0.58799999999999997</v>
      </c>
      <c r="H130" s="95">
        <v>0.03</v>
      </c>
      <c r="I130" s="222"/>
      <c r="J130" s="222"/>
      <c r="K130" s="222">
        <f t="shared" si="1"/>
        <v>0</v>
      </c>
    </row>
    <row r="131" spans="1:11" ht="15">
      <c r="A131" s="92">
        <v>1</v>
      </c>
      <c r="B131" s="93" t="s">
        <v>345</v>
      </c>
      <c r="C131" s="93" t="s">
        <v>312</v>
      </c>
      <c r="D131" s="93">
        <v>147</v>
      </c>
      <c r="E131" s="93">
        <v>147</v>
      </c>
      <c r="F131" s="94">
        <v>0.376</v>
      </c>
      <c r="G131" s="94">
        <v>0.376</v>
      </c>
      <c r="H131" s="95">
        <v>1.9E-2</v>
      </c>
      <c r="I131" s="222"/>
      <c r="J131" s="222"/>
      <c r="K131" s="222">
        <f t="shared" si="1"/>
        <v>0</v>
      </c>
    </row>
    <row r="132" spans="1:11" ht="15">
      <c r="A132" s="92">
        <v>2</v>
      </c>
      <c r="B132" s="93" t="s">
        <v>346</v>
      </c>
      <c r="C132" s="93" t="s">
        <v>312</v>
      </c>
      <c r="D132" s="93">
        <v>11</v>
      </c>
      <c r="E132" s="93">
        <v>22</v>
      </c>
      <c r="F132" s="94">
        <v>0.03</v>
      </c>
      <c r="G132" s="94">
        <v>0.06</v>
      </c>
      <c r="H132" s="95">
        <v>3.0000000000000001E-3</v>
      </c>
      <c r="I132" s="222"/>
      <c r="J132" s="222"/>
      <c r="K132" s="222">
        <f t="shared" si="1"/>
        <v>0</v>
      </c>
    </row>
    <row r="133" spans="1:11" ht="15">
      <c r="A133" s="92">
        <v>2</v>
      </c>
      <c r="B133" s="93" t="s">
        <v>347</v>
      </c>
      <c r="C133" s="93" t="s">
        <v>348</v>
      </c>
      <c r="D133" s="93">
        <v>930</v>
      </c>
      <c r="E133" s="93">
        <v>1860</v>
      </c>
      <c r="F133" s="94">
        <v>1.8560000000000001</v>
      </c>
      <c r="G133" s="94">
        <v>3.7109999999999999</v>
      </c>
      <c r="H133" s="95">
        <v>0.20499999999999999</v>
      </c>
      <c r="I133" s="222"/>
      <c r="J133" s="222"/>
      <c r="K133" s="222">
        <f t="shared" ref="K133:K196" si="2">SUM(I133:J133)</f>
        <v>0</v>
      </c>
    </row>
    <row r="134" spans="1:11" ht="15">
      <c r="A134" s="92">
        <v>2</v>
      </c>
      <c r="B134" s="93" t="s">
        <v>349</v>
      </c>
      <c r="C134" s="93" t="s">
        <v>348</v>
      </c>
      <c r="D134" s="93">
        <v>737</v>
      </c>
      <c r="E134" s="93">
        <v>1474</v>
      </c>
      <c r="F134" s="94">
        <v>1.4710000000000001</v>
      </c>
      <c r="G134" s="94">
        <v>2.9420000000000002</v>
      </c>
      <c r="H134" s="95">
        <v>0.16200000000000001</v>
      </c>
      <c r="I134" s="222"/>
      <c r="J134" s="222"/>
      <c r="K134" s="222">
        <f t="shared" si="2"/>
        <v>0</v>
      </c>
    </row>
    <row r="135" spans="1:11" ht="15">
      <c r="A135" s="92">
        <v>2</v>
      </c>
      <c r="B135" s="93" t="s">
        <v>350</v>
      </c>
      <c r="C135" s="93" t="s">
        <v>348</v>
      </c>
      <c r="D135" s="93">
        <v>151</v>
      </c>
      <c r="E135" s="93">
        <v>302</v>
      </c>
      <c r="F135" s="94">
        <v>0.30199999999999999</v>
      </c>
      <c r="G135" s="94">
        <v>0.60499999999999998</v>
      </c>
      <c r="H135" s="95">
        <v>3.3000000000000002E-2</v>
      </c>
      <c r="I135" s="222"/>
      <c r="J135" s="222"/>
      <c r="K135" s="222">
        <f t="shared" si="2"/>
        <v>0</v>
      </c>
    </row>
    <row r="136" spans="1:11" ht="15">
      <c r="A136" s="92">
        <v>8</v>
      </c>
      <c r="B136" s="93" t="s">
        <v>351</v>
      </c>
      <c r="C136" s="93" t="s">
        <v>348</v>
      </c>
      <c r="D136" s="93">
        <v>156</v>
      </c>
      <c r="E136" s="93">
        <v>1248</v>
      </c>
      <c r="F136" s="94">
        <v>0.313</v>
      </c>
      <c r="G136" s="94">
        <v>2.5009999999999999</v>
      </c>
      <c r="H136" s="95">
        <v>0.13800000000000001</v>
      </c>
      <c r="I136" s="222"/>
      <c r="J136" s="222"/>
      <c r="K136" s="222">
        <f t="shared" si="2"/>
        <v>0</v>
      </c>
    </row>
    <row r="137" spans="1:11" ht="15">
      <c r="A137" s="92">
        <v>2</v>
      </c>
      <c r="B137" s="93" t="s">
        <v>352</v>
      </c>
      <c r="C137" s="93" t="s">
        <v>348</v>
      </c>
      <c r="D137" s="93">
        <v>42</v>
      </c>
      <c r="E137" s="93">
        <v>84</v>
      </c>
      <c r="F137" s="94">
        <v>8.5000000000000006E-2</v>
      </c>
      <c r="G137" s="94">
        <v>0.17100000000000001</v>
      </c>
      <c r="H137" s="95">
        <v>8.9999999999999993E-3</v>
      </c>
      <c r="I137" s="222"/>
      <c r="J137" s="222"/>
      <c r="K137" s="222">
        <f t="shared" si="2"/>
        <v>0</v>
      </c>
    </row>
    <row r="138" spans="1:11" ht="15">
      <c r="A138" s="92">
        <v>4</v>
      </c>
      <c r="B138" s="93" t="s">
        <v>353</v>
      </c>
      <c r="C138" s="93" t="s">
        <v>348</v>
      </c>
      <c r="D138" s="93">
        <v>225</v>
      </c>
      <c r="E138" s="93">
        <v>900</v>
      </c>
      <c r="F138" s="94">
        <v>0.45</v>
      </c>
      <c r="G138" s="94">
        <v>1.8009999999999999</v>
      </c>
      <c r="H138" s="95">
        <v>9.9000000000000005E-2</v>
      </c>
      <c r="I138" s="222"/>
      <c r="J138" s="222"/>
      <c r="K138" s="222">
        <f t="shared" si="2"/>
        <v>0</v>
      </c>
    </row>
    <row r="139" spans="1:11" ht="15">
      <c r="A139" s="92">
        <v>2</v>
      </c>
      <c r="B139" s="93" t="s">
        <v>354</v>
      </c>
      <c r="C139" s="93" t="s">
        <v>348</v>
      </c>
      <c r="D139" s="93">
        <v>223</v>
      </c>
      <c r="E139" s="93">
        <v>446</v>
      </c>
      <c r="F139" s="94">
        <v>0.44500000000000001</v>
      </c>
      <c r="G139" s="94">
        <v>0.89</v>
      </c>
      <c r="H139" s="95">
        <v>4.9000000000000002E-2</v>
      </c>
      <c r="I139" s="222"/>
      <c r="J139" s="222"/>
      <c r="K139" s="222">
        <f t="shared" si="2"/>
        <v>0</v>
      </c>
    </row>
    <row r="140" spans="1:11" ht="15">
      <c r="A140" s="92">
        <v>6</v>
      </c>
      <c r="B140" s="93" t="s">
        <v>355</v>
      </c>
      <c r="C140" s="93" t="s">
        <v>348</v>
      </c>
      <c r="D140" s="93">
        <v>106</v>
      </c>
      <c r="E140" s="93">
        <v>638</v>
      </c>
      <c r="F140" s="94">
        <v>0.21299999999999999</v>
      </c>
      <c r="G140" s="94">
        <v>1.2769999999999999</v>
      </c>
      <c r="H140" s="95">
        <v>7.0000000000000007E-2</v>
      </c>
      <c r="I140" s="222"/>
      <c r="J140" s="222"/>
      <c r="K140" s="222">
        <f t="shared" si="2"/>
        <v>0</v>
      </c>
    </row>
    <row r="141" spans="1:11" ht="15">
      <c r="A141" s="92">
        <v>2</v>
      </c>
      <c r="B141" s="93" t="s">
        <v>356</v>
      </c>
      <c r="C141" s="93" t="s">
        <v>348</v>
      </c>
      <c r="D141" s="93">
        <v>353</v>
      </c>
      <c r="E141" s="93">
        <v>706</v>
      </c>
      <c r="F141" s="94">
        <v>0.70399999999999996</v>
      </c>
      <c r="G141" s="94">
        <v>1.4079999999999999</v>
      </c>
      <c r="H141" s="95">
        <v>7.8E-2</v>
      </c>
      <c r="I141" s="222"/>
      <c r="J141" s="222"/>
      <c r="K141" s="222">
        <f t="shared" si="2"/>
        <v>0</v>
      </c>
    </row>
    <row r="142" spans="1:11" ht="15">
      <c r="A142" s="92">
        <v>2</v>
      </c>
      <c r="B142" s="93" t="s">
        <v>357</v>
      </c>
      <c r="C142" s="93" t="s">
        <v>348</v>
      </c>
      <c r="D142" s="93">
        <v>256</v>
      </c>
      <c r="E142" s="93">
        <v>512</v>
      </c>
      <c r="F142" s="94">
        <v>0.51100000000000001</v>
      </c>
      <c r="G142" s="94">
        <v>1.022</v>
      </c>
      <c r="H142" s="95">
        <v>5.6000000000000001E-2</v>
      </c>
      <c r="I142" s="222"/>
      <c r="J142" s="222"/>
      <c r="K142" s="222">
        <f t="shared" si="2"/>
        <v>0</v>
      </c>
    </row>
    <row r="143" spans="1:11" ht="15">
      <c r="A143" s="92">
        <v>1</v>
      </c>
      <c r="B143" s="93" t="s">
        <v>358</v>
      </c>
      <c r="C143" s="93" t="s">
        <v>348</v>
      </c>
      <c r="D143" s="93">
        <v>361</v>
      </c>
      <c r="E143" s="93">
        <v>361</v>
      </c>
      <c r="F143" s="94">
        <v>0.72099999999999997</v>
      </c>
      <c r="G143" s="94">
        <v>0.72099999999999997</v>
      </c>
      <c r="H143" s="95">
        <v>0.04</v>
      </c>
      <c r="I143" s="222"/>
      <c r="J143" s="222"/>
      <c r="K143" s="222">
        <f t="shared" si="2"/>
        <v>0</v>
      </c>
    </row>
    <row r="144" spans="1:11" ht="15">
      <c r="A144" s="92">
        <v>1</v>
      </c>
      <c r="B144" s="93" t="s">
        <v>359</v>
      </c>
      <c r="C144" s="93" t="s">
        <v>348</v>
      </c>
      <c r="D144" s="93">
        <v>763</v>
      </c>
      <c r="E144" s="93">
        <v>763</v>
      </c>
      <c r="F144" s="94">
        <v>1.5229999999999999</v>
      </c>
      <c r="G144" s="94">
        <v>1.5229999999999999</v>
      </c>
      <c r="H144" s="95">
        <v>8.4000000000000005E-2</v>
      </c>
      <c r="I144" s="222"/>
      <c r="J144" s="222"/>
      <c r="K144" s="222">
        <f t="shared" si="2"/>
        <v>0</v>
      </c>
    </row>
    <row r="145" spans="1:11" ht="15">
      <c r="A145" s="92">
        <v>1</v>
      </c>
      <c r="B145" s="93" t="s">
        <v>360</v>
      </c>
      <c r="C145" s="93" t="s">
        <v>348</v>
      </c>
      <c r="D145" s="93">
        <v>291</v>
      </c>
      <c r="E145" s="93">
        <v>291</v>
      </c>
      <c r="F145" s="94">
        <v>0.58099999999999996</v>
      </c>
      <c r="G145" s="94">
        <v>0.58099999999999996</v>
      </c>
      <c r="H145" s="95">
        <v>3.2000000000000001E-2</v>
      </c>
      <c r="I145" s="222"/>
      <c r="J145" s="222"/>
      <c r="K145" s="222">
        <f t="shared" si="2"/>
        <v>0</v>
      </c>
    </row>
    <row r="146" spans="1:11" ht="15">
      <c r="A146" s="92">
        <v>1</v>
      </c>
      <c r="B146" s="93" t="s">
        <v>361</v>
      </c>
      <c r="C146" s="93" t="s">
        <v>348</v>
      </c>
      <c r="D146" s="93">
        <v>524</v>
      </c>
      <c r="E146" s="93">
        <v>524</v>
      </c>
      <c r="F146" s="94">
        <v>1.0469999999999999</v>
      </c>
      <c r="G146" s="94">
        <v>1.0469999999999999</v>
      </c>
      <c r="H146" s="95">
        <v>5.8000000000000003E-2</v>
      </c>
      <c r="I146" s="222"/>
      <c r="J146" s="222"/>
      <c r="K146" s="222">
        <f t="shared" si="2"/>
        <v>0</v>
      </c>
    </row>
    <row r="147" spans="1:11" ht="15">
      <c r="A147" s="92">
        <v>1</v>
      </c>
      <c r="B147" s="93" t="s">
        <v>362</v>
      </c>
      <c r="C147" s="93" t="s">
        <v>348</v>
      </c>
      <c r="D147" s="93">
        <v>336</v>
      </c>
      <c r="E147" s="93">
        <v>336</v>
      </c>
      <c r="F147" s="94">
        <v>0.67100000000000004</v>
      </c>
      <c r="G147" s="94">
        <v>0.67100000000000004</v>
      </c>
      <c r="H147" s="95">
        <v>3.6999999999999998E-2</v>
      </c>
      <c r="I147" s="222"/>
      <c r="J147" s="222"/>
      <c r="K147" s="222">
        <f t="shared" si="2"/>
        <v>0</v>
      </c>
    </row>
    <row r="148" spans="1:11" ht="15">
      <c r="A148" s="92">
        <v>1</v>
      </c>
      <c r="B148" s="93" t="s">
        <v>363</v>
      </c>
      <c r="C148" s="93" t="s">
        <v>348</v>
      </c>
      <c r="D148" s="93">
        <v>206</v>
      </c>
      <c r="E148" s="93">
        <v>206</v>
      </c>
      <c r="F148" s="94">
        <v>0.41199999999999998</v>
      </c>
      <c r="G148" s="94">
        <v>0.41199999999999998</v>
      </c>
      <c r="H148" s="95">
        <v>2.3E-2</v>
      </c>
      <c r="I148" s="222"/>
      <c r="J148" s="222"/>
      <c r="K148" s="222">
        <f t="shared" si="2"/>
        <v>0</v>
      </c>
    </row>
    <row r="149" spans="1:11" ht="15">
      <c r="A149" s="92">
        <v>2</v>
      </c>
      <c r="B149" s="93" t="s">
        <v>364</v>
      </c>
      <c r="C149" s="93" t="s">
        <v>348</v>
      </c>
      <c r="D149" s="93">
        <v>157</v>
      </c>
      <c r="E149" s="93">
        <v>314</v>
      </c>
      <c r="F149" s="94">
        <v>0.314</v>
      </c>
      <c r="G149" s="94">
        <v>0.628</v>
      </c>
      <c r="H149" s="95">
        <v>3.5000000000000003E-2</v>
      </c>
      <c r="I149" s="222"/>
      <c r="J149" s="222"/>
      <c r="K149" s="222">
        <f t="shared" si="2"/>
        <v>0</v>
      </c>
    </row>
    <row r="150" spans="1:11" ht="15">
      <c r="A150" s="92">
        <v>2</v>
      </c>
      <c r="B150" s="93" t="s">
        <v>365</v>
      </c>
      <c r="C150" s="93" t="s">
        <v>348</v>
      </c>
      <c r="D150" s="93">
        <v>649</v>
      </c>
      <c r="E150" s="93">
        <v>1298</v>
      </c>
      <c r="F150" s="94">
        <v>1.296</v>
      </c>
      <c r="G150" s="94">
        <v>2.5920000000000001</v>
      </c>
      <c r="H150" s="95">
        <v>0.14299999999999999</v>
      </c>
      <c r="I150" s="222"/>
      <c r="J150" s="222"/>
      <c r="K150" s="222">
        <f t="shared" si="2"/>
        <v>0</v>
      </c>
    </row>
    <row r="151" spans="1:11" ht="15">
      <c r="A151" s="92">
        <v>2</v>
      </c>
      <c r="B151" s="93" t="s">
        <v>366</v>
      </c>
      <c r="C151" s="93" t="s">
        <v>348</v>
      </c>
      <c r="D151" s="93">
        <v>167</v>
      </c>
      <c r="E151" s="93">
        <v>334</v>
      </c>
      <c r="F151" s="94">
        <v>0.33400000000000002</v>
      </c>
      <c r="G151" s="94">
        <v>0.66800000000000004</v>
      </c>
      <c r="H151" s="95">
        <v>3.6999999999999998E-2</v>
      </c>
      <c r="I151" s="222"/>
      <c r="J151" s="222"/>
      <c r="K151" s="222">
        <f t="shared" si="2"/>
        <v>0</v>
      </c>
    </row>
    <row r="152" spans="1:11" ht="15">
      <c r="A152" s="92">
        <v>2</v>
      </c>
      <c r="B152" s="93" t="s">
        <v>367</v>
      </c>
      <c r="C152" s="93" t="s">
        <v>348</v>
      </c>
      <c r="D152" s="93">
        <v>975</v>
      </c>
      <c r="E152" s="93">
        <v>1950</v>
      </c>
      <c r="F152" s="94">
        <v>1.9450000000000001</v>
      </c>
      <c r="G152" s="94">
        <v>3.89</v>
      </c>
      <c r="H152" s="95">
        <v>0.215</v>
      </c>
      <c r="I152" s="222"/>
      <c r="J152" s="222"/>
      <c r="K152" s="222">
        <f t="shared" si="2"/>
        <v>0</v>
      </c>
    </row>
    <row r="153" spans="1:11" ht="15">
      <c r="A153" s="92">
        <v>1</v>
      </c>
      <c r="B153" s="93" t="s">
        <v>368</v>
      </c>
      <c r="C153" s="93" t="s">
        <v>348</v>
      </c>
      <c r="D153" s="93">
        <v>745</v>
      </c>
      <c r="E153" s="93">
        <v>745</v>
      </c>
      <c r="F153" s="94">
        <v>1.4850000000000001</v>
      </c>
      <c r="G153" s="94">
        <v>1.4850000000000001</v>
      </c>
      <c r="H153" s="95">
        <v>8.2000000000000003E-2</v>
      </c>
      <c r="I153" s="222"/>
      <c r="J153" s="222"/>
      <c r="K153" s="222">
        <f t="shared" si="2"/>
        <v>0</v>
      </c>
    </row>
    <row r="154" spans="1:11" ht="15">
      <c r="A154" s="92">
        <v>1</v>
      </c>
      <c r="B154" s="93" t="s">
        <v>369</v>
      </c>
      <c r="C154" s="93" t="s">
        <v>348</v>
      </c>
      <c r="D154" s="93">
        <v>147</v>
      </c>
      <c r="E154" s="93">
        <v>147</v>
      </c>
      <c r="F154" s="94">
        <v>0.29399999999999998</v>
      </c>
      <c r="G154" s="94">
        <v>0.29399999999999998</v>
      </c>
      <c r="H154" s="95">
        <v>1.6E-2</v>
      </c>
      <c r="I154" s="222"/>
      <c r="J154" s="222"/>
      <c r="K154" s="222">
        <f t="shared" si="2"/>
        <v>0</v>
      </c>
    </row>
    <row r="155" spans="1:11" ht="15">
      <c r="A155" s="92">
        <v>2</v>
      </c>
      <c r="B155" s="93" t="s">
        <v>370</v>
      </c>
      <c r="C155" s="93" t="s">
        <v>348</v>
      </c>
      <c r="D155" s="93">
        <v>568</v>
      </c>
      <c r="E155" s="93">
        <v>1136</v>
      </c>
      <c r="F155" s="94">
        <v>1.133</v>
      </c>
      <c r="G155" s="94">
        <v>2.2650000000000001</v>
      </c>
      <c r="H155" s="95">
        <v>0.125</v>
      </c>
      <c r="I155" s="222"/>
      <c r="J155" s="222"/>
      <c r="K155" s="222">
        <f t="shared" si="2"/>
        <v>0</v>
      </c>
    </row>
    <row r="156" spans="1:11" ht="15">
      <c r="A156" s="92">
        <v>1</v>
      </c>
      <c r="B156" s="93" t="s">
        <v>371</v>
      </c>
      <c r="C156" s="93" t="s">
        <v>348</v>
      </c>
      <c r="D156" s="93">
        <v>417</v>
      </c>
      <c r="E156" s="93">
        <v>417</v>
      </c>
      <c r="F156" s="94">
        <v>0.83299999999999996</v>
      </c>
      <c r="G156" s="94">
        <v>0.83299999999999996</v>
      </c>
      <c r="H156" s="95">
        <v>4.5999999999999999E-2</v>
      </c>
      <c r="I156" s="222"/>
      <c r="J156" s="222"/>
      <c r="K156" s="222">
        <f t="shared" si="2"/>
        <v>0</v>
      </c>
    </row>
    <row r="157" spans="1:11" ht="15">
      <c r="A157" s="92">
        <v>6</v>
      </c>
      <c r="B157" s="93" t="s">
        <v>372</v>
      </c>
      <c r="C157" s="93" t="s">
        <v>348</v>
      </c>
      <c r="D157" s="93">
        <v>967</v>
      </c>
      <c r="E157" s="93">
        <v>5804</v>
      </c>
      <c r="F157" s="94">
        <v>1.93</v>
      </c>
      <c r="G157" s="94">
        <v>11.58</v>
      </c>
      <c r="H157" s="95">
        <v>0.63900000000000001</v>
      </c>
      <c r="I157" s="222"/>
      <c r="J157" s="222"/>
      <c r="K157" s="222">
        <f t="shared" si="2"/>
        <v>0</v>
      </c>
    </row>
    <row r="158" spans="1:11" ht="15">
      <c r="A158" s="92">
        <v>2</v>
      </c>
      <c r="B158" s="93" t="s">
        <v>373</v>
      </c>
      <c r="C158" s="93" t="s">
        <v>348</v>
      </c>
      <c r="D158" s="93">
        <v>798</v>
      </c>
      <c r="E158" s="93">
        <v>1596</v>
      </c>
      <c r="F158" s="94">
        <v>1.591</v>
      </c>
      <c r="G158" s="94">
        <v>3.1819999999999999</v>
      </c>
      <c r="H158" s="95">
        <v>0.17599999999999999</v>
      </c>
      <c r="I158" s="222"/>
      <c r="J158" s="222"/>
      <c r="K158" s="222">
        <f t="shared" si="2"/>
        <v>0</v>
      </c>
    </row>
    <row r="159" spans="1:11" ht="15">
      <c r="A159" s="92">
        <v>1</v>
      </c>
      <c r="B159" s="93" t="s">
        <v>374</v>
      </c>
      <c r="C159" s="93" t="s">
        <v>348</v>
      </c>
      <c r="D159" s="93">
        <v>868</v>
      </c>
      <c r="E159" s="93">
        <v>868</v>
      </c>
      <c r="F159" s="94">
        <v>1.7310000000000001</v>
      </c>
      <c r="G159" s="94">
        <v>1.7310000000000001</v>
      </c>
      <c r="H159" s="95">
        <v>9.5000000000000001E-2</v>
      </c>
      <c r="I159" s="222"/>
      <c r="J159" s="222"/>
      <c r="K159" s="222">
        <f t="shared" si="2"/>
        <v>0</v>
      </c>
    </row>
    <row r="160" spans="1:11" ht="15">
      <c r="A160" s="92">
        <v>2</v>
      </c>
      <c r="B160" s="93" t="s">
        <v>375</v>
      </c>
      <c r="C160" s="93" t="s">
        <v>348</v>
      </c>
      <c r="D160" s="93">
        <v>823</v>
      </c>
      <c r="E160" s="93">
        <v>1646</v>
      </c>
      <c r="F160" s="94">
        <v>1.641</v>
      </c>
      <c r="G160" s="94">
        <v>3.282</v>
      </c>
      <c r="H160" s="95">
        <v>0.18099999999999999</v>
      </c>
      <c r="I160" s="222"/>
      <c r="J160" s="222"/>
      <c r="K160" s="222">
        <f t="shared" si="2"/>
        <v>0</v>
      </c>
    </row>
    <row r="161" spans="1:11" ht="15">
      <c r="A161" s="92">
        <v>1</v>
      </c>
      <c r="B161" s="93" t="s">
        <v>376</v>
      </c>
      <c r="C161" s="93" t="s">
        <v>348</v>
      </c>
      <c r="D161" s="93">
        <v>847</v>
      </c>
      <c r="E161" s="93">
        <v>847</v>
      </c>
      <c r="F161" s="94">
        <v>1.6910000000000001</v>
      </c>
      <c r="G161" s="94">
        <v>1.6910000000000001</v>
      </c>
      <c r="H161" s="95">
        <v>9.2999999999999999E-2</v>
      </c>
      <c r="I161" s="222"/>
      <c r="J161" s="222"/>
      <c r="K161" s="222">
        <f t="shared" si="2"/>
        <v>0</v>
      </c>
    </row>
    <row r="162" spans="1:11" ht="15">
      <c r="A162" s="92">
        <v>2</v>
      </c>
      <c r="B162" s="93" t="s">
        <v>377</v>
      </c>
      <c r="C162" s="93" t="s">
        <v>348</v>
      </c>
      <c r="D162" s="93">
        <v>599</v>
      </c>
      <c r="E162" s="93">
        <v>1198</v>
      </c>
      <c r="F162" s="94">
        <v>1.194</v>
      </c>
      <c r="G162" s="94">
        <v>2.3889999999999998</v>
      </c>
      <c r="H162" s="95">
        <v>0.13200000000000001</v>
      </c>
      <c r="I162" s="222"/>
      <c r="J162" s="222"/>
      <c r="K162" s="222">
        <f t="shared" si="2"/>
        <v>0</v>
      </c>
    </row>
    <row r="163" spans="1:11" ht="15">
      <c r="A163" s="92">
        <v>4</v>
      </c>
      <c r="B163" s="93" t="s">
        <v>378</v>
      </c>
      <c r="C163" s="93" t="s">
        <v>348</v>
      </c>
      <c r="D163" s="93">
        <v>747</v>
      </c>
      <c r="E163" s="93">
        <v>2988</v>
      </c>
      <c r="F163" s="94">
        <v>1.49</v>
      </c>
      <c r="G163" s="94">
        <v>5.9610000000000003</v>
      </c>
      <c r="H163" s="95">
        <v>0.32900000000000001</v>
      </c>
      <c r="I163" s="222"/>
      <c r="J163" s="222"/>
      <c r="K163" s="222">
        <f t="shared" si="2"/>
        <v>0</v>
      </c>
    </row>
    <row r="164" spans="1:11" ht="15">
      <c r="A164" s="92">
        <v>1</v>
      </c>
      <c r="B164" s="93" t="s">
        <v>379</v>
      </c>
      <c r="C164" s="93" t="s">
        <v>348</v>
      </c>
      <c r="D164" s="93">
        <v>315</v>
      </c>
      <c r="E164" s="93">
        <v>315</v>
      </c>
      <c r="F164" s="94">
        <v>0.63</v>
      </c>
      <c r="G164" s="94">
        <v>0.63</v>
      </c>
      <c r="H164" s="95">
        <v>3.5000000000000003E-2</v>
      </c>
      <c r="I164" s="222"/>
      <c r="J164" s="222"/>
      <c r="K164" s="222">
        <f t="shared" si="2"/>
        <v>0</v>
      </c>
    </row>
    <row r="165" spans="1:11" ht="15">
      <c r="A165" s="92">
        <v>15</v>
      </c>
      <c r="B165" s="93" t="s">
        <v>380</v>
      </c>
      <c r="C165" s="93" t="s">
        <v>348</v>
      </c>
      <c r="D165" s="93">
        <v>66</v>
      </c>
      <c r="E165" s="93">
        <v>990</v>
      </c>
      <c r="F165" s="94">
        <v>0.13300000000000001</v>
      </c>
      <c r="G165" s="94">
        <v>1.9830000000000001</v>
      </c>
      <c r="H165" s="95">
        <v>0.109</v>
      </c>
      <c r="I165" s="222"/>
      <c r="J165" s="222"/>
      <c r="K165" s="222">
        <f t="shared" si="2"/>
        <v>0</v>
      </c>
    </row>
    <row r="166" spans="1:11" ht="15">
      <c r="A166" s="92">
        <v>1</v>
      </c>
      <c r="B166" s="93" t="s">
        <v>381</v>
      </c>
      <c r="C166" s="93" t="s">
        <v>348</v>
      </c>
      <c r="D166" s="93">
        <v>8</v>
      </c>
      <c r="E166" s="93">
        <v>8</v>
      </c>
      <c r="F166" s="94">
        <v>1.6E-2</v>
      </c>
      <c r="G166" s="94">
        <v>1.6E-2</v>
      </c>
      <c r="H166" s="95">
        <v>1E-3</v>
      </c>
      <c r="I166" s="222"/>
      <c r="J166" s="222"/>
      <c r="K166" s="222">
        <f t="shared" si="2"/>
        <v>0</v>
      </c>
    </row>
    <row r="167" spans="1:11" ht="15">
      <c r="A167" s="92">
        <v>1</v>
      </c>
      <c r="B167" s="93" t="s">
        <v>382</v>
      </c>
      <c r="C167" s="93" t="s">
        <v>383</v>
      </c>
      <c r="D167" s="93">
        <v>6113</v>
      </c>
      <c r="E167" s="93">
        <v>6113</v>
      </c>
      <c r="F167" s="94">
        <v>374.84</v>
      </c>
      <c r="G167" s="94">
        <v>374.84</v>
      </c>
      <c r="H167" s="95">
        <v>7.0309999999999997</v>
      </c>
      <c r="I167" s="222"/>
      <c r="J167" s="222"/>
      <c r="K167" s="222">
        <f t="shared" si="2"/>
        <v>0</v>
      </c>
    </row>
    <row r="168" spans="1:11" ht="15">
      <c r="A168" s="92">
        <v>1</v>
      </c>
      <c r="B168" s="93" t="s">
        <v>384</v>
      </c>
      <c r="C168" s="93" t="s">
        <v>383</v>
      </c>
      <c r="D168" s="93">
        <v>6113</v>
      </c>
      <c r="E168" s="93">
        <v>6113</v>
      </c>
      <c r="F168" s="94">
        <v>374.84</v>
      </c>
      <c r="G168" s="94">
        <v>374.84</v>
      </c>
      <c r="H168" s="95">
        <v>7.0309999999999997</v>
      </c>
      <c r="I168" s="222"/>
      <c r="J168" s="222"/>
      <c r="K168" s="222">
        <f t="shared" si="2"/>
        <v>0</v>
      </c>
    </row>
    <row r="169" spans="1:11" ht="15">
      <c r="A169" s="92">
        <v>2</v>
      </c>
      <c r="B169" s="93" t="s">
        <v>385</v>
      </c>
      <c r="C169" s="93" t="s">
        <v>386</v>
      </c>
      <c r="D169" s="93">
        <v>2299</v>
      </c>
      <c r="E169" s="93">
        <v>4598</v>
      </c>
      <c r="F169" s="94">
        <v>39.179000000000002</v>
      </c>
      <c r="G169" s="94">
        <v>78.358999999999995</v>
      </c>
      <c r="H169" s="95">
        <v>2.6629999999999998</v>
      </c>
      <c r="I169" s="222"/>
      <c r="J169" s="222"/>
      <c r="K169" s="222">
        <f t="shared" si="2"/>
        <v>0</v>
      </c>
    </row>
    <row r="170" spans="1:11" ht="15">
      <c r="A170" s="92">
        <v>2</v>
      </c>
      <c r="B170" s="93" t="s">
        <v>387</v>
      </c>
      <c r="C170" s="93" t="s">
        <v>388</v>
      </c>
      <c r="D170" s="93">
        <v>699</v>
      </c>
      <c r="E170" s="93">
        <v>1398</v>
      </c>
      <c r="F170" s="94">
        <v>12.638</v>
      </c>
      <c r="G170" s="94">
        <v>25.276</v>
      </c>
      <c r="H170" s="95">
        <v>0.65700000000000003</v>
      </c>
      <c r="I170" s="222"/>
      <c r="J170" s="222"/>
      <c r="K170" s="222">
        <f t="shared" si="2"/>
        <v>0</v>
      </c>
    </row>
    <row r="171" spans="1:11" ht="15">
      <c r="A171" s="92">
        <v>1</v>
      </c>
      <c r="B171" s="93" t="s">
        <v>389</v>
      </c>
      <c r="C171" s="93" t="s">
        <v>390</v>
      </c>
      <c r="D171" s="93">
        <v>1200</v>
      </c>
      <c r="E171" s="93">
        <v>1200</v>
      </c>
      <c r="F171" s="94">
        <v>14.507</v>
      </c>
      <c r="G171" s="94">
        <v>14.507</v>
      </c>
      <c r="H171" s="95">
        <v>0.55200000000000005</v>
      </c>
      <c r="I171" s="222"/>
      <c r="J171" s="222"/>
      <c r="K171" s="222">
        <f t="shared" si="2"/>
        <v>0</v>
      </c>
    </row>
    <row r="172" spans="1:11" ht="15">
      <c r="A172" s="92">
        <v>1</v>
      </c>
      <c r="B172" s="93" t="s">
        <v>391</v>
      </c>
      <c r="C172" s="93" t="s">
        <v>390</v>
      </c>
      <c r="D172" s="93">
        <v>1329</v>
      </c>
      <c r="E172" s="93">
        <v>1329</v>
      </c>
      <c r="F172" s="94">
        <v>16.077999999999999</v>
      </c>
      <c r="G172" s="94">
        <v>16.077999999999999</v>
      </c>
      <c r="H172" s="95">
        <v>0.61199999999999999</v>
      </c>
      <c r="I172" s="222"/>
      <c r="J172" s="222"/>
      <c r="K172" s="222">
        <f t="shared" si="2"/>
        <v>0</v>
      </c>
    </row>
    <row r="173" spans="1:11" ht="15">
      <c r="A173" s="92">
        <v>1</v>
      </c>
      <c r="B173" s="93" t="s">
        <v>392</v>
      </c>
      <c r="C173" s="93" t="s">
        <v>390</v>
      </c>
      <c r="D173" s="93">
        <v>1199</v>
      </c>
      <c r="E173" s="93">
        <v>1199</v>
      </c>
      <c r="F173" s="94">
        <v>14.507</v>
      </c>
      <c r="G173" s="94">
        <v>14.507</v>
      </c>
      <c r="H173" s="95">
        <v>0.55200000000000005</v>
      </c>
      <c r="I173" s="222"/>
      <c r="J173" s="222"/>
      <c r="K173" s="222">
        <f t="shared" si="2"/>
        <v>0</v>
      </c>
    </row>
    <row r="174" spans="1:11" ht="15">
      <c r="A174" s="92">
        <v>1</v>
      </c>
      <c r="B174" s="93" t="s">
        <v>393</v>
      </c>
      <c r="C174" s="93" t="s">
        <v>390</v>
      </c>
      <c r="D174" s="93">
        <v>1330</v>
      </c>
      <c r="E174" s="93">
        <v>1330</v>
      </c>
      <c r="F174" s="94">
        <v>16.077999999999999</v>
      </c>
      <c r="G174" s="94">
        <v>16.077999999999999</v>
      </c>
      <c r="H174" s="95">
        <v>0.61199999999999999</v>
      </c>
      <c r="I174" s="222"/>
      <c r="J174" s="222"/>
      <c r="K174" s="222">
        <f t="shared" si="2"/>
        <v>0</v>
      </c>
    </row>
    <row r="175" spans="1:11" ht="15">
      <c r="A175" s="92">
        <v>3</v>
      </c>
      <c r="B175" s="93" t="s">
        <v>394</v>
      </c>
      <c r="C175" s="93" t="s">
        <v>390</v>
      </c>
      <c r="D175" s="93">
        <v>4544</v>
      </c>
      <c r="E175" s="93">
        <v>13632</v>
      </c>
      <c r="F175" s="94">
        <v>54.945</v>
      </c>
      <c r="G175" s="94">
        <v>164.833</v>
      </c>
      <c r="H175" s="95">
        <v>6.2720000000000002</v>
      </c>
      <c r="I175" s="222"/>
      <c r="J175" s="222"/>
      <c r="K175" s="222">
        <f t="shared" si="2"/>
        <v>0</v>
      </c>
    </row>
    <row r="176" spans="1:11" ht="15">
      <c r="A176" s="92">
        <v>2</v>
      </c>
      <c r="B176" s="93" t="s">
        <v>395</v>
      </c>
      <c r="C176" s="93" t="s">
        <v>390</v>
      </c>
      <c r="D176" s="93">
        <v>4519</v>
      </c>
      <c r="E176" s="93">
        <v>9039</v>
      </c>
      <c r="F176" s="94">
        <v>54.642000000000003</v>
      </c>
      <c r="G176" s="94">
        <v>109.285</v>
      </c>
      <c r="H176" s="95">
        <v>4.1580000000000004</v>
      </c>
      <c r="I176" s="222"/>
      <c r="J176" s="222"/>
      <c r="K176" s="222">
        <f t="shared" si="2"/>
        <v>0</v>
      </c>
    </row>
    <row r="177" spans="1:11" ht="15">
      <c r="A177" s="92">
        <v>1</v>
      </c>
      <c r="B177" s="93" t="s">
        <v>396</v>
      </c>
      <c r="C177" s="93" t="s">
        <v>390</v>
      </c>
      <c r="D177" s="93">
        <v>4554</v>
      </c>
      <c r="E177" s="93">
        <v>4554</v>
      </c>
      <c r="F177" s="94">
        <v>55.064999999999998</v>
      </c>
      <c r="G177" s="94">
        <v>55.064999999999998</v>
      </c>
      <c r="H177" s="95">
        <v>2.0950000000000002</v>
      </c>
      <c r="I177" s="222"/>
      <c r="J177" s="222"/>
      <c r="K177" s="222">
        <f t="shared" si="2"/>
        <v>0</v>
      </c>
    </row>
    <row r="178" spans="1:11" ht="15">
      <c r="A178" s="92">
        <v>1</v>
      </c>
      <c r="B178" s="93" t="s">
        <v>397</v>
      </c>
      <c r="C178" s="93" t="s">
        <v>390</v>
      </c>
      <c r="D178" s="93">
        <v>831</v>
      </c>
      <c r="E178" s="93">
        <v>831</v>
      </c>
      <c r="F178" s="94">
        <v>10.058</v>
      </c>
      <c r="G178" s="94">
        <v>10.058</v>
      </c>
      <c r="H178" s="95">
        <v>0.38300000000000001</v>
      </c>
      <c r="I178" s="222"/>
      <c r="J178" s="222"/>
      <c r="K178" s="222">
        <f t="shared" si="2"/>
        <v>0</v>
      </c>
    </row>
    <row r="179" spans="1:11" ht="15">
      <c r="A179" s="92">
        <v>1</v>
      </c>
      <c r="B179" s="93" t="s">
        <v>398</v>
      </c>
      <c r="C179" s="93" t="s">
        <v>390</v>
      </c>
      <c r="D179" s="93">
        <v>835</v>
      </c>
      <c r="E179" s="93">
        <v>835</v>
      </c>
      <c r="F179" s="94">
        <v>10.093999999999999</v>
      </c>
      <c r="G179" s="94">
        <v>10.093999999999999</v>
      </c>
      <c r="H179" s="95">
        <v>0.38400000000000001</v>
      </c>
      <c r="I179" s="222"/>
      <c r="J179" s="222"/>
      <c r="K179" s="222">
        <f t="shared" si="2"/>
        <v>0</v>
      </c>
    </row>
    <row r="180" spans="1:11" ht="15">
      <c r="A180" s="92">
        <v>1</v>
      </c>
      <c r="B180" s="93" t="s">
        <v>399</v>
      </c>
      <c r="C180" s="93" t="s">
        <v>390</v>
      </c>
      <c r="D180" s="93">
        <v>640</v>
      </c>
      <c r="E180" s="93">
        <v>640</v>
      </c>
      <c r="F180" s="94">
        <v>7.7370000000000001</v>
      </c>
      <c r="G180" s="94">
        <v>7.7370000000000001</v>
      </c>
      <c r="H180" s="95">
        <v>0.29399999999999998</v>
      </c>
      <c r="I180" s="222"/>
      <c r="J180" s="222"/>
      <c r="K180" s="222">
        <f t="shared" si="2"/>
        <v>0</v>
      </c>
    </row>
    <row r="181" spans="1:11" ht="15">
      <c r="A181" s="92">
        <v>1</v>
      </c>
      <c r="B181" s="93" t="s">
        <v>400</v>
      </c>
      <c r="C181" s="93" t="s">
        <v>390</v>
      </c>
      <c r="D181" s="93">
        <v>1186</v>
      </c>
      <c r="E181" s="93">
        <v>1186</v>
      </c>
      <c r="F181" s="94">
        <v>14.337999999999999</v>
      </c>
      <c r="G181" s="94">
        <v>14.337999999999999</v>
      </c>
      <c r="H181" s="95">
        <v>0.54600000000000004</v>
      </c>
      <c r="I181" s="222"/>
      <c r="J181" s="222"/>
      <c r="K181" s="222">
        <f t="shared" si="2"/>
        <v>0</v>
      </c>
    </row>
    <row r="182" spans="1:11" ht="15">
      <c r="A182" s="92">
        <v>2</v>
      </c>
      <c r="B182" s="93" t="s">
        <v>401</v>
      </c>
      <c r="C182" s="93" t="s">
        <v>402</v>
      </c>
      <c r="D182" s="93">
        <v>1759</v>
      </c>
      <c r="E182" s="93">
        <v>3518</v>
      </c>
      <c r="F182" s="94">
        <v>43.381999999999998</v>
      </c>
      <c r="G182" s="94">
        <v>86.763999999999996</v>
      </c>
      <c r="H182" s="95">
        <v>2.7949999999999999</v>
      </c>
      <c r="I182" s="222"/>
      <c r="J182" s="222"/>
      <c r="K182" s="222">
        <f t="shared" si="2"/>
        <v>0</v>
      </c>
    </row>
    <row r="183" spans="1:11" ht="15">
      <c r="A183" s="92">
        <v>2</v>
      </c>
      <c r="B183" s="93" t="s">
        <v>403</v>
      </c>
      <c r="C183" s="93" t="s">
        <v>404</v>
      </c>
      <c r="D183" s="93">
        <v>2299</v>
      </c>
      <c r="E183" s="93">
        <v>4598</v>
      </c>
      <c r="F183" s="94">
        <v>29.606000000000002</v>
      </c>
      <c r="G183" s="94">
        <v>59.213000000000001</v>
      </c>
      <c r="H183" s="95">
        <v>2.5339999999999998</v>
      </c>
      <c r="I183" s="222"/>
      <c r="J183" s="222"/>
      <c r="K183" s="222">
        <f t="shared" si="2"/>
        <v>0</v>
      </c>
    </row>
    <row r="184" spans="1:11" ht="15">
      <c r="A184" s="92">
        <v>2</v>
      </c>
      <c r="B184" s="93" t="s">
        <v>405</v>
      </c>
      <c r="C184" s="93" t="s">
        <v>404</v>
      </c>
      <c r="D184" s="93">
        <v>1999</v>
      </c>
      <c r="E184" s="93">
        <v>3998</v>
      </c>
      <c r="F184" s="94">
        <v>25.744</v>
      </c>
      <c r="G184" s="94">
        <v>51.488999999999997</v>
      </c>
      <c r="H184" s="95">
        <v>2.2040000000000002</v>
      </c>
      <c r="I184" s="222"/>
      <c r="J184" s="222"/>
      <c r="K184" s="222">
        <f t="shared" si="2"/>
        <v>0</v>
      </c>
    </row>
    <row r="185" spans="1:11" ht="15">
      <c r="A185" s="92">
        <v>1</v>
      </c>
      <c r="B185" s="93" t="s">
        <v>406</v>
      </c>
      <c r="C185" s="93" t="s">
        <v>404</v>
      </c>
      <c r="D185" s="93">
        <v>1153</v>
      </c>
      <c r="E185" s="93">
        <v>1153</v>
      </c>
      <c r="F185" s="94">
        <v>14.856999999999999</v>
      </c>
      <c r="G185" s="94">
        <v>14.856999999999999</v>
      </c>
      <c r="H185" s="95">
        <v>0.63600000000000001</v>
      </c>
      <c r="I185" s="222"/>
      <c r="J185" s="222"/>
      <c r="K185" s="222">
        <f t="shared" si="2"/>
        <v>0</v>
      </c>
    </row>
    <row r="186" spans="1:11" ht="15">
      <c r="A186" s="92">
        <v>1</v>
      </c>
      <c r="B186" s="93" t="s">
        <v>407</v>
      </c>
      <c r="C186" s="93" t="s">
        <v>408</v>
      </c>
      <c r="D186" s="93">
        <v>270</v>
      </c>
      <c r="E186" s="93">
        <v>270</v>
      </c>
      <c r="F186" s="94">
        <v>2.798</v>
      </c>
      <c r="G186" s="94">
        <v>2.798</v>
      </c>
      <c r="H186" s="95">
        <v>0.128</v>
      </c>
      <c r="I186" s="222"/>
      <c r="J186" s="222"/>
      <c r="K186" s="222">
        <f t="shared" si="2"/>
        <v>0</v>
      </c>
    </row>
    <row r="187" spans="1:11" ht="15">
      <c r="A187" s="92">
        <v>1</v>
      </c>
      <c r="B187" s="93" t="s">
        <v>409</v>
      </c>
      <c r="C187" s="93" t="s">
        <v>408</v>
      </c>
      <c r="D187" s="93">
        <v>1009</v>
      </c>
      <c r="E187" s="93">
        <v>1009</v>
      </c>
      <c r="F187" s="94">
        <v>10.465999999999999</v>
      </c>
      <c r="G187" s="94">
        <v>10.465999999999999</v>
      </c>
      <c r="H187" s="95">
        <v>0.48</v>
      </c>
      <c r="I187" s="222"/>
      <c r="J187" s="222"/>
      <c r="K187" s="222">
        <f t="shared" si="2"/>
        <v>0</v>
      </c>
    </row>
    <row r="188" spans="1:11" ht="15">
      <c r="A188" s="92">
        <v>2</v>
      </c>
      <c r="B188" s="93" t="s">
        <v>410</v>
      </c>
      <c r="C188" s="93" t="s">
        <v>408</v>
      </c>
      <c r="D188" s="93">
        <v>1153</v>
      </c>
      <c r="E188" s="93">
        <v>2306</v>
      </c>
      <c r="F188" s="94">
        <v>11.958</v>
      </c>
      <c r="G188" s="94">
        <v>23.914999999999999</v>
      </c>
      <c r="H188" s="95">
        <v>1.0960000000000001</v>
      </c>
      <c r="I188" s="222"/>
      <c r="J188" s="222"/>
      <c r="K188" s="222">
        <f t="shared" si="2"/>
        <v>0</v>
      </c>
    </row>
    <row r="189" spans="1:11" ht="15">
      <c r="A189" s="92">
        <v>1</v>
      </c>
      <c r="B189" s="93" t="s">
        <v>411</v>
      </c>
      <c r="C189" s="93" t="s">
        <v>408</v>
      </c>
      <c r="D189" s="93">
        <v>1156</v>
      </c>
      <c r="E189" s="93">
        <v>1156</v>
      </c>
      <c r="F189" s="94">
        <v>11.989000000000001</v>
      </c>
      <c r="G189" s="94">
        <v>11.989000000000001</v>
      </c>
      <c r="H189" s="95">
        <v>0.55000000000000004</v>
      </c>
      <c r="I189" s="222"/>
      <c r="J189" s="222"/>
      <c r="K189" s="222">
        <f t="shared" si="2"/>
        <v>0</v>
      </c>
    </row>
    <row r="190" spans="1:11" ht="15">
      <c r="A190" s="92">
        <v>1</v>
      </c>
      <c r="B190" s="93" t="s">
        <v>412</v>
      </c>
      <c r="C190" s="93" t="s">
        <v>413</v>
      </c>
      <c r="D190" s="93">
        <v>5162</v>
      </c>
      <c r="E190" s="93">
        <v>5162</v>
      </c>
      <c r="F190" s="94">
        <v>69.581999999999994</v>
      </c>
      <c r="G190" s="94">
        <v>69.581999999999994</v>
      </c>
      <c r="H190" s="95">
        <v>1.8580000000000001</v>
      </c>
      <c r="I190" s="222"/>
      <c r="J190" s="222"/>
      <c r="K190" s="222">
        <f t="shared" si="2"/>
        <v>0</v>
      </c>
    </row>
    <row r="191" spans="1:11" ht="15">
      <c r="A191" s="92">
        <v>2</v>
      </c>
      <c r="B191" s="93" t="s">
        <v>414</v>
      </c>
      <c r="C191" s="93" t="s">
        <v>415</v>
      </c>
      <c r="D191" s="93">
        <v>1562</v>
      </c>
      <c r="E191" s="93">
        <v>3124</v>
      </c>
      <c r="F191" s="94">
        <v>7.9560000000000004</v>
      </c>
      <c r="G191" s="94">
        <v>15.911</v>
      </c>
      <c r="H191" s="95">
        <v>0.84599999999999997</v>
      </c>
      <c r="I191" s="222"/>
      <c r="J191" s="222"/>
      <c r="K191" s="222">
        <f t="shared" si="2"/>
        <v>0</v>
      </c>
    </row>
    <row r="192" spans="1:11" ht="15">
      <c r="A192" s="92">
        <v>2</v>
      </c>
      <c r="B192" s="93" t="s">
        <v>416</v>
      </c>
      <c r="C192" s="93" t="s">
        <v>417</v>
      </c>
      <c r="D192" s="93">
        <v>1039</v>
      </c>
      <c r="E192" s="93">
        <v>2078</v>
      </c>
      <c r="F192" s="94">
        <v>4.0819999999999999</v>
      </c>
      <c r="G192" s="94">
        <v>8.1639999999999997</v>
      </c>
      <c r="H192" s="95">
        <v>0.439</v>
      </c>
      <c r="I192" s="222"/>
      <c r="J192" s="222"/>
      <c r="K192" s="222">
        <f t="shared" si="2"/>
        <v>0</v>
      </c>
    </row>
    <row r="193" spans="1:11" ht="15">
      <c r="A193" s="92">
        <v>1</v>
      </c>
      <c r="B193" s="93" t="s">
        <v>418</v>
      </c>
      <c r="C193" s="93" t="s">
        <v>417</v>
      </c>
      <c r="D193" s="93">
        <v>140</v>
      </c>
      <c r="E193" s="93">
        <v>140</v>
      </c>
      <c r="F193" s="94">
        <v>0.55000000000000004</v>
      </c>
      <c r="G193" s="94">
        <v>0.55000000000000004</v>
      </c>
      <c r="H193" s="95">
        <v>0.03</v>
      </c>
      <c r="I193" s="222"/>
      <c r="J193" s="222"/>
      <c r="K193" s="222">
        <f t="shared" si="2"/>
        <v>0</v>
      </c>
    </row>
    <row r="194" spans="1:11" ht="15">
      <c r="A194" s="92">
        <v>1</v>
      </c>
      <c r="B194" s="93" t="s">
        <v>419</v>
      </c>
      <c r="C194" s="93" t="s">
        <v>417</v>
      </c>
      <c r="D194" s="93">
        <v>409</v>
      </c>
      <c r="E194" s="93">
        <v>409</v>
      </c>
      <c r="F194" s="94">
        <v>1.609</v>
      </c>
      <c r="G194" s="94">
        <v>1.609</v>
      </c>
      <c r="H194" s="95">
        <v>8.6999999999999994E-2</v>
      </c>
      <c r="I194" s="222"/>
      <c r="J194" s="222"/>
      <c r="K194" s="222">
        <f t="shared" si="2"/>
        <v>0</v>
      </c>
    </row>
    <row r="195" spans="1:11" ht="15">
      <c r="A195" s="92">
        <v>1</v>
      </c>
      <c r="B195" s="93" t="s">
        <v>420</v>
      </c>
      <c r="C195" s="93" t="s">
        <v>417</v>
      </c>
      <c r="D195" s="93">
        <v>1184</v>
      </c>
      <c r="E195" s="93">
        <v>1184</v>
      </c>
      <c r="F195" s="94">
        <v>4.649</v>
      </c>
      <c r="G195" s="94">
        <v>4.649</v>
      </c>
      <c r="H195" s="95">
        <v>0.25</v>
      </c>
      <c r="I195" s="222"/>
      <c r="J195" s="222"/>
      <c r="K195" s="222">
        <f t="shared" si="2"/>
        <v>0</v>
      </c>
    </row>
    <row r="196" spans="1:11" ht="15">
      <c r="A196" s="92">
        <v>1</v>
      </c>
      <c r="B196" s="93" t="s">
        <v>421</v>
      </c>
      <c r="C196" s="93" t="s">
        <v>415</v>
      </c>
      <c r="D196" s="93">
        <v>779</v>
      </c>
      <c r="E196" s="93">
        <v>779</v>
      </c>
      <c r="F196" s="94">
        <v>3.98</v>
      </c>
      <c r="G196" s="94">
        <v>3.98</v>
      </c>
      <c r="H196" s="95">
        <v>0.21199999999999999</v>
      </c>
      <c r="I196" s="222"/>
      <c r="J196" s="222"/>
      <c r="K196" s="222">
        <f t="shared" si="2"/>
        <v>0</v>
      </c>
    </row>
    <row r="197" spans="1:11" ht="15">
      <c r="A197" s="92">
        <v>1</v>
      </c>
      <c r="B197" s="93" t="s">
        <v>422</v>
      </c>
      <c r="C197" s="93" t="s">
        <v>417</v>
      </c>
      <c r="D197" s="93">
        <v>1135</v>
      </c>
      <c r="E197" s="93">
        <v>1135</v>
      </c>
      <c r="F197" s="94">
        <v>4.4560000000000004</v>
      </c>
      <c r="G197" s="94">
        <v>4.4560000000000004</v>
      </c>
      <c r="H197" s="95">
        <v>0.23899999999999999</v>
      </c>
      <c r="I197" s="222"/>
      <c r="J197" s="222"/>
      <c r="K197" s="222">
        <f t="shared" ref="K197:K260" si="3">SUM(I197:J197)</f>
        <v>0</v>
      </c>
    </row>
    <row r="198" spans="1:11" ht="15">
      <c r="A198" s="92">
        <v>1</v>
      </c>
      <c r="B198" s="93" t="s">
        <v>423</v>
      </c>
      <c r="C198" s="93" t="s">
        <v>417</v>
      </c>
      <c r="D198" s="93">
        <v>344</v>
      </c>
      <c r="E198" s="93">
        <v>344</v>
      </c>
      <c r="F198" s="94">
        <v>1.353</v>
      </c>
      <c r="G198" s="94">
        <v>1.353</v>
      </c>
      <c r="H198" s="95">
        <v>7.2999999999999995E-2</v>
      </c>
      <c r="I198" s="222"/>
      <c r="J198" s="222"/>
      <c r="K198" s="222">
        <f t="shared" si="3"/>
        <v>0</v>
      </c>
    </row>
    <row r="199" spans="1:11" ht="15">
      <c r="A199" s="92">
        <v>1</v>
      </c>
      <c r="B199" s="93" t="s">
        <v>424</v>
      </c>
      <c r="C199" s="93" t="s">
        <v>417</v>
      </c>
      <c r="D199" s="93">
        <v>474</v>
      </c>
      <c r="E199" s="93">
        <v>474</v>
      </c>
      <c r="F199" s="94">
        <v>1.863</v>
      </c>
      <c r="G199" s="94">
        <v>1.863</v>
      </c>
      <c r="H199" s="95">
        <v>0.10100000000000001</v>
      </c>
      <c r="I199" s="222"/>
      <c r="J199" s="222"/>
      <c r="K199" s="222">
        <f t="shared" si="3"/>
        <v>0</v>
      </c>
    </row>
    <row r="200" spans="1:11" ht="15">
      <c r="A200" s="92">
        <v>2</v>
      </c>
      <c r="B200" s="93" t="s">
        <v>425</v>
      </c>
      <c r="C200" s="93" t="s">
        <v>417</v>
      </c>
      <c r="D200" s="93">
        <v>1218</v>
      </c>
      <c r="E200" s="93">
        <v>2436</v>
      </c>
      <c r="F200" s="94">
        <v>4.7830000000000004</v>
      </c>
      <c r="G200" s="94">
        <v>9.5670000000000002</v>
      </c>
      <c r="H200" s="95">
        <v>0.51400000000000001</v>
      </c>
      <c r="I200" s="222"/>
      <c r="J200" s="222"/>
      <c r="K200" s="222">
        <f t="shared" si="3"/>
        <v>0</v>
      </c>
    </row>
    <row r="201" spans="1:11" ht="15">
      <c r="A201" s="92">
        <v>1</v>
      </c>
      <c r="B201" s="93" t="s">
        <v>426</v>
      </c>
      <c r="C201" s="93" t="s">
        <v>417</v>
      </c>
      <c r="D201" s="93">
        <v>1339</v>
      </c>
      <c r="E201" s="93">
        <v>1339</v>
      </c>
      <c r="F201" s="94">
        <v>5.258</v>
      </c>
      <c r="G201" s="94">
        <v>5.258</v>
      </c>
      <c r="H201" s="95">
        <v>0.28199999999999997</v>
      </c>
      <c r="I201" s="222"/>
      <c r="J201" s="222"/>
      <c r="K201" s="222">
        <f t="shared" si="3"/>
        <v>0</v>
      </c>
    </row>
    <row r="202" spans="1:11" ht="15">
      <c r="A202" s="92">
        <v>1</v>
      </c>
      <c r="B202" s="93" t="s">
        <v>427</v>
      </c>
      <c r="C202" s="93" t="s">
        <v>415</v>
      </c>
      <c r="D202" s="93">
        <v>7084</v>
      </c>
      <c r="E202" s="93">
        <v>7084</v>
      </c>
      <c r="F202" s="94">
        <v>36.146000000000001</v>
      </c>
      <c r="G202" s="94">
        <v>36.146000000000001</v>
      </c>
      <c r="H202" s="95">
        <v>1.9139999999999999</v>
      </c>
      <c r="I202" s="222"/>
      <c r="J202" s="222"/>
      <c r="K202" s="222">
        <f t="shared" si="3"/>
        <v>0</v>
      </c>
    </row>
    <row r="203" spans="1:11" ht="15">
      <c r="A203" s="92">
        <v>1</v>
      </c>
      <c r="B203" s="93" t="s">
        <v>428</v>
      </c>
      <c r="C203" s="93" t="s">
        <v>417</v>
      </c>
      <c r="D203" s="93">
        <v>3754</v>
      </c>
      <c r="E203" s="93">
        <v>3754</v>
      </c>
      <c r="F203" s="94">
        <v>14.738</v>
      </c>
      <c r="G203" s="94">
        <v>14.738</v>
      </c>
      <c r="H203" s="95">
        <v>0.79</v>
      </c>
      <c r="I203" s="222"/>
      <c r="J203" s="222"/>
      <c r="K203" s="222">
        <f t="shared" si="3"/>
        <v>0</v>
      </c>
    </row>
    <row r="204" spans="1:11" ht="15">
      <c r="A204" s="92">
        <v>1</v>
      </c>
      <c r="B204" s="93" t="s">
        <v>429</v>
      </c>
      <c r="C204" s="93" t="s">
        <v>417</v>
      </c>
      <c r="D204" s="93">
        <v>4418</v>
      </c>
      <c r="E204" s="93">
        <v>4418</v>
      </c>
      <c r="F204" s="94">
        <v>17.343</v>
      </c>
      <c r="G204" s="94">
        <v>17.343</v>
      </c>
      <c r="H204" s="95">
        <v>0.92900000000000005</v>
      </c>
      <c r="I204" s="222"/>
      <c r="J204" s="222"/>
      <c r="K204" s="222">
        <f t="shared" si="3"/>
        <v>0</v>
      </c>
    </row>
    <row r="205" spans="1:11" ht="15">
      <c r="A205" s="92">
        <v>1</v>
      </c>
      <c r="B205" s="93" t="s">
        <v>430</v>
      </c>
      <c r="C205" s="93" t="s">
        <v>417</v>
      </c>
      <c r="D205" s="93">
        <v>2799</v>
      </c>
      <c r="E205" s="93">
        <v>2799</v>
      </c>
      <c r="F205" s="94">
        <v>10.989000000000001</v>
      </c>
      <c r="G205" s="94">
        <v>10.989000000000001</v>
      </c>
      <c r="H205" s="95">
        <v>0.58899999999999997</v>
      </c>
      <c r="I205" s="222"/>
      <c r="J205" s="222"/>
      <c r="K205" s="222">
        <f t="shared" si="3"/>
        <v>0</v>
      </c>
    </row>
    <row r="206" spans="1:11" ht="15">
      <c r="A206" s="92">
        <v>2</v>
      </c>
      <c r="B206" s="93" t="s">
        <v>431</v>
      </c>
      <c r="C206" s="93" t="s">
        <v>415</v>
      </c>
      <c r="D206" s="93">
        <v>689</v>
      </c>
      <c r="E206" s="93">
        <v>1378</v>
      </c>
      <c r="F206" s="94">
        <v>3.5209999999999999</v>
      </c>
      <c r="G206" s="94">
        <v>7.0410000000000004</v>
      </c>
      <c r="H206" s="95">
        <v>0.375</v>
      </c>
      <c r="I206" s="222"/>
      <c r="J206" s="222"/>
      <c r="K206" s="222">
        <f t="shared" si="3"/>
        <v>0</v>
      </c>
    </row>
    <row r="207" spans="1:11" ht="15">
      <c r="A207" s="92">
        <v>2</v>
      </c>
      <c r="B207" s="93" t="s">
        <v>432</v>
      </c>
      <c r="C207" s="93" t="s">
        <v>415</v>
      </c>
      <c r="D207" s="93">
        <v>1300</v>
      </c>
      <c r="E207" s="93">
        <v>2599</v>
      </c>
      <c r="F207" s="94">
        <v>6.633</v>
      </c>
      <c r="G207" s="94">
        <v>13.266</v>
      </c>
      <c r="H207" s="95">
        <v>0.70499999999999996</v>
      </c>
      <c r="I207" s="222"/>
      <c r="J207" s="222"/>
      <c r="K207" s="222">
        <f t="shared" si="3"/>
        <v>0</v>
      </c>
    </row>
    <row r="208" spans="1:11" ht="15">
      <c r="A208" s="92">
        <v>1</v>
      </c>
      <c r="B208" s="93" t="s">
        <v>433</v>
      </c>
      <c r="C208" s="93" t="s">
        <v>417</v>
      </c>
      <c r="D208" s="93">
        <v>3695</v>
      </c>
      <c r="E208" s="93">
        <v>3695</v>
      </c>
      <c r="F208" s="94">
        <v>14.503</v>
      </c>
      <c r="G208" s="94">
        <v>14.503</v>
      </c>
      <c r="H208" s="95">
        <v>0.77700000000000002</v>
      </c>
      <c r="I208" s="222"/>
      <c r="J208" s="222"/>
      <c r="K208" s="222">
        <f t="shared" si="3"/>
        <v>0</v>
      </c>
    </row>
    <row r="209" spans="1:11" ht="15">
      <c r="A209" s="92">
        <v>1</v>
      </c>
      <c r="B209" s="93" t="s">
        <v>434</v>
      </c>
      <c r="C209" s="93" t="s">
        <v>417</v>
      </c>
      <c r="D209" s="93">
        <v>955</v>
      </c>
      <c r="E209" s="93">
        <v>955</v>
      </c>
      <c r="F209" s="94">
        <v>3.7480000000000002</v>
      </c>
      <c r="G209" s="94">
        <v>3.7480000000000002</v>
      </c>
      <c r="H209" s="95">
        <v>0.20200000000000001</v>
      </c>
      <c r="I209" s="222"/>
      <c r="J209" s="222"/>
      <c r="K209" s="222">
        <f t="shared" si="3"/>
        <v>0</v>
      </c>
    </row>
    <row r="210" spans="1:11" ht="15">
      <c r="A210" s="92">
        <v>32</v>
      </c>
      <c r="B210" s="93" t="s">
        <v>435</v>
      </c>
      <c r="C210" s="93" t="s">
        <v>436</v>
      </c>
      <c r="D210" s="93">
        <v>400</v>
      </c>
      <c r="E210" s="93">
        <v>12800</v>
      </c>
      <c r="F210" s="94">
        <v>0.63400000000000001</v>
      </c>
      <c r="G210" s="94">
        <v>20.297000000000001</v>
      </c>
      <c r="H210" s="95">
        <v>2.65</v>
      </c>
      <c r="I210" s="222"/>
      <c r="J210" s="222"/>
      <c r="K210" s="222">
        <f t="shared" si="3"/>
        <v>0</v>
      </c>
    </row>
    <row r="211" spans="1:11" ht="15">
      <c r="A211" s="92">
        <v>2</v>
      </c>
      <c r="B211" s="93" t="s">
        <v>437</v>
      </c>
      <c r="C211" s="93" t="s">
        <v>312</v>
      </c>
      <c r="D211" s="93">
        <v>325</v>
      </c>
      <c r="E211" s="93">
        <v>650</v>
      </c>
      <c r="F211" s="94">
        <v>0.83</v>
      </c>
      <c r="G211" s="94">
        <v>1.659</v>
      </c>
      <c r="H211" s="95">
        <v>8.5000000000000006E-2</v>
      </c>
      <c r="I211" s="222"/>
      <c r="J211" s="222"/>
      <c r="K211" s="222">
        <f t="shared" si="3"/>
        <v>0</v>
      </c>
    </row>
    <row r="212" spans="1:11" ht="15">
      <c r="A212" s="92">
        <v>1</v>
      </c>
      <c r="B212" s="93" t="s">
        <v>438</v>
      </c>
      <c r="C212" s="93" t="s">
        <v>312</v>
      </c>
      <c r="D212" s="93">
        <v>687</v>
      </c>
      <c r="E212" s="93">
        <v>687</v>
      </c>
      <c r="F212" s="94">
        <v>1.754</v>
      </c>
      <c r="G212" s="94">
        <v>1.754</v>
      </c>
      <c r="H212" s="95">
        <v>8.8999999999999996E-2</v>
      </c>
      <c r="I212" s="222"/>
      <c r="J212" s="222"/>
      <c r="K212" s="222">
        <f t="shared" si="3"/>
        <v>0</v>
      </c>
    </row>
    <row r="213" spans="1:11" ht="15">
      <c r="A213" s="92">
        <v>42</v>
      </c>
      <c r="B213" s="93" t="s">
        <v>439</v>
      </c>
      <c r="C213" s="93" t="s">
        <v>312</v>
      </c>
      <c r="D213" s="93">
        <v>60</v>
      </c>
      <c r="E213" s="93">
        <v>2481</v>
      </c>
      <c r="F213" s="94">
        <v>0.153</v>
      </c>
      <c r="G213" s="94">
        <v>6.3789999999999996</v>
      </c>
      <c r="H213" s="95">
        <v>0.32500000000000001</v>
      </c>
      <c r="I213" s="222"/>
      <c r="J213" s="222"/>
      <c r="K213" s="222">
        <f t="shared" si="3"/>
        <v>0</v>
      </c>
    </row>
    <row r="214" spans="1:11" ht="15">
      <c r="A214" s="92">
        <v>1</v>
      </c>
      <c r="B214" s="93" t="s">
        <v>440</v>
      </c>
      <c r="C214" s="93" t="s">
        <v>312</v>
      </c>
      <c r="D214" s="93">
        <v>373</v>
      </c>
      <c r="E214" s="93">
        <v>373</v>
      </c>
      <c r="F214" s="94">
        <v>0.95299999999999996</v>
      </c>
      <c r="G214" s="94">
        <v>0.95299999999999996</v>
      </c>
      <c r="H214" s="95">
        <v>4.9000000000000002E-2</v>
      </c>
      <c r="I214" s="222"/>
      <c r="J214" s="222"/>
      <c r="K214" s="222">
        <f t="shared" si="3"/>
        <v>0</v>
      </c>
    </row>
    <row r="215" spans="1:11" ht="15">
      <c r="A215" s="92">
        <v>2</v>
      </c>
      <c r="B215" s="93" t="s">
        <v>441</v>
      </c>
      <c r="C215" s="93" t="s">
        <v>312</v>
      </c>
      <c r="D215" s="93">
        <v>1144</v>
      </c>
      <c r="E215" s="93">
        <v>2288</v>
      </c>
      <c r="F215" s="94">
        <v>2.919</v>
      </c>
      <c r="G215" s="94">
        <v>5.8380000000000001</v>
      </c>
      <c r="H215" s="95">
        <v>0.29699999999999999</v>
      </c>
      <c r="I215" s="222"/>
      <c r="J215" s="222"/>
      <c r="K215" s="222">
        <f t="shared" si="3"/>
        <v>0</v>
      </c>
    </row>
    <row r="216" spans="1:11" ht="15">
      <c r="A216" s="92">
        <v>1</v>
      </c>
      <c r="B216" s="93" t="s">
        <v>442</v>
      </c>
      <c r="C216" s="93" t="s">
        <v>312</v>
      </c>
      <c r="D216" s="93">
        <v>180</v>
      </c>
      <c r="E216" s="93">
        <v>180</v>
      </c>
      <c r="F216" s="94">
        <v>0.46</v>
      </c>
      <c r="G216" s="94">
        <v>0.46</v>
      </c>
      <c r="H216" s="95">
        <v>2.3E-2</v>
      </c>
      <c r="I216" s="222"/>
      <c r="J216" s="222"/>
      <c r="K216" s="222">
        <f t="shared" si="3"/>
        <v>0</v>
      </c>
    </row>
    <row r="217" spans="1:11" ht="15">
      <c r="A217" s="92">
        <v>1</v>
      </c>
      <c r="B217" s="93" t="s">
        <v>443</v>
      </c>
      <c r="C217" s="93" t="s">
        <v>312</v>
      </c>
      <c r="D217" s="93">
        <v>310</v>
      </c>
      <c r="E217" s="93">
        <v>310</v>
      </c>
      <c r="F217" s="94">
        <v>0.79200000000000004</v>
      </c>
      <c r="G217" s="94">
        <v>0.79200000000000004</v>
      </c>
      <c r="H217" s="95">
        <v>0.04</v>
      </c>
      <c r="I217" s="222"/>
      <c r="J217" s="222"/>
      <c r="K217" s="222">
        <f t="shared" si="3"/>
        <v>0</v>
      </c>
    </row>
    <row r="218" spans="1:11" ht="15">
      <c r="A218" s="92">
        <v>4</v>
      </c>
      <c r="B218" s="93" t="s">
        <v>444</v>
      </c>
      <c r="C218" s="93" t="s">
        <v>312</v>
      </c>
      <c r="D218" s="93">
        <v>513</v>
      </c>
      <c r="E218" s="93">
        <v>2052</v>
      </c>
      <c r="F218" s="94">
        <v>1.31</v>
      </c>
      <c r="G218" s="94">
        <v>5.2389999999999999</v>
      </c>
      <c r="H218" s="95">
        <v>0.26700000000000002</v>
      </c>
      <c r="I218" s="222"/>
      <c r="J218" s="222"/>
      <c r="K218" s="222">
        <f t="shared" si="3"/>
        <v>0</v>
      </c>
    </row>
    <row r="219" spans="1:11" ht="15">
      <c r="A219" s="92">
        <v>3</v>
      </c>
      <c r="B219" s="93" t="s">
        <v>445</v>
      </c>
      <c r="C219" s="93" t="s">
        <v>312</v>
      </c>
      <c r="D219" s="93">
        <v>649</v>
      </c>
      <c r="E219" s="93">
        <v>1947</v>
      </c>
      <c r="F219" s="94">
        <v>1.6579999999999999</v>
      </c>
      <c r="G219" s="94">
        <v>4.9749999999999996</v>
      </c>
      <c r="H219" s="95">
        <v>0.253</v>
      </c>
      <c r="I219" s="222"/>
      <c r="J219" s="222"/>
      <c r="K219" s="222">
        <f t="shared" si="3"/>
        <v>0</v>
      </c>
    </row>
    <row r="220" spans="1:11" ht="15">
      <c r="A220" s="92">
        <v>3</v>
      </c>
      <c r="B220" s="93" t="s">
        <v>446</v>
      </c>
      <c r="C220" s="93" t="s">
        <v>312</v>
      </c>
      <c r="D220" s="93">
        <v>167</v>
      </c>
      <c r="E220" s="93">
        <v>501</v>
      </c>
      <c r="F220" s="94">
        <v>0.42699999999999999</v>
      </c>
      <c r="G220" s="94">
        <v>1.2809999999999999</v>
      </c>
      <c r="H220" s="95">
        <v>6.5000000000000002E-2</v>
      </c>
      <c r="I220" s="222"/>
      <c r="J220" s="222"/>
      <c r="K220" s="222">
        <f t="shared" si="3"/>
        <v>0</v>
      </c>
    </row>
    <row r="221" spans="1:11" ht="15">
      <c r="A221" s="92">
        <v>3</v>
      </c>
      <c r="B221" s="93" t="s">
        <v>447</v>
      </c>
      <c r="C221" s="93" t="s">
        <v>312</v>
      </c>
      <c r="D221" s="93">
        <v>975</v>
      </c>
      <c r="E221" s="93">
        <v>2925</v>
      </c>
      <c r="F221" s="94">
        <v>2.4889999999999999</v>
      </c>
      <c r="G221" s="94">
        <v>7.4660000000000002</v>
      </c>
      <c r="H221" s="95">
        <v>0.38</v>
      </c>
      <c r="I221" s="222"/>
      <c r="J221" s="222"/>
      <c r="K221" s="222">
        <f t="shared" si="3"/>
        <v>0</v>
      </c>
    </row>
    <row r="222" spans="1:11" ht="15">
      <c r="A222" s="92">
        <v>1</v>
      </c>
      <c r="B222" s="93" t="s">
        <v>448</v>
      </c>
      <c r="C222" s="93" t="s">
        <v>312</v>
      </c>
      <c r="D222" s="93">
        <v>423</v>
      </c>
      <c r="E222" s="93">
        <v>423</v>
      </c>
      <c r="F222" s="94">
        <v>1.08</v>
      </c>
      <c r="G222" s="94">
        <v>1.08</v>
      </c>
      <c r="H222" s="95">
        <v>5.5E-2</v>
      </c>
      <c r="I222" s="222"/>
      <c r="J222" s="222"/>
      <c r="K222" s="222">
        <f t="shared" si="3"/>
        <v>0</v>
      </c>
    </row>
    <row r="223" spans="1:11" ht="15">
      <c r="A223" s="92">
        <v>3</v>
      </c>
      <c r="B223" s="93" t="s">
        <v>449</v>
      </c>
      <c r="C223" s="93" t="s">
        <v>312</v>
      </c>
      <c r="D223" s="93">
        <v>157</v>
      </c>
      <c r="E223" s="93">
        <v>471</v>
      </c>
      <c r="F223" s="94">
        <v>0.40200000000000002</v>
      </c>
      <c r="G223" s="94">
        <v>1.2050000000000001</v>
      </c>
      <c r="H223" s="95">
        <v>6.0999999999999999E-2</v>
      </c>
      <c r="I223" s="222"/>
      <c r="J223" s="222"/>
      <c r="K223" s="222">
        <f t="shared" si="3"/>
        <v>0</v>
      </c>
    </row>
    <row r="224" spans="1:11" ht="15">
      <c r="A224" s="92">
        <v>3</v>
      </c>
      <c r="B224" s="93" t="s">
        <v>450</v>
      </c>
      <c r="C224" s="93" t="s">
        <v>312</v>
      </c>
      <c r="D224" s="93">
        <v>682</v>
      </c>
      <c r="E224" s="93">
        <v>2046</v>
      </c>
      <c r="F224" s="94">
        <v>1.7410000000000001</v>
      </c>
      <c r="G224" s="94">
        <v>5.2229999999999999</v>
      </c>
      <c r="H224" s="95">
        <v>0.26600000000000001</v>
      </c>
      <c r="I224" s="222"/>
      <c r="J224" s="222"/>
      <c r="K224" s="222">
        <f t="shared" si="3"/>
        <v>0</v>
      </c>
    </row>
    <row r="225" spans="1:11" ht="15">
      <c r="A225" s="92">
        <v>1</v>
      </c>
      <c r="B225" s="93" t="s">
        <v>451</v>
      </c>
      <c r="C225" s="93" t="s">
        <v>312</v>
      </c>
      <c r="D225" s="93">
        <v>847</v>
      </c>
      <c r="E225" s="93">
        <v>847</v>
      </c>
      <c r="F225" s="94">
        <v>2.1629999999999998</v>
      </c>
      <c r="G225" s="94">
        <v>2.1629999999999998</v>
      </c>
      <c r="H225" s="95">
        <v>0.11</v>
      </c>
      <c r="I225" s="222"/>
      <c r="J225" s="222"/>
      <c r="K225" s="222">
        <f t="shared" si="3"/>
        <v>0</v>
      </c>
    </row>
    <row r="226" spans="1:11" ht="15">
      <c r="A226" s="92">
        <v>1</v>
      </c>
      <c r="B226" s="93" t="s">
        <v>452</v>
      </c>
      <c r="C226" s="93" t="s">
        <v>453</v>
      </c>
      <c r="D226" s="93">
        <v>980</v>
      </c>
      <c r="E226" s="93">
        <v>980</v>
      </c>
      <c r="F226" s="94">
        <v>5.44</v>
      </c>
      <c r="G226" s="94">
        <v>5.44</v>
      </c>
      <c r="H226" s="95">
        <v>0.186</v>
      </c>
      <c r="I226" s="222"/>
      <c r="J226" s="222"/>
      <c r="K226" s="222">
        <f t="shared" si="3"/>
        <v>0</v>
      </c>
    </row>
    <row r="227" spans="1:11" ht="15">
      <c r="A227" s="92">
        <v>1</v>
      </c>
      <c r="B227" s="93" t="s">
        <v>454</v>
      </c>
      <c r="C227" s="93" t="s">
        <v>453</v>
      </c>
      <c r="D227" s="93">
        <v>990</v>
      </c>
      <c r="E227" s="93">
        <v>990</v>
      </c>
      <c r="F227" s="94">
        <v>5.4960000000000004</v>
      </c>
      <c r="G227" s="94">
        <v>5.4960000000000004</v>
      </c>
      <c r="H227" s="95">
        <v>0.188</v>
      </c>
      <c r="I227" s="222"/>
      <c r="J227" s="222"/>
      <c r="K227" s="222">
        <f t="shared" si="3"/>
        <v>0</v>
      </c>
    </row>
    <row r="228" spans="1:11" ht="15">
      <c r="A228" s="92">
        <v>1</v>
      </c>
      <c r="B228" s="93" t="s">
        <v>455</v>
      </c>
      <c r="C228" s="93" t="s">
        <v>453</v>
      </c>
      <c r="D228" s="93">
        <v>2227</v>
      </c>
      <c r="E228" s="93">
        <v>2227</v>
      </c>
      <c r="F228" s="94">
        <v>12.36</v>
      </c>
      <c r="G228" s="94">
        <v>12.36</v>
      </c>
      <c r="H228" s="95">
        <v>0.42299999999999999</v>
      </c>
      <c r="I228" s="222"/>
      <c r="J228" s="222"/>
      <c r="K228" s="222">
        <f t="shared" si="3"/>
        <v>0</v>
      </c>
    </row>
    <row r="229" spans="1:11" ht="15">
      <c r="A229" s="92">
        <v>2</v>
      </c>
      <c r="B229" s="93" t="s">
        <v>456</v>
      </c>
      <c r="C229" s="93" t="s">
        <v>453</v>
      </c>
      <c r="D229" s="93">
        <v>2237</v>
      </c>
      <c r="E229" s="93">
        <v>4474</v>
      </c>
      <c r="F229" s="94">
        <v>12.414999999999999</v>
      </c>
      <c r="G229" s="94">
        <v>24.832000000000001</v>
      </c>
      <c r="H229" s="95">
        <v>0.85</v>
      </c>
      <c r="I229" s="222"/>
      <c r="J229" s="222"/>
      <c r="K229" s="222">
        <f t="shared" si="3"/>
        <v>0</v>
      </c>
    </row>
    <row r="230" spans="1:11" ht="15">
      <c r="A230" s="92">
        <v>1</v>
      </c>
      <c r="B230" s="93" t="s">
        <v>457</v>
      </c>
      <c r="C230" s="93" t="s">
        <v>453</v>
      </c>
      <c r="D230" s="93">
        <v>2248</v>
      </c>
      <c r="E230" s="93">
        <v>2248</v>
      </c>
      <c r="F230" s="94">
        <v>12.477</v>
      </c>
      <c r="G230" s="94">
        <v>12.477</v>
      </c>
      <c r="H230" s="95">
        <v>0.42699999999999999</v>
      </c>
      <c r="I230" s="222"/>
      <c r="J230" s="222"/>
      <c r="K230" s="222">
        <f t="shared" si="3"/>
        <v>0</v>
      </c>
    </row>
    <row r="231" spans="1:11" ht="15">
      <c r="A231" s="92">
        <v>2</v>
      </c>
      <c r="B231" s="93" t="s">
        <v>458</v>
      </c>
      <c r="C231" s="93" t="s">
        <v>453</v>
      </c>
      <c r="D231" s="93">
        <v>378</v>
      </c>
      <c r="E231" s="93">
        <v>756</v>
      </c>
      <c r="F231" s="94">
        <v>2.0979999999999999</v>
      </c>
      <c r="G231" s="94">
        <v>4.1959999999999997</v>
      </c>
      <c r="H231" s="95">
        <v>0.14399999999999999</v>
      </c>
      <c r="I231" s="222"/>
      <c r="J231" s="222"/>
      <c r="K231" s="222">
        <f t="shared" si="3"/>
        <v>0</v>
      </c>
    </row>
    <row r="232" spans="1:11" ht="15">
      <c r="A232" s="92">
        <v>1</v>
      </c>
      <c r="B232" s="93" t="s">
        <v>459</v>
      </c>
      <c r="C232" s="93" t="s">
        <v>453</v>
      </c>
      <c r="D232" s="93">
        <v>1473</v>
      </c>
      <c r="E232" s="93">
        <v>1473</v>
      </c>
      <c r="F232" s="94">
        <v>8.1790000000000003</v>
      </c>
      <c r="G232" s="94">
        <v>8.1790000000000003</v>
      </c>
      <c r="H232" s="95">
        <v>0.28000000000000003</v>
      </c>
      <c r="I232" s="222"/>
      <c r="J232" s="222"/>
      <c r="K232" s="222">
        <f t="shared" si="3"/>
        <v>0</v>
      </c>
    </row>
    <row r="233" spans="1:11" ht="15">
      <c r="A233" s="92">
        <v>1</v>
      </c>
      <c r="B233" s="93" t="s">
        <v>460</v>
      </c>
      <c r="C233" s="93" t="s">
        <v>453</v>
      </c>
      <c r="D233" s="93">
        <v>1426</v>
      </c>
      <c r="E233" s="93">
        <v>1426</v>
      </c>
      <c r="F233" s="94">
        <v>7.9169999999999998</v>
      </c>
      <c r="G233" s="94">
        <v>7.9169999999999998</v>
      </c>
      <c r="H233" s="95">
        <v>0.27100000000000002</v>
      </c>
      <c r="I233" s="222"/>
      <c r="J233" s="222"/>
      <c r="K233" s="222">
        <f t="shared" si="3"/>
        <v>0</v>
      </c>
    </row>
    <row r="234" spans="1:11" ht="15">
      <c r="A234" s="92">
        <v>1</v>
      </c>
      <c r="B234" s="93" t="s">
        <v>461</v>
      </c>
      <c r="C234" s="93" t="s">
        <v>453</v>
      </c>
      <c r="D234" s="93">
        <v>1480</v>
      </c>
      <c r="E234" s="93">
        <v>1480</v>
      </c>
      <c r="F234" s="94">
        <v>8.2170000000000005</v>
      </c>
      <c r="G234" s="94">
        <v>8.2170000000000005</v>
      </c>
      <c r="H234" s="95">
        <v>0.28100000000000003</v>
      </c>
      <c r="I234" s="222"/>
      <c r="J234" s="222"/>
      <c r="K234" s="222">
        <f t="shared" si="3"/>
        <v>0</v>
      </c>
    </row>
    <row r="235" spans="1:11" ht="15">
      <c r="A235" s="92">
        <v>1</v>
      </c>
      <c r="B235" s="93" t="s">
        <v>462</v>
      </c>
      <c r="C235" s="93" t="s">
        <v>453</v>
      </c>
      <c r="D235" s="93">
        <v>1412</v>
      </c>
      <c r="E235" s="93">
        <v>1412</v>
      </c>
      <c r="F235" s="94">
        <v>7.84</v>
      </c>
      <c r="G235" s="94">
        <v>7.84</v>
      </c>
      <c r="H235" s="95">
        <v>0.26800000000000002</v>
      </c>
      <c r="I235" s="222"/>
      <c r="J235" s="222"/>
      <c r="K235" s="222">
        <f t="shared" si="3"/>
        <v>0</v>
      </c>
    </row>
    <row r="236" spans="1:11" ht="15">
      <c r="A236" s="92">
        <v>1</v>
      </c>
      <c r="B236" s="93" t="s">
        <v>463</v>
      </c>
      <c r="C236" s="93" t="s">
        <v>453</v>
      </c>
      <c r="D236" s="93">
        <v>2257</v>
      </c>
      <c r="E236" s="93">
        <v>2257</v>
      </c>
      <c r="F236" s="94">
        <v>12.532</v>
      </c>
      <c r="G236" s="94">
        <v>12.532</v>
      </c>
      <c r="H236" s="95">
        <v>0.42899999999999999</v>
      </c>
      <c r="I236" s="222"/>
      <c r="J236" s="222"/>
      <c r="K236" s="222">
        <f t="shared" si="3"/>
        <v>0</v>
      </c>
    </row>
    <row r="237" spans="1:11" ht="15">
      <c r="A237" s="92">
        <v>1</v>
      </c>
      <c r="B237" s="93" t="s">
        <v>464</v>
      </c>
      <c r="C237" s="93" t="s">
        <v>465</v>
      </c>
      <c r="D237" s="93">
        <v>1029</v>
      </c>
      <c r="E237" s="93">
        <v>1029</v>
      </c>
      <c r="F237" s="94">
        <v>10.106999999999999</v>
      </c>
      <c r="G237" s="94">
        <v>10.106999999999999</v>
      </c>
      <c r="H237" s="95">
        <v>0.41399999999999998</v>
      </c>
      <c r="I237" s="222"/>
      <c r="J237" s="222"/>
      <c r="K237" s="222">
        <f t="shared" si="3"/>
        <v>0</v>
      </c>
    </row>
    <row r="238" spans="1:11" ht="15">
      <c r="A238" s="92">
        <v>2</v>
      </c>
      <c r="B238" s="93" t="s">
        <v>466</v>
      </c>
      <c r="C238" s="93" t="s">
        <v>465</v>
      </c>
      <c r="D238" s="93">
        <v>1991</v>
      </c>
      <c r="E238" s="93">
        <v>3982</v>
      </c>
      <c r="F238" s="94">
        <v>19.536999999999999</v>
      </c>
      <c r="G238" s="94">
        <v>39.073</v>
      </c>
      <c r="H238" s="95">
        <v>1.601</v>
      </c>
      <c r="I238" s="222"/>
      <c r="J238" s="222"/>
      <c r="K238" s="222">
        <f t="shared" si="3"/>
        <v>0</v>
      </c>
    </row>
    <row r="239" spans="1:11" ht="15">
      <c r="A239" s="92">
        <v>2</v>
      </c>
      <c r="B239" s="93" t="s">
        <v>467</v>
      </c>
      <c r="C239" s="93" t="s">
        <v>465</v>
      </c>
      <c r="D239" s="93">
        <v>1879</v>
      </c>
      <c r="E239" s="93">
        <v>3758</v>
      </c>
      <c r="F239" s="94">
        <v>18.446999999999999</v>
      </c>
      <c r="G239" s="94">
        <v>36.895000000000003</v>
      </c>
      <c r="H239" s="95">
        <v>1.512</v>
      </c>
      <c r="I239" s="222"/>
      <c r="J239" s="222"/>
      <c r="K239" s="222">
        <f t="shared" si="3"/>
        <v>0</v>
      </c>
    </row>
    <row r="240" spans="1:11" ht="15">
      <c r="A240" s="92">
        <v>1</v>
      </c>
      <c r="B240" s="93" t="s">
        <v>468</v>
      </c>
      <c r="C240" s="93" t="s">
        <v>465</v>
      </c>
      <c r="D240" s="93">
        <v>1169</v>
      </c>
      <c r="E240" s="93">
        <v>1169</v>
      </c>
      <c r="F240" s="94">
        <v>11.481</v>
      </c>
      <c r="G240" s="94">
        <v>11.481</v>
      </c>
      <c r="H240" s="95">
        <v>0.47</v>
      </c>
      <c r="I240" s="222"/>
      <c r="J240" s="222"/>
      <c r="K240" s="222">
        <f t="shared" si="3"/>
        <v>0</v>
      </c>
    </row>
    <row r="241" spans="1:11" ht="15">
      <c r="A241" s="92">
        <v>2</v>
      </c>
      <c r="B241" s="93" t="s">
        <v>469</v>
      </c>
      <c r="C241" s="93" t="s">
        <v>465</v>
      </c>
      <c r="D241" s="93">
        <v>700</v>
      </c>
      <c r="E241" s="93">
        <v>1400</v>
      </c>
      <c r="F241" s="94">
        <v>6.8689999999999998</v>
      </c>
      <c r="G241" s="94">
        <v>13.738</v>
      </c>
      <c r="H241" s="95">
        <v>0.56299999999999994</v>
      </c>
      <c r="I241" s="222"/>
      <c r="J241" s="222"/>
      <c r="K241" s="222">
        <f t="shared" si="3"/>
        <v>0</v>
      </c>
    </row>
    <row r="242" spans="1:11" ht="15">
      <c r="A242" s="92">
        <v>2</v>
      </c>
      <c r="B242" s="93" t="s">
        <v>470</v>
      </c>
      <c r="C242" s="93" t="s">
        <v>465</v>
      </c>
      <c r="D242" s="93">
        <v>1179</v>
      </c>
      <c r="E242" s="93">
        <v>2358</v>
      </c>
      <c r="F242" s="94">
        <v>11.569000000000001</v>
      </c>
      <c r="G242" s="94">
        <v>23.138000000000002</v>
      </c>
      <c r="H242" s="95">
        <v>0.94799999999999995</v>
      </c>
      <c r="I242" s="222"/>
      <c r="J242" s="222"/>
      <c r="K242" s="222">
        <f t="shared" si="3"/>
        <v>0</v>
      </c>
    </row>
    <row r="243" spans="1:11" ht="15">
      <c r="A243" s="92">
        <v>1</v>
      </c>
      <c r="B243" s="93" t="s">
        <v>471</v>
      </c>
      <c r="C243" s="93" t="s">
        <v>472</v>
      </c>
      <c r="D243" s="93">
        <v>4510</v>
      </c>
      <c r="E243" s="93">
        <v>4510</v>
      </c>
      <c r="F243" s="94">
        <v>75.055000000000007</v>
      </c>
      <c r="G243" s="94">
        <v>75.055000000000007</v>
      </c>
      <c r="H243" s="95">
        <v>2.5299999999999998</v>
      </c>
      <c r="I243" s="222"/>
      <c r="J243" s="222"/>
      <c r="K243" s="222">
        <f t="shared" si="3"/>
        <v>0</v>
      </c>
    </row>
    <row r="244" spans="1:11" ht="15">
      <c r="A244" s="92">
        <v>1</v>
      </c>
      <c r="B244" s="93" t="s">
        <v>473</v>
      </c>
      <c r="C244" s="93" t="s">
        <v>472</v>
      </c>
      <c r="D244" s="93">
        <v>4520</v>
      </c>
      <c r="E244" s="93">
        <v>4520</v>
      </c>
      <c r="F244" s="94">
        <v>75.221999999999994</v>
      </c>
      <c r="G244" s="94">
        <v>75.221999999999994</v>
      </c>
      <c r="H244" s="95">
        <v>2.536</v>
      </c>
      <c r="I244" s="222"/>
      <c r="J244" s="222"/>
      <c r="K244" s="222">
        <f t="shared" si="3"/>
        <v>0</v>
      </c>
    </row>
    <row r="245" spans="1:11" ht="15">
      <c r="A245" s="92">
        <v>1</v>
      </c>
      <c r="B245" s="93" t="s">
        <v>474</v>
      </c>
      <c r="C245" s="93" t="s">
        <v>475</v>
      </c>
      <c r="D245" s="93">
        <v>202</v>
      </c>
      <c r="E245" s="93">
        <v>202</v>
      </c>
      <c r="F245" s="94">
        <v>3.39</v>
      </c>
      <c r="G245" s="94">
        <v>3.39</v>
      </c>
      <c r="H245" s="95">
        <v>5.5E-2</v>
      </c>
      <c r="I245" s="222"/>
      <c r="J245" s="222"/>
      <c r="K245" s="222">
        <f t="shared" si="3"/>
        <v>0</v>
      </c>
    </row>
    <row r="246" spans="1:11" ht="15">
      <c r="A246" s="92">
        <v>1</v>
      </c>
      <c r="B246" s="93" t="s">
        <v>476</v>
      </c>
      <c r="C246" s="93" t="s">
        <v>475</v>
      </c>
      <c r="D246" s="93">
        <v>202</v>
      </c>
      <c r="E246" s="93">
        <v>202</v>
      </c>
      <c r="F246" s="94">
        <v>3.39</v>
      </c>
      <c r="G246" s="94">
        <v>3.39</v>
      </c>
      <c r="H246" s="95">
        <v>5.5E-2</v>
      </c>
      <c r="I246" s="222"/>
      <c r="J246" s="222"/>
      <c r="K246" s="222">
        <f t="shared" si="3"/>
        <v>0</v>
      </c>
    </row>
    <row r="247" spans="1:11" ht="15">
      <c r="A247" s="92">
        <v>2</v>
      </c>
      <c r="B247" s="93" t="s">
        <v>477</v>
      </c>
      <c r="C247" s="93" t="s">
        <v>478</v>
      </c>
      <c r="D247" s="93">
        <v>230</v>
      </c>
      <c r="E247" s="93">
        <v>460</v>
      </c>
      <c r="F247" s="94">
        <v>5.7779999999999996</v>
      </c>
      <c r="G247" s="94">
        <v>11.555</v>
      </c>
      <c r="H247" s="95">
        <v>0.17799999999999999</v>
      </c>
      <c r="I247" s="222"/>
      <c r="J247" s="222"/>
      <c r="K247" s="222">
        <f t="shared" si="3"/>
        <v>0</v>
      </c>
    </row>
    <row r="248" spans="1:11" ht="15">
      <c r="A248" s="92">
        <v>1</v>
      </c>
      <c r="B248" s="93" t="s">
        <v>479</v>
      </c>
      <c r="C248" s="93" t="s">
        <v>250</v>
      </c>
      <c r="D248" s="93">
        <v>100</v>
      </c>
      <c r="E248" s="93">
        <v>100</v>
      </c>
      <c r="F248" s="94">
        <v>0.628</v>
      </c>
      <c r="G248" s="94">
        <v>0.628</v>
      </c>
      <c r="H248" s="95">
        <v>0.02</v>
      </c>
      <c r="I248" s="222"/>
      <c r="J248" s="222"/>
      <c r="K248" s="222">
        <f t="shared" si="3"/>
        <v>0</v>
      </c>
    </row>
    <row r="249" spans="1:11" ht="15">
      <c r="A249" s="92">
        <v>3</v>
      </c>
      <c r="B249" s="93" t="s">
        <v>480</v>
      </c>
      <c r="C249" s="93" t="s">
        <v>481</v>
      </c>
      <c r="D249" s="93">
        <v>120</v>
      </c>
      <c r="E249" s="93">
        <v>360</v>
      </c>
      <c r="F249" s="94">
        <v>1.083</v>
      </c>
      <c r="G249" s="94">
        <v>3.25</v>
      </c>
      <c r="H249" s="95">
        <v>9.7000000000000003E-2</v>
      </c>
      <c r="I249" s="222"/>
      <c r="J249" s="222"/>
      <c r="K249" s="222">
        <f t="shared" si="3"/>
        <v>0</v>
      </c>
    </row>
    <row r="250" spans="1:11" ht="15">
      <c r="A250" s="92">
        <v>4</v>
      </c>
      <c r="B250" s="93" t="s">
        <v>482</v>
      </c>
      <c r="C250" s="93" t="s">
        <v>483</v>
      </c>
      <c r="D250" s="93">
        <v>169</v>
      </c>
      <c r="E250" s="93">
        <v>676</v>
      </c>
      <c r="F250" s="94">
        <v>0.80100000000000005</v>
      </c>
      <c r="G250" s="94">
        <v>3.2029999999999998</v>
      </c>
      <c r="H250" s="95">
        <v>0.1</v>
      </c>
      <c r="I250" s="222"/>
      <c r="J250" s="222"/>
      <c r="K250" s="222">
        <f t="shared" si="3"/>
        <v>0</v>
      </c>
    </row>
    <row r="251" spans="1:11" ht="15">
      <c r="A251" s="92">
        <v>4</v>
      </c>
      <c r="B251" s="93" t="s">
        <v>484</v>
      </c>
      <c r="C251" s="93" t="s">
        <v>483</v>
      </c>
      <c r="D251" s="93">
        <v>229</v>
      </c>
      <c r="E251" s="93">
        <v>916</v>
      </c>
      <c r="F251" s="94">
        <v>1.083</v>
      </c>
      <c r="G251" s="94">
        <v>4.3330000000000002</v>
      </c>
      <c r="H251" s="95">
        <v>0.13400000000000001</v>
      </c>
      <c r="I251" s="222"/>
      <c r="J251" s="222"/>
      <c r="K251" s="222">
        <f t="shared" si="3"/>
        <v>0</v>
      </c>
    </row>
    <row r="252" spans="1:11" ht="15">
      <c r="A252" s="92">
        <v>17</v>
      </c>
      <c r="B252" s="93" t="s">
        <v>485</v>
      </c>
      <c r="C252" s="93" t="s">
        <v>486</v>
      </c>
      <c r="D252" s="93">
        <v>150</v>
      </c>
      <c r="E252" s="93">
        <v>2550</v>
      </c>
      <c r="F252" s="94">
        <v>1.413</v>
      </c>
      <c r="G252" s="94">
        <v>24.021000000000001</v>
      </c>
      <c r="H252" s="95">
        <v>0.70399999999999996</v>
      </c>
      <c r="I252" s="222"/>
      <c r="J252" s="222"/>
      <c r="K252" s="222">
        <f t="shared" si="3"/>
        <v>0</v>
      </c>
    </row>
    <row r="253" spans="1:11" ht="15">
      <c r="A253" s="92">
        <v>3</v>
      </c>
      <c r="B253" s="93" t="s">
        <v>487</v>
      </c>
      <c r="C253" s="93" t="s">
        <v>488</v>
      </c>
      <c r="D253" s="93">
        <v>168</v>
      </c>
      <c r="E253" s="93">
        <v>504</v>
      </c>
      <c r="F253" s="94">
        <v>1.978</v>
      </c>
      <c r="G253" s="94">
        <v>5.9349999999999996</v>
      </c>
      <c r="H253" s="95">
        <v>0.17</v>
      </c>
      <c r="I253" s="222"/>
      <c r="J253" s="222"/>
      <c r="K253" s="222">
        <f t="shared" si="3"/>
        <v>0</v>
      </c>
    </row>
    <row r="254" spans="1:11" ht="15">
      <c r="A254" s="92">
        <v>8</v>
      </c>
      <c r="B254" s="93" t="s">
        <v>489</v>
      </c>
      <c r="C254" s="93" t="s">
        <v>245</v>
      </c>
      <c r="D254" s="93">
        <v>149</v>
      </c>
      <c r="E254" s="93">
        <v>1192</v>
      </c>
      <c r="F254" s="94">
        <v>1.177</v>
      </c>
      <c r="G254" s="94">
        <v>9.42</v>
      </c>
      <c r="H254" s="95">
        <v>0.28000000000000003</v>
      </c>
      <c r="I254" s="222"/>
      <c r="J254" s="222"/>
      <c r="K254" s="222">
        <f t="shared" si="3"/>
        <v>0</v>
      </c>
    </row>
    <row r="255" spans="1:11" ht="15">
      <c r="A255" s="92">
        <v>2</v>
      </c>
      <c r="B255" s="93" t="s">
        <v>490</v>
      </c>
      <c r="C255" s="93" t="s">
        <v>491</v>
      </c>
      <c r="D255" s="93">
        <v>168</v>
      </c>
      <c r="E255" s="93">
        <v>336</v>
      </c>
      <c r="F255" s="94">
        <v>2.6379999999999999</v>
      </c>
      <c r="G255" s="94">
        <v>5.2750000000000004</v>
      </c>
      <c r="H255" s="95">
        <v>0.14899999999999999</v>
      </c>
      <c r="I255" s="222"/>
      <c r="J255" s="222"/>
      <c r="K255" s="222">
        <f t="shared" si="3"/>
        <v>0</v>
      </c>
    </row>
    <row r="256" spans="1:11" ht="15">
      <c r="A256" s="92">
        <v>2</v>
      </c>
      <c r="B256" s="93" t="s">
        <v>492</v>
      </c>
      <c r="C256" s="93" t="s">
        <v>224</v>
      </c>
      <c r="D256" s="93">
        <v>200</v>
      </c>
      <c r="E256" s="93">
        <v>400</v>
      </c>
      <c r="F256" s="94">
        <v>2.198</v>
      </c>
      <c r="G256" s="94">
        <v>4.3959999999999999</v>
      </c>
      <c r="H256" s="95">
        <v>0.126</v>
      </c>
      <c r="I256" s="222"/>
      <c r="J256" s="222"/>
      <c r="K256" s="222">
        <f t="shared" si="3"/>
        <v>0</v>
      </c>
    </row>
    <row r="257" spans="1:11" ht="15">
      <c r="A257" s="92">
        <v>3</v>
      </c>
      <c r="B257" s="93" t="s">
        <v>493</v>
      </c>
      <c r="C257" s="93" t="s">
        <v>224</v>
      </c>
      <c r="D257" s="93">
        <v>200</v>
      </c>
      <c r="E257" s="93">
        <v>600</v>
      </c>
      <c r="F257" s="94">
        <v>2.198</v>
      </c>
      <c r="G257" s="94">
        <v>6.5940000000000003</v>
      </c>
      <c r="H257" s="95">
        <v>0.188</v>
      </c>
      <c r="I257" s="222"/>
      <c r="J257" s="222"/>
      <c r="K257" s="222">
        <f t="shared" si="3"/>
        <v>0</v>
      </c>
    </row>
    <row r="258" spans="1:11" ht="15">
      <c r="A258" s="92">
        <v>2</v>
      </c>
      <c r="B258" s="93" t="s">
        <v>494</v>
      </c>
      <c r="C258" s="93" t="s">
        <v>245</v>
      </c>
      <c r="D258" s="93">
        <v>174</v>
      </c>
      <c r="E258" s="93">
        <v>348</v>
      </c>
      <c r="F258" s="94">
        <v>1.3740000000000001</v>
      </c>
      <c r="G258" s="94">
        <v>2.7469999999999999</v>
      </c>
      <c r="H258" s="95">
        <v>8.1000000000000003E-2</v>
      </c>
      <c r="I258" s="222"/>
      <c r="J258" s="222"/>
      <c r="K258" s="222">
        <f t="shared" si="3"/>
        <v>0</v>
      </c>
    </row>
    <row r="259" spans="1:11" ht="15">
      <c r="A259" s="92">
        <v>6</v>
      </c>
      <c r="B259" s="93" t="s">
        <v>495</v>
      </c>
      <c r="C259" s="93" t="s">
        <v>245</v>
      </c>
      <c r="D259" s="93">
        <v>149</v>
      </c>
      <c r="E259" s="93">
        <v>897</v>
      </c>
      <c r="F259" s="94">
        <v>1.177</v>
      </c>
      <c r="G259" s="94">
        <v>7.0650000000000004</v>
      </c>
      <c r="H259" s="95">
        <v>0.21</v>
      </c>
      <c r="I259" s="222"/>
      <c r="J259" s="222"/>
      <c r="K259" s="222">
        <f t="shared" si="3"/>
        <v>0</v>
      </c>
    </row>
    <row r="260" spans="1:11" ht="15">
      <c r="A260" s="92">
        <v>4</v>
      </c>
      <c r="B260" s="93" t="s">
        <v>496</v>
      </c>
      <c r="C260" s="93" t="s">
        <v>245</v>
      </c>
      <c r="D260" s="93">
        <v>114</v>
      </c>
      <c r="E260" s="93">
        <v>458</v>
      </c>
      <c r="F260" s="94">
        <v>0.90300000000000002</v>
      </c>
      <c r="G260" s="94">
        <v>3.6110000000000002</v>
      </c>
      <c r="H260" s="95">
        <v>0.109</v>
      </c>
      <c r="I260" s="222"/>
      <c r="J260" s="222"/>
      <c r="K260" s="222">
        <f t="shared" si="3"/>
        <v>0</v>
      </c>
    </row>
    <row r="261" spans="1:11" ht="15">
      <c r="A261" s="92">
        <v>4</v>
      </c>
      <c r="B261" s="93" t="s">
        <v>497</v>
      </c>
      <c r="C261" s="93" t="s">
        <v>245</v>
      </c>
      <c r="D261" s="93">
        <v>114</v>
      </c>
      <c r="E261" s="93">
        <v>458</v>
      </c>
      <c r="F261" s="94">
        <v>0.90300000000000002</v>
      </c>
      <c r="G261" s="94">
        <v>3.6110000000000002</v>
      </c>
      <c r="H261" s="95">
        <v>0.109</v>
      </c>
      <c r="I261" s="222"/>
      <c r="J261" s="222"/>
      <c r="K261" s="222">
        <f t="shared" ref="K261:K324" si="4">SUM(I261:J261)</f>
        <v>0</v>
      </c>
    </row>
    <row r="262" spans="1:11" ht="15">
      <c r="A262" s="92">
        <v>4</v>
      </c>
      <c r="B262" s="93" t="s">
        <v>498</v>
      </c>
      <c r="C262" s="93" t="s">
        <v>245</v>
      </c>
      <c r="D262" s="93">
        <v>149</v>
      </c>
      <c r="E262" s="93">
        <v>598</v>
      </c>
      <c r="F262" s="94">
        <v>1.177</v>
      </c>
      <c r="G262" s="94">
        <v>4.71</v>
      </c>
      <c r="H262" s="95">
        <v>0.14000000000000001</v>
      </c>
      <c r="I262" s="222"/>
      <c r="J262" s="222"/>
      <c r="K262" s="222">
        <f t="shared" si="4"/>
        <v>0</v>
      </c>
    </row>
    <row r="263" spans="1:11" ht="15">
      <c r="A263" s="92">
        <v>1</v>
      </c>
      <c r="B263" s="93" t="s">
        <v>499</v>
      </c>
      <c r="C263" s="93" t="s">
        <v>500</v>
      </c>
      <c r="D263" s="93">
        <v>150</v>
      </c>
      <c r="E263" s="93">
        <v>150</v>
      </c>
      <c r="F263" s="94">
        <v>1.036</v>
      </c>
      <c r="G263" s="94">
        <v>1.036</v>
      </c>
      <c r="H263" s="95">
        <v>3.6999999999999998E-2</v>
      </c>
      <c r="I263" s="222"/>
      <c r="J263" s="222"/>
      <c r="K263" s="222">
        <f t="shared" si="4"/>
        <v>0</v>
      </c>
    </row>
    <row r="264" spans="1:11" ht="15">
      <c r="A264" s="92">
        <v>4</v>
      </c>
      <c r="B264" s="93" t="s">
        <v>501</v>
      </c>
      <c r="C264" s="93" t="s">
        <v>500</v>
      </c>
      <c r="D264" s="93">
        <v>135</v>
      </c>
      <c r="E264" s="93">
        <v>540</v>
      </c>
      <c r="F264" s="94">
        <v>0.92900000000000005</v>
      </c>
      <c r="G264" s="94">
        <v>3.7149999999999999</v>
      </c>
      <c r="H264" s="95">
        <v>0.13400000000000001</v>
      </c>
      <c r="I264" s="222"/>
      <c r="J264" s="222"/>
      <c r="K264" s="222">
        <f t="shared" si="4"/>
        <v>0</v>
      </c>
    </row>
    <row r="265" spans="1:11" ht="15">
      <c r="A265" s="92">
        <v>21</v>
      </c>
      <c r="B265" s="93" t="s">
        <v>502</v>
      </c>
      <c r="C265" s="93" t="s">
        <v>500</v>
      </c>
      <c r="D265" s="93">
        <v>143</v>
      </c>
      <c r="E265" s="93">
        <v>3003</v>
      </c>
      <c r="F265" s="94">
        <v>0.98199999999999998</v>
      </c>
      <c r="G265" s="94">
        <v>20.64</v>
      </c>
      <c r="H265" s="95">
        <v>0.74</v>
      </c>
      <c r="I265" s="222"/>
      <c r="J265" s="222"/>
      <c r="K265" s="222">
        <f t="shared" si="4"/>
        <v>0</v>
      </c>
    </row>
    <row r="266" spans="1:11" ht="15">
      <c r="A266" s="92">
        <v>1</v>
      </c>
      <c r="B266" s="93" t="s">
        <v>503</v>
      </c>
      <c r="C266" s="93" t="s">
        <v>504</v>
      </c>
      <c r="D266" s="93">
        <v>250</v>
      </c>
      <c r="E266" s="93">
        <v>250</v>
      </c>
      <c r="F266" s="94">
        <v>1.8879999999999999</v>
      </c>
      <c r="G266" s="94">
        <v>1.8879999999999999</v>
      </c>
      <c r="H266" s="95">
        <v>6.6000000000000003E-2</v>
      </c>
      <c r="I266" s="222"/>
      <c r="J266" s="222"/>
      <c r="K266" s="222">
        <f t="shared" si="4"/>
        <v>0</v>
      </c>
    </row>
    <row r="267" spans="1:11" ht="15">
      <c r="A267" s="92">
        <v>1</v>
      </c>
      <c r="B267" s="93" t="s">
        <v>505</v>
      </c>
      <c r="C267" s="93" t="s">
        <v>506</v>
      </c>
      <c r="D267" s="93">
        <v>188</v>
      </c>
      <c r="E267" s="93">
        <v>188</v>
      </c>
      <c r="F267" s="94">
        <v>1.506</v>
      </c>
      <c r="G267" s="94">
        <v>1.506</v>
      </c>
      <c r="H267" s="95">
        <v>5.2999999999999999E-2</v>
      </c>
      <c r="I267" s="222"/>
      <c r="J267" s="222"/>
      <c r="K267" s="222">
        <f t="shared" si="4"/>
        <v>0</v>
      </c>
    </row>
    <row r="268" spans="1:11" ht="15">
      <c r="A268" s="92">
        <v>2</v>
      </c>
      <c r="B268" s="93" t="s">
        <v>507</v>
      </c>
      <c r="C268" s="93" t="s">
        <v>508</v>
      </c>
      <c r="D268" s="93">
        <v>191</v>
      </c>
      <c r="E268" s="93">
        <v>382</v>
      </c>
      <c r="F268" s="94">
        <v>1.48</v>
      </c>
      <c r="G268" s="94">
        <v>2.9630000000000001</v>
      </c>
      <c r="H268" s="95">
        <v>0.104</v>
      </c>
      <c r="I268" s="222"/>
      <c r="J268" s="222"/>
      <c r="K268" s="222">
        <f t="shared" si="4"/>
        <v>0</v>
      </c>
    </row>
    <row r="269" spans="1:11" ht="15">
      <c r="A269" s="92">
        <v>1</v>
      </c>
      <c r="B269" s="93" t="s">
        <v>509</v>
      </c>
      <c r="C269" s="93" t="s">
        <v>510</v>
      </c>
      <c r="D269" s="93">
        <v>184</v>
      </c>
      <c r="E269" s="93">
        <v>184</v>
      </c>
      <c r="F269" s="94">
        <v>1.389</v>
      </c>
      <c r="G269" s="94">
        <v>1.389</v>
      </c>
      <c r="H269" s="95">
        <v>4.9000000000000002E-2</v>
      </c>
      <c r="I269" s="222"/>
      <c r="J269" s="222"/>
      <c r="K269" s="222">
        <f t="shared" si="4"/>
        <v>0</v>
      </c>
    </row>
    <row r="270" spans="1:11" ht="15">
      <c r="A270" s="92">
        <v>1</v>
      </c>
      <c r="B270" s="93" t="s">
        <v>511</v>
      </c>
      <c r="C270" s="93" t="s">
        <v>512</v>
      </c>
      <c r="D270" s="93">
        <v>161</v>
      </c>
      <c r="E270" s="93">
        <v>161</v>
      </c>
      <c r="F270" s="94">
        <v>1.76</v>
      </c>
      <c r="G270" s="94">
        <v>1.76</v>
      </c>
      <c r="H270" s="95">
        <v>6.2E-2</v>
      </c>
      <c r="I270" s="222"/>
      <c r="J270" s="222"/>
      <c r="K270" s="222">
        <f t="shared" si="4"/>
        <v>0</v>
      </c>
    </row>
    <row r="271" spans="1:11" ht="15">
      <c r="A271" s="92">
        <v>2</v>
      </c>
      <c r="B271" s="93" t="s">
        <v>513</v>
      </c>
      <c r="C271" s="93" t="s">
        <v>514</v>
      </c>
      <c r="D271" s="93">
        <v>241</v>
      </c>
      <c r="E271" s="93">
        <v>482</v>
      </c>
      <c r="F271" s="94">
        <v>2.456</v>
      </c>
      <c r="G271" s="94">
        <v>4.9130000000000003</v>
      </c>
      <c r="H271" s="95">
        <v>0.16900000000000001</v>
      </c>
      <c r="I271" s="222"/>
      <c r="J271" s="222"/>
      <c r="K271" s="222">
        <f t="shared" si="4"/>
        <v>0</v>
      </c>
    </row>
    <row r="272" spans="1:11" ht="15">
      <c r="A272" s="92">
        <v>1</v>
      </c>
      <c r="B272" s="93" t="s">
        <v>515</v>
      </c>
      <c r="C272" s="93" t="s">
        <v>516</v>
      </c>
      <c r="D272" s="93">
        <v>181</v>
      </c>
      <c r="E272" s="93">
        <v>181</v>
      </c>
      <c r="F272" s="94">
        <v>2.6549999999999998</v>
      </c>
      <c r="G272" s="94">
        <v>2.6549999999999998</v>
      </c>
      <c r="H272" s="95">
        <v>9.0999999999999998E-2</v>
      </c>
      <c r="I272" s="222"/>
      <c r="J272" s="222"/>
      <c r="K272" s="222">
        <f t="shared" si="4"/>
        <v>0</v>
      </c>
    </row>
    <row r="273" spans="1:11" ht="15">
      <c r="A273" s="92">
        <v>1</v>
      </c>
      <c r="B273" s="93" t="s">
        <v>517</v>
      </c>
      <c r="C273" s="93" t="s">
        <v>518</v>
      </c>
      <c r="D273" s="93">
        <v>254</v>
      </c>
      <c r="E273" s="93">
        <v>254</v>
      </c>
      <c r="F273" s="94">
        <v>2.8250000000000002</v>
      </c>
      <c r="G273" s="94">
        <v>2.8250000000000002</v>
      </c>
      <c r="H273" s="95">
        <v>9.7000000000000003E-2</v>
      </c>
      <c r="I273" s="222"/>
      <c r="J273" s="222"/>
      <c r="K273" s="222">
        <f t="shared" si="4"/>
        <v>0</v>
      </c>
    </row>
    <row r="274" spans="1:11" ht="15">
      <c r="A274" s="92">
        <v>2</v>
      </c>
      <c r="B274" s="93" t="s">
        <v>519</v>
      </c>
      <c r="C274" s="93" t="s">
        <v>520</v>
      </c>
      <c r="D274" s="93">
        <v>390</v>
      </c>
      <c r="E274" s="93">
        <v>780</v>
      </c>
      <c r="F274" s="94">
        <v>4.0629999999999997</v>
      </c>
      <c r="G274" s="94">
        <v>8.125</v>
      </c>
      <c r="H274" s="95">
        <v>0.27600000000000002</v>
      </c>
      <c r="I274" s="222"/>
      <c r="J274" s="222"/>
      <c r="K274" s="222">
        <f t="shared" si="4"/>
        <v>0</v>
      </c>
    </row>
    <row r="275" spans="1:11" ht="15">
      <c r="A275" s="92">
        <v>2</v>
      </c>
      <c r="B275" s="93" t="s">
        <v>521</v>
      </c>
      <c r="C275" s="93" t="s">
        <v>500</v>
      </c>
      <c r="D275" s="93">
        <v>126</v>
      </c>
      <c r="E275" s="93">
        <v>252</v>
      </c>
      <c r="F275" s="94">
        <v>0.878</v>
      </c>
      <c r="G275" s="94">
        <v>1.756</v>
      </c>
      <c r="H275" s="95">
        <v>6.4000000000000001E-2</v>
      </c>
      <c r="I275" s="222"/>
      <c r="J275" s="222"/>
      <c r="K275" s="222">
        <f t="shared" si="4"/>
        <v>0</v>
      </c>
    </row>
    <row r="276" spans="1:11" ht="15">
      <c r="A276" s="92">
        <v>2</v>
      </c>
      <c r="B276" s="93" t="s">
        <v>522</v>
      </c>
      <c r="C276" s="93" t="s">
        <v>523</v>
      </c>
      <c r="D276" s="93">
        <v>123</v>
      </c>
      <c r="E276" s="93">
        <v>246</v>
      </c>
      <c r="F276" s="94">
        <v>0.75</v>
      </c>
      <c r="G276" s="94">
        <v>1.5009999999999999</v>
      </c>
      <c r="H276" s="95">
        <v>5.8000000000000003E-2</v>
      </c>
      <c r="I276" s="222"/>
      <c r="J276" s="222"/>
      <c r="K276" s="222">
        <f t="shared" si="4"/>
        <v>0</v>
      </c>
    </row>
    <row r="277" spans="1:11" ht="15">
      <c r="A277" s="92">
        <v>2</v>
      </c>
      <c r="B277" s="93" t="s">
        <v>524</v>
      </c>
      <c r="C277" s="93" t="s">
        <v>523</v>
      </c>
      <c r="D277" s="93">
        <v>155</v>
      </c>
      <c r="E277" s="93">
        <v>309</v>
      </c>
      <c r="F277" s="94">
        <v>0.96699999999999997</v>
      </c>
      <c r="G277" s="94">
        <v>1.9339999999999999</v>
      </c>
      <c r="H277" s="95">
        <v>7.0000000000000007E-2</v>
      </c>
      <c r="I277" s="222"/>
      <c r="J277" s="222"/>
      <c r="K277" s="222">
        <f t="shared" si="4"/>
        <v>0</v>
      </c>
    </row>
    <row r="278" spans="1:11" ht="15">
      <c r="A278" s="92">
        <v>1</v>
      </c>
      <c r="B278" s="93" t="s">
        <v>525</v>
      </c>
      <c r="C278" s="93" t="s">
        <v>514</v>
      </c>
      <c r="D278" s="93">
        <v>246</v>
      </c>
      <c r="E278" s="93">
        <v>246</v>
      </c>
      <c r="F278" s="94">
        <v>1.5840000000000001</v>
      </c>
      <c r="G278" s="94">
        <v>1.5840000000000001</v>
      </c>
      <c r="H278" s="95">
        <v>5.6000000000000001E-2</v>
      </c>
      <c r="I278" s="222"/>
      <c r="J278" s="222"/>
      <c r="K278" s="222">
        <f t="shared" si="4"/>
        <v>0</v>
      </c>
    </row>
    <row r="279" spans="1:11" ht="15">
      <c r="A279" s="92">
        <v>2</v>
      </c>
      <c r="B279" s="93" t="s">
        <v>526</v>
      </c>
      <c r="C279" s="93" t="s">
        <v>500</v>
      </c>
      <c r="D279" s="93">
        <v>82</v>
      </c>
      <c r="E279" s="93">
        <v>164</v>
      </c>
      <c r="F279" s="94">
        <v>0.56799999999999995</v>
      </c>
      <c r="G279" s="94">
        <v>1.1359999999999999</v>
      </c>
      <c r="H279" s="95">
        <v>4.2000000000000003E-2</v>
      </c>
      <c r="I279" s="222"/>
      <c r="J279" s="222"/>
      <c r="K279" s="222">
        <f t="shared" si="4"/>
        <v>0</v>
      </c>
    </row>
    <row r="280" spans="1:11" ht="15">
      <c r="A280" s="92">
        <v>2</v>
      </c>
      <c r="B280" s="93" t="s">
        <v>527</v>
      </c>
      <c r="C280" s="93" t="s">
        <v>500</v>
      </c>
      <c r="D280" s="93">
        <v>89</v>
      </c>
      <c r="E280" s="93">
        <v>178</v>
      </c>
      <c r="F280" s="94">
        <v>0.56999999999999995</v>
      </c>
      <c r="G280" s="94">
        <v>1.1399999999999999</v>
      </c>
      <c r="H280" s="95">
        <v>4.2000000000000003E-2</v>
      </c>
      <c r="I280" s="222"/>
      <c r="J280" s="222"/>
      <c r="K280" s="222">
        <f t="shared" si="4"/>
        <v>0</v>
      </c>
    </row>
    <row r="281" spans="1:11" ht="15">
      <c r="A281" s="92">
        <v>1</v>
      </c>
      <c r="B281" s="93" t="s">
        <v>528</v>
      </c>
      <c r="C281" s="93" t="s">
        <v>529</v>
      </c>
      <c r="D281" s="93">
        <v>159</v>
      </c>
      <c r="E281" s="93">
        <v>159</v>
      </c>
      <c r="F281" s="94">
        <v>0.96399999999999997</v>
      </c>
      <c r="G281" s="94">
        <v>0.96399999999999997</v>
      </c>
      <c r="H281" s="95">
        <v>3.5000000000000003E-2</v>
      </c>
      <c r="I281" s="222"/>
      <c r="J281" s="222"/>
      <c r="K281" s="222">
        <f t="shared" si="4"/>
        <v>0</v>
      </c>
    </row>
    <row r="282" spans="1:11" ht="15">
      <c r="A282" s="92">
        <v>1</v>
      </c>
      <c r="B282" s="93" t="s">
        <v>530</v>
      </c>
      <c r="C282" s="93" t="s">
        <v>531</v>
      </c>
      <c r="D282" s="93">
        <v>165</v>
      </c>
      <c r="E282" s="93">
        <v>165</v>
      </c>
      <c r="F282" s="94">
        <v>0.877</v>
      </c>
      <c r="G282" s="94">
        <v>0.877</v>
      </c>
      <c r="H282" s="95">
        <v>3.2000000000000001E-2</v>
      </c>
      <c r="I282" s="222"/>
      <c r="J282" s="222"/>
      <c r="K282" s="222">
        <f t="shared" si="4"/>
        <v>0</v>
      </c>
    </row>
    <row r="283" spans="1:11" ht="15">
      <c r="A283" s="92">
        <v>2</v>
      </c>
      <c r="B283" s="93" t="s">
        <v>532</v>
      </c>
      <c r="C283" s="93" t="s">
        <v>533</v>
      </c>
      <c r="D283" s="93">
        <v>108</v>
      </c>
      <c r="E283" s="93">
        <v>216</v>
      </c>
      <c r="F283" s="94">
        <v>0.47499999999999998</v>
      </c>
      <c r="G283" s="94">
        <v>0.95</v>
      </c>
      <c r="H283" s="95">
        <v>3.5999999999999997E-2</v>
      </c>
      <c r="I283" s="222"/>
      <c r="J283" s="222"/>
      <c r="K283" s="222">
        <f t="shared" si="4"/>
        <v>0</v>
      </c>
    </row>
    <row r="284" spans="1:11" ht="15">
      <c r="A284" s="92">
        <v>4</v>
      </c>
      <c r="B284" s="93" t="s">
        <v>534</v>
      </c>
      <c r="C284" s="93" t="s">
        <v>535</v>
      </c>
      <c r="D284" s="93">
        <v>122</v>
      </c>
      <c r="E284" s="93">
        <v>488</v>
      </c>
      <c r="F284" s="94">
        <v>0.25600000000000001</v>
      </c>
      <c r="G284" s="94">
        <v>1.0229999999999999</v>
      </c>
      <c r="H284" s="95">
        <v>4.2000000000000003E-2</v>
      </c>
      <c r="I284" s="222"/>
      <c r="J284" s="222"/>
      <c r="K284" s="222">
        <f t="shared" si="4"/>
        <v>0</v>
      </c>
    </row>
    <row r="285" spans="1:11" ht="15">
      <c r="A285" s="92">
        <v>1</v>
      </c>
      <c r="B285" s="93" t="s">
        <v>536</v>
      </c>
      <c r="C285" s="93" t="s">
        <v>537</v>
      </c>
      <c r="D285" s="93">
        <v>180</v>
      </c>
      <c r="E285" s="93">
        <v>180</v>
      </c>
      <c r="F285" s="94">
        <v>1.484</v>
      </c>
      <c r="G285" s="94">
        <v>1.484</v>
      </c>
      <c r="H285" s="95">
        <v>5.1999999999999998E-2</v>
      </c>
      <c r="I285" s="222"/>
      <c r="J285" s="222"/>
      <c r="K285" s="222">
        <f t="shared" si="4"/>
        <v>0</v>
      </c>
    </row>
    <row r="286" spans="1:11" ht="15">
      <c r="A286" s="92">
        <v>2</v>
      </c>
      <c r="B286" s="93" t="s">
        <v>538</v>
      </c>
      <c r="C286" s="93" t="s">
        <v>539</v>
      </c>
      <c r="D286" s="93">
        <v>530</v>
      </c>
      <c r="E286" s="93">
        <v>1060</v>
      </c>
      <c r="F286" s="94">
        <v>4.7290000000000001</v>
      </c>
      <c r="G286" s="94">
        <v>9.4580000000000002</v>
      </c>
      <c r="H286" s="95">
        <v>0.32300000000000001</v>
      </c>
      <c r="I286" s="222"/>
      <c r="J286" s="222"/>
      <c r="K286" s="222">
        <f t="shared" si="4"/>
        <v>0</v>
      </c>
    </row>
    <row r="287" spans="1:11" ht="15">
      <c r="A287" s="92">
        <v>2</v>
      </c>
      <c r="B287" s="93" t="s">
        <v>540</v>
      </c>
      <c r="C287" s="93" t="s">
        <v>541</v>
      </c>
      <c r="D287" s="93">
        <v>145</v>
      </c>
      <c r="E287" s="93">
        <v>290</v>
      </c>
      <c r="F287" s="94">
        <v>0.72899999999999998</v>
      </c>
      <c r="G287" s="94">
        <v>1.458</v>
      </c>
      <c r="H287" s="95">
        <v>5.3999999999999999E-2</v>
      </c>
      <c r="I287" s="222"/>
      <c r="J287" s="222"/>
      <c r="K287" s="222">
        <f t="shared" si="4"/>
        <v>0</v>
      </c>
    </row>
    <row r="288" spans="1:11" ht="15">
      <c r="A288" s="92">
        <v>3</v>
      </c>
      <c r="B288" s="93" t="s">
        <v>542</v>
      </c>
      <c r="C288" s="93" t="s">
        <v>541</v>
      </c>
      <c r="D288" s="93">
        <v>90</v>
      </c>
      <c r="E288" s="93">
        <v>270</v>
      </c>
      <c r="F288" s="94">
        <v>0.45200000000000001</v>
      </c>
      <c r="G288" s="94">
        <v>1.3560000000000001</v>
      </c>
      <c r="H288" s="95">
        <v>5.0999999999999997E-2</v>
      </c>
      <c r="I288" s="222"/>
      <c r="J288" s="222"/>
      <c r="K288" s="222">
        <f t="shared" si="4"/>
        <v>0</v>
      </c>
    </row>
    <row r="289" spans="1:11" ht="15">
      <c r="A289" s="92">
        <v>2</v>
      </c>
      <c r="B289" s="93" t="s">
        <v>543</v>
      </c>
      <c r="C289" s="93" t="s">
        <v>544</v>
      </c>
      <c r="D289" s="93">
        <v>406</v>
      </c>
      <c r="E289" s="93">
        <v>812</v>
      </c>
      <c r="F289" s="94">
        <v>4.59</v>
      </c>
      <c r="G289" s="94">
        <v>9.18</v>
      </c>
      <c r="H289" s="95">
        <v>0.311</v>
      </c>
      <c r="I289" s="222"/>
      <c r="J289" s="222"/>
      <c r="K289" s="222">
        <f t="shared" si="4"/>
        <v>0</v>
      </c>
    </row>
    <row r="290" spans="1:11" ht="15">
      <c r="A290" s="92">
        <v>2</v>
      </c>
      <c r="B290" s="93" t="s">
        <v>545</v>
      </c>
      <c r="C290" s="93" t="s">
        <v>546</v>
      </c>
      <c r="D290" s="93">
        <v>428</v>
      </c>
      <c r="E290" s="93">
        <v>856</v>
      </c>
      <c r="F290" s="94">
        <v>4.9210000000000003</v>
      </c>
      <c r="G290" s="94">
        <v>9.8420000000000005</v>
      </c>
      <c r="H290" s="95">
        <v>0.33300000000000002</v>
      </c>
      <c r="I290" s="222"/>
      <c r="J290" s="222"/>
      <c r="K290" s="222">
        <f t="shared" si="4"/>
        <v>0</v>
      </c>
    </row>
    <row r="291" spans="1:11" ht="15">
      <c r="A291" s="92">
        <v>1</v>
      </c>
      <c r="B291" s="93" t="s">
        <v>547</v>
      </c>
      <c r="C291" s="93" t="s">
        <v>548</v>
      </c>
      <c r="D291" s="93">
        <v>340</v>
      </c>
      <c r="E291" s="93">
        <v>340</v>
      </c>
      <c r="F291" s="94">
        <v>5.0110000000000001</v>
      </c>
      <c r="G291" s="94">
        <v>5.0110000000000001</v>
      </c>
      <c r="H291" s="95">
        <v>0.16900000000000001</v>
      </c>
      <c r="I291" s="222"/>
      <c r="J291" s="222"/>
      <c r="K291" s="222">
        <f t="shared" si="4"/>
        <v>0</v>
      </c>
    </row>
    <row r="292" spans="1:11" ht="15">
      <c r="A292" s="92">
        <v>2</v>
      </c>
      <c r="B292" s="93" t="s">
        <v>549</v>
      </c>
      <c r="C292" s="93" t="s">
        <v>550</v>
      </c>
      <c r="D292" s="93">
        <v>459</v>
      </c>
      <c r="E292" s="93">
        <v>918</v>
      </c>
      <c r="F292" s="94">
        <v>5.4880000000000004</v>
      </c>
      <c r="G292" s="94">
        <v>10.977</v>
      </c>
      <c r="H292" s="95">
        <v>0.37</v>
      </c>
      <c r="I292" s="222"/>
      <c r="J292" s="222"/>
      <c r="K292" s="222">
        <f t="shared" si="4"/>
        <v>0</v>
      </c>
    </row>
    <row r="293" spans="1:11" ht="15">
      <c r="A293" s="92">
        <v>3</v>
      </c>
      <c r="B293" s="93" t="s">
        <v>551</v>
      </c>
      <c r="C293" s="93" t="s">
        <v>544</v>
      </c>
      <c r="D293" s="93">
        <v>282</v>
      </c>
      <c r="E293" s="93">
        <v>846</v>
      </c>
      <c r="F293" s="94">
        <v>3.19</v>
      </c>
      <c r="G293" s="94">
        <v>9.5709999999999997</v>
      </c>
      <c r="H293" s="95">
        <v>0.32700000000000001</v>
      </c>
      <c r="I293" s="222"/>
      <c r="J293" s="222"/>
      <c r="K293" s="222">
        <f t="shared" si="4"/>
        <v>0</v>
      </c>
    </row>
    <row r="294" spans="1:11" ht="15">
      <c r="A294" s="92">
        <v>2</v>
      </c>
      <c r="B294" s="93" t="s">
        <v>552</v>
      </c>
      <c r="C294" s="93" t="s">
        <v>553</v>
      </c>
      <c r="D294" s="93">
        <v>294</v>
      </c>
      <c r="E294" s="93">
        <v>588</v>
      </c>
      <c r="F294" s="94">
        <v>2.7770000000000001</v>
      </c>
      <c r="G294" s="94">
        <v>5.5549999999999997</v>
      </c>
      <c r="H294" s="95">
        <v>0.191</v>
      </c>
      <c r="I294" s="222"/>
      <c r="J294" s="222"/>
      <c r="K294" s="222">
        <f t="shared" si="4"/>
        <v>0</v>
      </c>
    </row>
    <row r="295" spans="1:11" ht="15">
      <c r="A295" s="92">
        <v>1</v>
      </c>
      <c r="B295" s="93" t="s">
        <v>554</v>
      </c>
      <c r="C295" s="93" t="s">
        <v>555</v>
      </c>
      <c r="D295" s="93">
        <v>240</v>
      </c>
      <c r="E295" s="93">
        <v>240</v>
      </c>
      <c r="F295" s="94">
        <v>1.2070000000000001</v>
      </c>
      <c r="G295" s="94">
        <v>1.2070000000000001</v>
      </c>
      <c r="H295" s="95">
        <v>4.3999999999999997E-2</v>
      </c>
      <c r="I295" s="222"/>
      <c r="J295" s="222"/>
      <c r="K295" s="222">
        <f t="shared" si="4"/>
        <v>0</v>
      </c>
    </row>
    <row r="296" spans="1:11" ht="15">
      <c r="A296" s="92">
        <v>1</v>
      </c>
      <c r="B296" s="93" t="s">
        <v>556</v>
      </c>
      <c r="C296" s="93" t="s">
        <v>553</v>
      </c>
      <c r="D296" s="93">
        <v>552</v>
      </c>
      <c r="E296" s="93">
        <v>552</v>
      </c>
      <c r="F296" s="94">
        <v>5.2089999999999996</v>
      </c>
      <c r="G296" s="94">
        <v>5.2089999999999996</v>
      </c>
      <c r="H296" s="95">
        <v>0.17699999999999999</v>
      </c>
      <c r="I296" s="222"/>
      <c r="J296" s="222"/>
      <c r="K296" s="222">
        <f t="shared" si="4"/>
        <v>0</v>
      </c>
    </row>
    <row r="297" spans="1:11" ht="15">
      <c r="A297" s="92">
        <v>1</v>
      </c>
      <c r="B297" s="93" t="s">
        <v>557</v>
      </c>
      <c r="C297" s="93" t="s">
        <v>544</v>
      </c>
      <c r="D297" s="93">
        <v>420</v>
      </c>
      <c r="E297" s="93">
        <v>420</v>
      </c>
      <c r="F297" s="94">
        <v>4.7560000000000002</v>
      </c>
      <c r="G297" s="94">
        <v>4.7560000000000002</v>
      </c>
      <c r="H297" s="95">
        <v>0.161</v>
      </c>
      <c r="I297" s="222"/>
      <c r="J297" s="222"/>
      <c r="K297" s="222">
        <f t="shared" si="4"/>
        <v>0</v>
      </c>
    </row>
    <row r="298" spans="1:11" ht="15">
      <c r="A298" s="92">
        <v>1</v>
      </c>
      <c r="B298" s="93" t="s">
        <v>558</v>
      </c>
      <c r="C298" s="93" t="s">
        <v>553</v>
      </c>
      <c r="D298" s="93">
        <v>564</v>
      </c>
      <c r="E298" s="93">
        <v>564</v>
      </c>
      <c r="F298" s="94">
        <v>5.3159999999999998</v>
      </c>
      <c r="G298" s="94">
        <v>5.3159999999999998</v>
      </c>
      <c r="H298" s="95">
        <v>0.18099999999999999</v>
      </c>
      <c r="I298" s="222"/>
      <c r="J298" s="222"/>
      <c r="K298" s="222">
        <f t="shared" si="4"/>
        <v>0</v>
      </c>
    </row>
    <row r="299" spans="1:11" ht="15">
      <c r="A299" s="92">
        <v>2</v>
      </c>
      <c r="B299" s="93" t="s">
        <v>559</v>
      </c>
      <c r="C299" s="93" t="s">
        <v>541</v>
      </c>
      <c r="D299" s="93">
        <v>100</v>
      </c>
      <c r="E299" s="93">
        <v>200</v>
      </c>
      <c r="F299" s="94">
        <v>0.502</v>
      </c>
      <c r="G299" s="94">
        <v>1.0049999999999999</v>
      </c>
      <c r="H299" s="95">
        <v>3.7999999999999999E-2</v>
      </c>
      <c r="I299" s="222"/>
      <c r="J299" s="222"/>
      <c r="K299" s="222">
        <f t="shared" si="4"/>
        <v>0</v>
      </c>
    </row>
    <row r="300" spans="1:11" ht="15">
      <c r="A300" s="92">
        <v>4</v>
      </c>
      <c r="B300" s="93" t="s">
        <v>560</v>
      </c>
      <c r="C300" s="93" t="s">
        <v>541</v>
      </c>
      <c r="D300" s="93">
        <v>160</v>
      </c>
      <c r="E300" s="93">
        <v>640</v>
      </c>
      <c r="F300" s="94">
        <v>0.80400000000000005</v>
      </c>
      <c r="G300" s="94">
        <v>3.2149999999999999</v>
      </c>
      <c r="H300" s="95">
        <v>0.11799999999999999</v>
      </c>
      <c r="I300" s="222"/>
      <c r="J300" s="222"/>
      <c r="K300" s="222">
        <f t="shared" si="4"/>
        <v>0</v>
      </c>
    </row>
    <row r="301" spans="1:11" ht="15">
      <c r="A301" s="92">
        <v>1</v>
      </c>
      <c r="B301" s="93" t="s">
        <v>561</v>
      </c>
      <c r="C301" s="93" t="s">
        <v>541</v>
      </c>
      <c r="D301" s="93">
        <v>160</v>
      </c>
      <c r="E301" s="93">
        <v>160</v>
      </c>
      <c r="F301" s="94">
        <v>0.80400000000000005</v>
      </c>
      <c r="G301" s="94">
        <v>0.80400000000000005</v>
      </c>
      <c r="H301" s="95">
        <v>2.9000000000000001E-2</v>
      </c>
      <c r="I301" s="222"/>
      <c r="J301" s="222"/>
      <c r="K301" s="222">
        <f t="shared" si="4"/>
        <v>0</v>
      </c>
    </row>
    <row r="302" spans="1:11" ht="15">
      <c r="A302" s="92">
        <v>1</v>
      </c>
      <c r="B302" s="93" t="s">
        <v>562</v>
      </c>
      <c r="C302" s="93" t="s">
        <v>553</v>
      </c>
      <c r="D302" s="93">
        <v>564</v>
      </c>
      <c r="E302" s="93">
        <v>564</v>
      </c>
      <c r="F302" s="94">
        <v>5.3159999999999998</v>
      </c>
      <c r="G302" s="94">
        <v>5.3159999999999998</v>
      </c>
      <c r="H302" s="95">
        <v>0.18099999999999999</v>
      </c>
      <c r="I302" s="222"/>
      <c r="J302" s="222"/>
      <c r="K302" s="222">
        <f t="shared" si="4"/>
        <v>0</v>
      </c>
    </row>
    <row r="303" spans="1:11" ht="15">
      <c r="A303" s="92">
        <v>2</v>
      </c>
      <c r="B303" s="93" t="s">
        <v>563</v>
      </c>
      <c r="C303" s="93" t="s">
        <v>541</v>
      </c>
      <c r="D303" s="93">
        <v>100</v>
      </c>
      <c r="E303" s="93">
        <v>200</v>
      </c>
      <c r="F303" s="94">
        <v>0.502</v>
      </c>
      <c r="G303" s="94">
        <v>1.0049999999999999</v>
      </c>
      <c r="H303" s="95">
        <v>3.7999999999999999E-2</v>
      </c>
      <c r="I303" s="222"/>
      <c r="J303" s="222"/>
      <c r="K303" s="222">
        <f t="shared" si="4"/>
        <v>0</v>
      </c>
    </row>
    <row r="304" spans="1:11" ht="15">
      <c r="A304" s="92">
        <v>1</v>
      </c>
      <c r="B304" s="93" t="s">
        <v>564</v>
      </c>
      <c r="C304" s="93" t="s">
        <v>544</v>
      </c>
      <c r="D304" s="93">
        <v>419</v>
      </c>
      <c r="E304" s="93">
        <v>419</v>
      </c>
      <c r="F304" s="94">
        <v>4.7450000000000001</v>
      </c>
      <c r="G304" s="94">
        <v>4.7450000000000001</v>
      </c>
      <c r="H304" s="95">
        <v>0.161</v>
      </c>
      <c r="I304" s="222"/>
      <c r="J304" s="222"/>
      <c r="K304" s="222">
        <f t="shared" si="4"/>
        <v>0</v>
      </c>
    </row>
    <row r="305" spans="1:11" ht="15">
      <c r="A305" s="92">
        <v>1</v>
      </c>
      <c r="B305" s="93" t="s">
        <v>565</v>
      </c>
      <c r="C305" s="93" t="s">
        <v>553</v>
      </c>
      <c r="D305" s="93">
        <v>552</v>
      </c>
      <c r="E305" s="93">
        <v>552</v>
      </c>
      <c r="F305" s="94">
        <v>5.2089999999999996</v>
      </c>
      <c r="G305" s="94">
        <v>5.2089999999999996</v>
      </c>
      <c r="H305" s="95">
        <v>0.17699999999999999</v>
      </c>
      <c r="I305" s="222"/>
      <c r="J305" s="222"/>
      <c r="K305" s="222">
        <f t="shared" si="4"/>
        <v>0</v>
      </c>
    </row>
    <row r="306" spans="1:11" ht="15">
      <c r="A306" s="92">
        <v>1</v>
      </c>
      <c r="B306" s="93" t="s">
        <v>566</v>
      </c>
      <c r="C306" s="93" t="s">
        <v>541</v>
      </c>
      <c r="D306" s="93">
        <v>90</v>
      </c>
      <c r="E306" s="93">
        <v>90</v>
      </c>
      <c r="F306" s="94">
        <v>0.45200000000000001</v>
      </c>
      <c r="G306" s="94">
        <v>0.45200000000000001</v>
      </c>
      <c r="H306" s="95">
        <v>1.7000000000000001E-2</v>
      </c>
      <c r="I306" s="222"/>
      <c r="J306" s="222"/>
      <c r="K306" s="222">
        <f t="shared" si="4"/>
        <v>0</v>
      </c>
    </row>
    <row r="307" spans="1:11" ht="15">
      <c r="A307" s="92">
        <v>3</v>
      </c>
      <c r="B307" s="93" t="s">
        <v>567</v>
      </c>
      <c r="C307" s="93" t="s">
        <v>568</v>
      </c>
      <c r="D307" s="93">
        <v>134</v>
      </c>
      <c r="E307" s="93">
        <v>402</v>
      </c>
      <c r="F307" s="94">
        <v>1.6879999999999999</v>
      </c>
      <c r="G307" s="94">
        <v>5.0590000000000002</v>
      </c>
      <c r="H307" s="95">
        <v>0.17699999999999999</v>
      </c>
      <c r="I307" s="222"/>
      <c r="J307" s="222"/>
      <c r="K307" s="222">
        <f t="shared" si="4"/>
        <v>0</v>
      </c>
    </row>
    <row r="308" spans="1:11" ht="15">
      <c r="A308" s="92">
        <v>1</v>
      </c>
      <c r="B308" s="93" t="s">
        <v>569</v>
      </c>
      <c r="C308" s="93" t="s">
        <v>570</v>
      </c>
      <c r="D308" s="93">
        <v>150</v>
      </c>
      <c r="E308" s="93">
        <v>150</v>
      </c>
      <c r="F308" s="94">
        <v>1.554</v>
      </c>
      <c r="G308" s="94">
        <v>1.554</v>
      </c>
      <c r="H308" s="95">
        <v>5.3999999999999999E-2</v>
      </c>
      <c r="I308" s="222"/>
      <c r="J308" s="222"/>
      <c r="K308" s="222">
        <f t="shared" si="4"/>
        <v>0</v>
      </c>
    </row>
    <row r="309" spans="1:11" ht="15">
      <c r="A309" s="92">
        <v>1</v>
      </c>
      <c r="B309" s="93" t="s">
        <v>571</v>
      </c>
      <c r="C309" s="93" t="s">
        <v>572</v>
      </c>
      <c r="D309" s="93">
        <v>198</v>
      </c>
      <c r="E309" s="93">
        <v>198</v>
      </c>
      <c r="F309" s="94">
        <v>1.9890000000000001</v>
      </c>
      <c r="G309" s="94">
        <v>1.9890000000000001</v>
      </c>
      <c r="H309" s="95">
        <v>6.9000000000000006E-2</v>
      </c>
      <c r="I309" s="222"/>
      <c r="J309" s="222"/>
      <c r="K309" s="222">
        <f t="shared" si="4"/>
        <v>0</v>
      </c>
    </row>
    <row r="310" spans="1:11" ht="15">
      <c r="A310" s="92">
        <v>1</v>
      </c>
      <c r="B310" s="93" t="s">
        <v>573</v>
      </c>
      <c r="C310" s="93" t="s">
        <v>544</v>
      </c>
      <c r="D310" s="93">
        <v>183</v>
      </c>
      <c r="E310" s="93">
        <v>183</v>
      </c>
      <c r="F310" s="94">
        <v>2.0699999999999998</v>
      </c>
      <c r="G310" s="94">
        <v>2.0699999999999998</v>
      </c>
      <c r="H310" s="95">
        <v>7.1999999999999995E-2</v>
      </c>
      <c r="I310" s="222"/>
      <c r="J310" s="222"/>
      <c r="K310" s="222">
        <f t="shared" si="4"/>
        <v>0</v>
      </c>
    </row>
    <row r="311" spans="1:11" ht="15">
      <c r="A311" s="92">
        <v>1</v>
      </c>
      <c r="B311" s="93" t="s">
        <v>574</v>
      </c>
      <c r="C311" s="93" t="s">
        <v>572</v>
      </c>
      <c r="D311" s="93">
        <v>199</v>
      </c>
      <c r="E311" s="93">
        <v>199</v>
      </c>
      <c r="F311" s="94">
        <v>2.0009999999999999</v>
      </c>
      <c r="G311" s="94">
        <v>2.0009999999999999</v>
      </c>
      <c r="H311" s="95">
        <v>6.9000000000000006E-2</v>
      </c>
      <c r="I311" s="222"/>
      <c r="J311" s="222"/>
      <c r="K311" s="222">
        <f t="shared" si="4"/>
        <v>0</v>
      </c>
    </row>
    <row r="312" spans="1:11" ht="15">
      <c r="A312" s="92">
        <v>1</v>
      </c>
      <c r="B312" s="93" t="s">
        <v>575</v>
      </c>
      <c r="C312" s="93" t="s">
        <v>553</v>
      </c>
      <c r="D312" s="93">
        <v>151</v>
      </c>
      <c r="E312" s="93">
        <v>151</v>
      </c>
      <c r="F312" s="94">
        <v>1.423</v>
      </c>
      <c r="G312" s="94">
        <v>1.423</v>
      </c>
      <c r="H312" s="95">
        <v>0.05</v>
      </c>
      <c r="I312" s="222"/>
      <c r="J312" s="222"/>
      <c r="K312" s="222">
        <f t="shared" si="4"/>
        <v>0</v>
      </c>
    </row>
    <row r="313" spans="1:11" ht="15">
      <c r="A313" s="92">
        <v>2</v>
      </c>
      <c r="B313" s="93" t="s">
        <v>576</v>
      </c>
      <c r="C313" s="93" t="s">
        <v>553</v>
      </c>
      <c r="D313" s="93">
        <v>245</v>
      </c>
      <c r="E313" s="93">
        <v>490</v>
      </c>
      <c r="F313" s="94">
        <v>2.3090000000000002</v>
      </c>
      <c r="G313" s="94">
        <v>4.6180000000000003</v>
      </c>
      <c r="H313" s="95">
        <v>0.16</v>
      </c>
      <c r="I313" s="222"/>
      <c r="J313" s="222"/>
      <c r="K313" s="222">
        <f t="shared" si="4"/>
        <v>0</v>
      </c>
    </row>
    <row r="314" spans="1:11" ht="15">
      <c r="A314" s="92">
        <v>1</v>
      </c>
      <c r="B314" s="93" t="s">
        <v>577</v>
      </c>
      <c r="C314" s="93" t="s">
        <v>514</v>
      </c>
      <c r="D314" s="93">
        <v>223</v>
      </c>
      <c r="E314" s="93">
        <v>223</v>
      </c>
      <c r="F314" s="94">
        <v>1.5489999999999999</v>
      </c>
      <c r="G314" s="94">
        <v>1.5489999999999999</v>
      </c>
      <c r="H314" s="95">
        <v>5.5E-2</v>
      </c>
      <c r="I314" s="222"/>
      <c r="J314" s="222"/>
      <c r="K314" s="222">
        <f t="shared" si="4"/>
        <v>0</v>
      </c>
    </row>
    <row r="315" spans="1:11" ht="15">
      <c r="A315" s="92">
        <v>1</v>
      </c>
      <c r="B315" s="93" t="s">
        <v>578</v>
      </c>
      <c r="C315" s="93" t="s">
        <v>553</v>
      </c>
      <c r="D315" s="93">
        <v>151</v>
      </c>
      <c r="E315" s="93">
        <v>151</v>
      </c>
      <c r="F315" s="94">
        <v>1.419</v>
      </c>
      <c r="G315" s="94">
        <v>1.419</v>
      </c>
      <c r="H315" s="95">
        <v>0.05</v>
      </c>
      <c r="I315" s="222"/>
      <c r="J315" s="222"/>
      <c r="K315" s="222">
        <f t="shared" si="4"/>
        <v>0</v>
      </c>
    </row>
    <row r="316" spans="1:11" ht="15">
      <c r="A316" s="92">
        <v>16</v>
      </c>
      <c r="B316" s="93" t="s">
        <v>579</v>
      </c>
      <c r="C316" s="93" t="s">
        <v>580</v>
      </c>
      <c r="D316" s="93">
        <v>166</v>
      </c>
      <c r="E316" s="93">
        <v>2656</v>
      </c>
      <c r="F316" s="94">
        <v>0.97</v>
      </c>
      <c r="G316" s="94">
        <v>15.526999999999999</v>
      </c>
      <c r="H316" s="95">
        <v>0.55800000000000005</v>
      </c>
      <c r="I316" s="222"/>
      <c r="J316" s="222"/>
      <c r="K316" s="222">
        <f t="shared" si="4"/>
        <v>0</v>
      </c>
    </row>
    <row r="317" spans="1:11" ht="15">
      <c r="A317" s="92">
        <v>8</v>
      </c>
      <c r="B317" s="93" t="s">
        <v>581</v>
      </c>
      <c r="C317" s="93" t="s">
        <v>582</v>
      </c>
      <c r="D317" s="93">
        <v>117</v>
      </c>
      <c r="E317" s="93">
        <v>936</v>
      </c>
      <c r="F317" s="94">
        <v>0.36099999999999999</v>
      </c>
      <c r="G317" s="94">
        <v>2.8889999999999998</v>
      </c>
      <c r="H317" s="95">
        <v>0.113</v>
      </c>
      <c r="I317" s="222"/>
      <c r="J317" s="222"/>
      <c r="K317" s="222">
        <f t="shared" si="4"/>
        <v>0</v>
      </c>
    </row>
    <row r="318" spans="1:11" ht="15">
      <c r="A318" s="92">
        <v>2</v>
      </c>
      <c r="B318" s="93" t="s">
        <v>583</v>
      </c>
      <c r="C318" s="93" t="s">
        <v>584</v>
      </c>
      <c r="D318" s="93">
        <v>187</v>
      </c>
      <c r="E318" s="93">
        <v>374</v>
      </c>
      <c r="F318" s="94">
        <v>1.5780000000000001</v>
      </c>
      <c r="G318" s="94">
        <v>3.1560000000000001</v>
      </c>
      <c r="H318" s="95">
        <v>0.11</v>
      </c>
      <c r="I318" s="222"/>
      <c r="J318" s="222"/>
      <c r="K318" s="222">
        <f t="shared" si="4"/>
        <v>0</v>
      </c>
    </row>
    <row r="319" spans="1:11" ht="15">
      <c r="A319" s="92">
        <v>2</v>
      </c>
      <c r="B319" s="93" t="s">
        <v>585</v>
      </c>
      <c r="C319" s="93" t="s">
        <v>586</v>
      </c>
      <c r="D319" s="93">
        <v>220</v>
      </c>
      <c r="E319" s="93">
        <v>440</v>
      </c>
      <c r="F319" s="94">
        <v>2.234</v>
      </c>
      <c r="G319" s="94">
        <v>4.4669999999999996</v>
      </c>
      <c r="H319" s="95">
        <v>0.154</v>
      </c>
      <c r="I319" s="222"/>
      <c r="J319" s="222"/>
      <c r="K319" s="222">
        <f t="shared" si="4"/>
        <v>0</v>
      </c>
    </row>
    <row r="320" spans="1:11" ht="15">
      <c r="A320" s="92">
        <v>4</v>
      </c>
      <c r="B320" s="93" t="s">
        <v>587</v>
      </c>
      <c r="C320" s="93" t="s">
        <v>588</v>
      </c>
      <c r="D320" s="93">
        <v>174</v>
      </c>
      <c r="E320" s="93">
        <v>696</v>
      </c>
      <c r="F320" s="94">
        <v>0.75600000000000001</v>
      </c>
      <c r="G320" s="94">
        <v>3.0249999999999999</v>
      </c>
      <c r="H320" s="95">
        <v>0.111</v>
      </c>
      <c r="I320" s="222"/>
      <c r="J320" s="222"/>
      <c r="K320" s="222">
        <f t="shared" si="4"/>
        <v>0</v>
      </c>
    </row>
    <row r="321" spans="1:11" ht="15">
      <c r="A321" s="92">
        <v>2</v>
      </c>
      <c r="B321" s="93" t="s">
        <v>589</v>
      </c>
      <c r="C321" s="93" t="s">
        <v>590</v>
      </c>
      <c r="D321" s="93">
        <v>224</v>
      </c>
      <c r="E321" s="93">
        <v>448</v>
      </c>
      <c r="F321" s="94">
        <v>1.2290000000000001</v>
      </c>
      <c r="G321" s="94">
        <v>2.4580000000000002</v>
      </c>
      <c r="H321" s="95">
        <v>8.7999999999999995E-2</v>
      </c>
      <c r="I321" s="222"/>
      <c r="J321" s="222"/>
      <c r="K321" s="222">
        <f t="shared" si="4"/>
        <v>0</v>
      </c>
    </row>
    <row r="322" spans="1:11" ht="15">
      <c r="A322" s="92">
        <v>6</v>
      </c>
      <c r="B322" s="93" t="s">
        <v>591</v>
      </c>
      <c r="C322" s="93" t="s">
        <v>541</v>
      </c>
      <c r="D322" s="93">
        <v>148</v>
      </c>
      <c r="E322" s="93">
        <v>888</v>
      </c>
      <c r="F322" s="94">
        <v>0.72899999999999998</v>
      </c>
      <c r="G322" s="94">
        <v>4.3769999999999998</v>
      </c>
      <c r="H322" s="95">
        <v>0.16</v>
      </c>
      <c r="I322" s="222"/>
      <c r="J322" s="222"/>
      <c r="K322" s="222">
        <f t="shared" si="4"/>
        <v>0</v>
      </c>
    </row>
    <row r="323" spans="1:11" ht="15">
      <c r="A323" s="92">
        <v>1</v>
      </c>
      <c r="B323" s="93" t="s">
        <v>592</v>
      </c>
      <c r="C323" s="93" t="s">
        <v>593</v>
      </c>
      <c r="D323" s="93">
        <v>172</v>
      </c>
      <c r="E323" s="93">
        <v>172</v>
      </c>
      <c r="F323" s="94">
        <v>1.4059999999999999</v>
      </c>
      <c r="G323" s="94">
        <v>1.4059999999999999</v>
      </c>
      <c r="H323" s="95">
        <v>4.9000000000000002E-2</v>
      </c>
      <c r="I323" s="222"/>
      <c r="J323" s="222"/>
      <c r="K323" s="222">
        <f t="shared" si="4"/>
        <v>0</v>
      </c>
    </row>
    <row r="324" spans="1:11" ht="15">
      <c r="A324" s="92">
        <v>1</v>
      </c>
      <c r="B324" s="93" t="s">
        <v>594</v>
      </c>
      <c r="C324" s="93" t="s">
        <v>595</v>
      </c>
      <c r="D324" s="93">
        <v>463</v>
      </c>
      <c r="E324" s="93">
        <v>463</v>
      </c>
      <c r="F324" s="94">
        <v>8.3320000000000007</v>
      </c>
      <c r="G324" s="94">
        <v>8.3320000000000007</v>
      </c>
      <c r="H324" s="95">
        <v>0.217</v>
      </c>
      <c r="I324" s="222"/>
      <c r="J324" s="222"/>
      <c r="K324" s="222">
        <f t="shared" si="4"/>
        <v>0</v>
      </c>
    </row>
    <row r="325" spans="1:11" ht="15">
      <c r="A325" s="92">
        <v>2</v>
      </c>
      <c r="B325" s="93" t="s">
        <v>596</v>
      </c>
      <c r="C325" s="93" t="s">
        <v>595</v>
      </c>
      <c r="D325" s="93">
        <v>395</v>
      </c>
      <c r="E325" s="93">
        <v>790</v>
      </c>
      <c r="F325" s="94">
        <v>7.1109999999999998</v>
      </c>
      <c r="G325" s="94">
        <v>14.222</v>
      </c>
      <c r="H325" s="95">
        <v>0.371</v>
      </c>
      <c r="I325" s="222"/>
      <c r="J325" s="222"/>
      <c r="K325" s="222">
        <f t="shared" ref="K325:K388" si="5">SUM(I325:J325)</f>
        <v>0</v>
      </c>
    </row>
    <row r="326" spans="1:11" ht="15">
      <c r="A326" s="92">
        <v>2</v>
      </c>
      <c r="B326" s="93" t="s">
        <v>597</v>
      </c>
      <c r="C326" s="93" t="s">
        <v>595</v>
      </c>
      <c r="D326" s="93">
        <v>574</v>
      </c>
      <c r="E326" s="93">
        <v>1149</v>
      </c>
      <c r="F326" s="94">
        <v>10.336</v>
      </c>
      <c r="G326" s="94">
        <v>20.672999999999998</v>
      </c>
      <c r="H326" s="95">
        <v>0.53900000000000003</v>
      </c>
      <c r="I326" s="222"/>
      <c r="J326" s="222"/>
      <c r="K326" s="222">
        <f t="shared" si="5"/>
        <v>0</v>
      </c>
    </row>
    <row r="327" spans="1:11" ht="15">
      <c r="A327" s="92">
        <v>1</v>
      </c>
      <c r="B327" s="93" t="s">
        <v>598</v>
      </c>
      <c r="C327" s="93" t="s">
        <v>595</v>
      </c>
      <c r="D327" s="93">
        <v>3025</v>
      </c>
      <c r="E327" s="93">
        <v>3025</v>
      </c>
      <c r="F327" s="94">
        <v>54.378999999999998</v>
      </c>
      <c r="G327" s="94">
        <v>54.378999999999998</v>
      </c>
      <c r="H327" s="95">
        <v>1.419</v>
      </c>
      <c r="I327" s="222"/>
      <c r="J327" s="222"/>
      <c r="K327" s="222">
        <f t="shared" si="5"/>
        <v>0</v>
      </c>
    </row>
    <row r="328" spans="1:11" ht="15">
      <c r="A328" s="92">
        <v>1</v>
      </c>
      <c r="B328" s="93" t="s">
        <v>599</v>
      </c>
      <c r="C328" s="93" t="s">
        <v>600</v>
      </c>
      <c r="D328" s="93">
        <v>159</v>
      </c>
      <c r="E328" s="93">
        <v>159</v>
      </c>
      <c r="F328" s="94">
        <v>3.37</v>
      </c>
      <c r="G328" s="94">
        <v>3.37</v>
      </c>
      <c r="H328" s="95">
        <v>6.7000000000000004E-2</v>
      </c>
      <c r="I328" s="222"/>
      <c r="J328" s="222"/>
      <c r="K328" s="222">
        <f t="shared" si="5"/>
        <v>0</v>
      </c>
    </row>
    <row r="329" spans="1:11" ht="15">
      <c r="A329" s="92">
        <v>1</v>
      </c>
      <c r="B329" s="93" t="s">
        <v>601</v>
      </c>
      <c r="C329" s="93" t="s">
        <v>602</v>
      </c>
      <c r="D329" s="93">
        <v>158</v>
      </c>
      <c r="E329" s="93">
        <v>158</v>
      </c>
      <c r="F329" s="94">
        <v>2.996</v>
      </c>
      <c r="G329" s="94">
        <v>2.996</v>
      </c>
      <c r="H329" s="95">
        <v>0.06</v>
      </c>
      <c r="I329" s="222"/>
      <c r="J329" s="222"/>
      <c r="K329" s="222">
        <f t="shared" si="5"/>
        <v>0</v>
      </c>
    </row>
    <row r="330" spans="1:11" ht="15">
      <c r="A330" s="92">
        <v>2</v>
      </c>
      <c r="B330" s="93" t="s">
        <v>603</v>
      </c>
      <c r="C330" s="93" t="s">
        <v>602</v>
      </c>
      <c r="D330" s="93">
        <v>236</v>
      </c>
      <c r="E330" s="93">
        <v>472</v>
      </c>
      <c r="F330" s="94">
        <v>4.4459999999999997</v>
      </c>
      <c r="G330" s="94">
        <v>8.8919999999999995</v>
      </c>
      <c r="H330" s="95">
        <v>0.17499999999999999</v>
      </c>
      <c r="I330" s="222"/>
      <c r="J330" s="222"/>
      <c r="K330" s="222">
        <f t="shared" si="5"/>
        <v>0</v>
      </c>
    </row>
    <row r="331" spans="1:11" ht="15">
      <c r="A331" s="92">
        <v>2</v>
      </c>
      <c r="B331" s="93" t="s">
        <v>604</v>
      </c>
      <c r="C331" s="93" t="s">
        <v>605</v>
      </c>
      <c r="D331" s="93">
        <v>170</v>
      </c>
      <c r="E331" s="93">
        <v>340</v>
      </c>
      <c r="F331" s="94">
        <v>4.0030000000000001</v>
      </c>
      <c r="G331" s="94">
        <v>8.0069999999999997</v>
      </c>
      <c r="H331" s="95">
        <v>0.158</v>
      </c>
      <c r="I331" s="222"/>
      <c r="J331" s="222"/>
      <c r="K331" s="222">
        <f t="shared" si="5"/>
        <v>0</v>
      </c>
    </row>
    <row r="332" spans="1:11" ht="15">
      <c r="A332" s="92">
        <v>3</v>
      </c>
      <c r="B332" s="93" t="s">
        <v>606</v>
      </c>
      <c r="C332" s="93" t="s">
        <v>602</v>
      </c>
      <c r="D332" s="93">
        <v>260</v>
      </c>
      <c r="E332" s="93">
        <v>780</v>
      </c>
      <c r="F332" s="94">
        <v>4.8979999999999997</v>
      </c>
      <c r="G332" s="94">
        <v>14.695</v>
      </c>
      <c r="H332" s="95">
        <v>0.28699999999999998</v>
      </c>
      <c r="I332" s="222"/>
      <c r="J332" s="222"/>
      <c r="K332" s="222">
        <f t="shared" si="5"/>
        <v>0</v>
      </c>
    </row>
    <row r="333" spans="1:11" ht="15">
      <c r="A333" s="92">
        <v>6</v>
      </c>
      <c r="B333" s="93" t="s">
        <v>607</v>
      </c>
      <c r="C333" s="93" t="s">
        <v>608</v>
      </c>
      <c r="D333" s="93">
        <v>259</v>
      </c>
      <c r="E333" s="93">
        <v>1556</v>
      </c>
      <c r="F333" s="94">
        <v>7.3479999999999999</v>
      </c>
      <c r="G333" s="94">
        <v>44.085999999999999</v>
      </c>
      <c r="H333" s="95">
        <v>0.83899999999999997</v>
      </c>
      <c r="I333" s="222"/>
      <c r="J333" s="222"/>
      <c r="K333" s="222">
        <f t="shared" si="5"/>
        <v>0</v>
      </c>
    </row>
    <row r="334" spans="1:11" ht="15">
      <c r="A334" s="92">
        <v>4</v>
      </c>
      <c r="B334" s="93" t="s">
        <v>609</v>
      </c>
      <c r="C334" s="93" t="s">
        <v>610</v>
      </c>
      <c r="D334" s="93">
        <v>76</v>
      </c>
      <c r="E334" s="93">
        <v>304</v>
      </c>
      <c r="F334" s="94">
        <v>5.7000000000000002E-2</v>
      </c>
      <c r="G334" s="94">
        <v>0.22700000000000001</v>
      </c>
      <c r="H334" s="95">
        <v>1.4999999999999999E-2</v>
      </c>
      <c r="I334" s="222"/>
      <c r="J334" s="222"/>
      <c r="K334" s="222">
        <f t="shared" si="5"/>
        <v>0</v>
      </c>
    </row>
    <row r="335" spans="1:11" ht="15">
      <c r="A335" s="92">
        <v>4</v>
      </c>
      <c r="B335" s="93" t="s">
        <v>611</v>
      </c>
      <c r="C335" s="93" t="s">
        <v>612</v>
      </c>
      <c r="D335" s="93">
        <v>82</v>
      </c>
      <c r="E335" s="93">
        <v>328</v>
      </c>
      <c r="F335" s="94">
        <v>0.12</v>
      </c>
      <c r="G335" s="94">
        <v>0.48099999999999998</v>
      </c>
      <c r="H335" s="95">
        <v>2.9000000000000001E-2</v>
      </c>
      <c r="I335" s="222"/>
      <c r="J335" s="222"/>
      <c r="K335" s="222">
        <f t="shared" si="5"/>
        <v>0</v>
      </c>
    </row>
    <row r="336" spans="1:11" ht="15">
      <c r="A336" s="92">
        <v>2</v>
      </c>
      <c r="B336" s="93" t="s">
        <v>613</v>
      </c>
      <c r="C336" s="93" t="s">
        <v>614</v>
      </c>
      <c r="D336" s="93">
        <v>108</v>
      </c>
      <c r="E336" s="93">
        <v>216</v>
      </c>
      <c r="F336" s="94">
        <v>0.19900000000000001</v>
      </c>
      <c r="G336" s="94">
        <v>0.39800000000000002</v>
      </c>
      <c r="H336" s="95">
        <v>2.3E-2</v>
      </c>
      <c r="I336" s="222"/>
      <c r="J336" s="222"/>
      <c r="K336" s="222">
        <f t="shared" si="5"/>
        <v>0</v>
      </c>
    </row>
    <row r="337" spans="1:11" ht="15">
      <c r="A337" s="92">
        <v>2</v>
      </c>
      <c r="B337" s="93" t="s">
        <v>615</v>
      </c>
      <c r="C337" s="93" t="s">
        <v>616</v>
      </c>
      <c r="D337" s="93">
        <v>103</v>
      </c>
      <c r="E337" s="93">
        <v>206</v>
      </c>
      <c r="F337" s="94">
        <v>0.115</v>
      </c>
      <c r="G337" s="94">
        <v>0.23100000000000001</v>
      </c>
      <c r="H337" s="95">
        <v>1.4E-2</v>
      </c>
      <c r="I337" s="222"/>
      <c r="J337" s="222"/>
      <c r="K337" s="222">
        <f t="shared" si="5"/>
        <v>0</v>
      </c>
    </row>
    <row r="338" spans="1:11" ht="15">
      <c r="A338" s="92">
        <v>5</v>
      </c>
      <c r="B338" s="93" t="s">
        <v>617</v>
      </c>
      <c r="C338" s="93" t="s">
        <v>618</v>
      </c>
      <c r="D338" s="93">
        <v>62</v>
      </c>
      <c r="E338" s="93">
        <v>310</v>
      </c>
      <c r="F338" s="94">
        <v>0.151</v>
      </c>
      <c r="G338" s="94">
        <v>0.754</v>
      </c>
      <c r="H338" s="95">
        <v>4.4999999999999998E-2</v>
      </c>
      <c r="I338" s="222"/>
      <c r="J338" s="222"/>
      <c r="K338" s="222">
        <f t="shared" si="5"/>
        <v>0</v>
      </c>
    </row>
    <row r="339" spans="1:11" ht="15">
      <c r="A339" s="92">
        <v>2</v>
      </c>
      <c r="B339" s="93" t="s">
        <v>619</v>
      </c>
      <c r="C339" s="93" t="s">
        <v>620</v>
      </c>
      <c r="D339" s="93">
        <v>159</v>
      </c>
      <c r="E339" s="93">
        <v>318</v>
      </c>
      <c r="F339" s="94">
        <v>3.5169999999999999</v>
      </c>
      <c r="G339" s="94">
        <v>7.0339999999999998</v>
      </c>
      <c r="H339" s="95">
        <v>0.114</v>
      </c>
      <c r="I339" s="222"/>
      <c r="J339" s="222"/>
      <c r="K339" s="222">
        <f t="shared" si="5"/>
        <v>0</v>
      </c>
    </row>
    <row r="340" spans="1:11" ht="15">
      <c r="A340" s="92">
        <v>20</v>
      </c>
      <c r="B340" s="93" t="s">
        <v>621</v>
      </c>
      <c r="C340" s="93" t="s">
        <v>622</v>
      </c>
      <c r="D340" s="93">
        <v>187</v>
      </c>
      <c r="E340" s="93">
        <v>3759</v>
      </c>
      <c r="F340" s="94">
        <v>1.7709999999999999</v>
      </c>
      <c r="G340" s="94">
        <v>35.418999999999997</v>
      </c>
      <c r="H340" s="95">
        <v>0.89</v>
      </c>
      <c r="I340" s="222"/>
      <c r="J340" s="222"/>
      <c r="K340" s="222">
        <f t="shared" si="5"/>
        <v>0</v>
      </c>
    </row>
    <row r="341" spans="1:11" ht="15">
      <c r="A341" s="92">
        <v>2</v>
      </c>
      <c r="B341" s="93" t="s">
        <v>623</v>
      </c>
      <c r="C341" s="93" t="s">
        <v>624</v>
      </c>
      <c r="D341" s="93">
        <v>389</v>
      </c>
      <c r="E341" s="93">
        <v>778</v>
      </c>
      <c r="F341" s="94">
        <v>0.94299999999999995</v>
      </c>
      <c r="G341" s="94">
        <v>1.8859999999999999</v>
      </c>
      <c r="H341" s="95">
        <v>0.121</v>
      </c>
      <c r="I341" s="222"/>
      <c r="J341" s="222"/>
      <c r="K341" s="222">
        <f t="shared" si="5"/>
        <v>0</v>
      </c>
    </row>
    <row r="342" spans="1:11" ht="15">
      <c r="A342" s="92">
        <v>1</v>
      </c>
      <c r="B342" s="93" t="s">
        <v>625</v>
      </c>
      <c r="C342" s="93" t="s">
        <v>626</v>
      </c>
      <c r="D342" s="93">
        <v>1303</v>
      </c>
      <c r="E342" s="93">
        <v>1303</v>
      </c>
      <c r="F342" s="94">
        <v>9.452</v>
      </c>
      <c r="G342" s="94">
        <v>9.452</v>
      </c>
      <c r="H342" s="95">
        <v>0.40500000000000003</v>
      </c>
      <c r="I342" s="222"/>
      <c r="J342" s="222"/>
      <c r="K342" s="222">
        <f t="shared" si="5"/>
        <v>0</v>
      </c>
    </row>
    <row r="343" spans="1:11" ht="15">
      <c r="A343" s="92">
        <v>1</v>
      </c>
      <c r="B343" s="93" t="s">
        <v>627</v>
      </c>
      <c r="C343" s="93" t="s">
        <v>626</v>
      </c>
      <c r="D343" s="93">
        <v>1303</v>
      </c>
      <c r="E343" s="93">
        <v>1303</v>
      </c>
      <c r="F343" s="94">
        <v>9.452</v>
      </c>
      <c r="G343" s="94">
        <v>9.452</v>
      </c>
      <c r="H343" s="95">
        <v>0.40500000000000003</v>
      </c>
      <c r="I343" s="222"/>
      <c r="J343" s="222"/>
      <c r="K343" s="222">
        <f t="shared" si="5"/>
        <v>0</v>
      </c>
    </row>
    <row r="344" spans="1:11" ht="15">
      <c r="A344" s="92">
        <v>2</v>
      </c>
      <c r="B344" s="93" t="s">
        <v>628</v>
      </c>
      <c r="C344" s="93" t="s">
        <v>626</v>
      </c>
      <c r="D344" s="93">
        <v>1640</v>
      </c>
      <c r="E344" s="93">
        <v>3280</v>
      </c>
      <c r="F344" s="94">
        <v>11.898999999999999</v>
      </c>
      <c r="G344" s="94">
        <v>23.797000000000001</v>
      </c>
      <c r="H344" s="95">
        <v>1.02</v>
      </c>
      <c r="I344" s="222"/>
      <c r="J344" s="222"/>
      <c r="K344" s="222">
        <f t="shared" si="5"/>
        <v>0</v>
      </c>
    </row>
    <row r="345" spans="1:11" ht="15">
      <c r="A345" s="92">
        <v>2</v>
      </c>
      <c r="B345" s="93" t="s">
        <v>629</v>
      </c>
      <c r="C345" s="93" t="s">
        <v>626</v>
      </c>
      <c r="D345" s="93">
        <v>1505</v>
      </c>
      <c r="E345" s="93">
        <v>3010</v>
      </c>
      <c r="F345" s="94">
        <v>10.917999999999999</v>
      </c>
      <c r="G345" s="94">
        <v>21.835000000000001</v>
      </c>
      <c r="H345" s="95">
        <v>0.93600000000000005</v>
      </c>
      <c r="I345" s="222"/>
      <c r="J345" s="222"/>
      <c r="K345" s="222">
        <f t="shared" si="5"/>
        <v>0</v>
      </c>
    </row>
    <row r="346" spans="1:11" ht="15">
      <c r="A346" s="92">
        <v>1</v>
      </c>
      <c r="B346" s="93" t="s">
        <v>630</v>
      </c>
      <c r="C346" s="93" t="s">
        <v>626</v>
      </c>
      <c r="D346" s="93">
        <v>1391</v>
      </c>
      <c r="E346" s="93">
        <v>1391</v>
      </c>
      <c r="F346" s="94">
        <v>10.095000000000001</v>
      </c>
      <c r="G346" s="94">
        <v>10.095000000000001</v>
      </c>
      <c r="H346" s="95">
        <v>0.433</v>
      </c>
      <c r="I346" s="222"/>
      <c r="J346" s="222"/>
      <c r="K346" s="222">
        <f t="shared" si="5"/>
        <v>0</v>
      </c>
    </row>
    <row r="347" spans="1:11" ht="15">
      <c r="A347" s="92">
        <v>1</v>
      </c>
      <c r="B347" s="93" t="s">
        <v>631</v>
      </c>
      <c r="C347" s="93" t="s">
        <v>626</v>
      </c>
      <c r="D347" s="93">
        <v>1373</v>
      </c>
      <c r="E347" s="93">
        <v>1373</v>
      </c>
      <c r="F347" s="94">
        <v>9.9619999999999997</v>
      </c>
      <c r="G347" s="94">
        <v>9.9619999999999997</v>
      </c>
      <c r="H347" s="95">
        <v>0.42699999999999999</v>
      </c>
      <c r="I347" s="222"/>
      <c r="J347" s="222"/>
      <c r="K347" s="222">
        <f t="shared" si="5"/>
        <v>0</v>
      </c>
    </row>
    <row r="348" spans="1:11" ht="15">
      <c r="A348" s="92">
        <v>2</v>
      </c>
      <c r="B348" s="93" t="s">
        <v>632</v>
      </c>
      <c r="C348" s="93" t="s">
        <v>626</v>
      </c>
      <c r="D348" s="93">
        <v>1367</v>
      </c>
      <c r="E348" s="93">
        <v>2734</v>
      </c>
      <c r="F348" s="94">
        <v>9.9169999999999998</v>
      </c>
      <c r="G348" s="94">
        <v>19.834</v>
      </c>
      <c r="H348" s="95">
        <v>0.85</v>
      </c>
      <c r="I348" s="222"/>
      <c r="J348" s="222"/>
      <c r="K348" s="222">
        <f t="shared" si="5"/>
        <v>0</v>
      </c>
    </row>
    <row r="349" spans="1:11" ht="15">
      <c r="A349" s="92">
        <v>2</v>
      </c>
      <c r="B349" s="93" t="s">
        <v>633</v>
      </c>
      <c r="C349" s="93" t="s">
        <v>626</v>
      </c>
      <c r="D349" s="93">
        <v>1768</v>
      </c>
      <c r="E349" s="93">
        <v>3536</v>
      </c>
      <c r="F349" s="94">
        <v>12.83</v>
      </c>
      <c r="G349" s="94">
        <v>25.655999999999999</v>
      </c>
      <c r="H349" s="95">
        <v>1.1000000000000001</v>
      </c>
      <c r="I349" s="222"/>
      <c r="J349" s="222"/>
      <c r="K349" s="222">
        <f t="shared" si="5"/>
        <v>0</v>
      </c>
    </row>
    <row r="350" spans="1:11" ht="15">
      <c r="A350" s="92">
        <v>2</v>
      </c>
      <c r="B350" s="93" t="s">
        <v>634</v>
      </c>
      <c r="C350" s="93" t="s">
        <v>626</v>
      </c>
      <c r="D350" s="93">
        <v>1069</v>
      </c>
      <c r="E350" s="93">
        <v>2137</v>
      </c>
      <c r="F350" s="94">
        <v>7.7560000000000002</v>
      </c>
      <c r="G350" s="94">
        <v>15.507999999999999</v>
      </c>
      <c r="H350" s="95">
        <v>0.66500000000000004</v>
      </c>
      <c r="I350" s="222"/>
      <c r="J350" s="222"/>
      <c r="K350" s="222">
        <f t="shared" si="5"/>
        <v>0</v>
      </c>
    </row>
    <row r="351" spans="1:11" ht="15">
      <c r="A351" s="92">
        <v>4</v>
      </c>
      <c r="B351" s="93" t="s">
        <v>635</v>
      </c>
      <c r="C351" s="93" t="s">
        <v>626</v>
      </c>
      <c r="D351" s="93">
        <v>1113</v>
      </c>
      <c r="E351" s="93">
        <v>4450</v>
      </c>
      <c r="F351" s="94">
        <v>8.0739999999999998</v>
      </c>
      <c r="G351" s="94">
        <v>32.287999999999997</v>
      </c>
      <c r="H351" s="95">
        <v>1.3839999999999999</v>
      </c>
      <c r="I351" s="222"/>
      <c r="J351" s="222"/>
      <c r="K351" s="222">
        <f t="shared" si="5"/>
        <v>0</v>
      </c>
    </row>
    <row r="352" spans="1:11" ht="15">
      <c r="A352" s="92">
        <v>2</v>
      </c>
      <c r="B352" s="93" t="s">
        <v>636</v>
      </c>
      <c r="C352" s="93" t="s">
        <v>626</v>
      </c>
      <c r="D352" s="93">
        <v>1161</v>
      </c>
      <c r="E352" s="93">
        <v>2322</v>
      </c>
      <c r="F352" s="94">
        <v>8.4280000000000008</v>
      </c>
      <c r="G352" s="94">
        <v>16.852</v>
      </c>
      <c r="H352" s="95">
        <v>0.72299999999999998</v>
      </c>
      <c r="I352" s="222"/>
      <c r="J352" s="222"/>
      <c r="K352" s="222">
        <f t="shared" si="5"/>
        <v>0</v>
      </c>
    </row>
    <row r="353" spans="1:11" ht="15">
      <c r="A353" s="92">
        <v>2</v>
      </c>
      <c r="B353" s="93" t="s">
        <v>637</v>
      </c>
      <c r="C353" s="93" t="s">
        <v>626</v>
      </c>
      <c r="D353" s="93">
        <v>1604</v>
      </c>
      <c r="E353" s="93">
        <v>3208</v>
      </c>
      <c r="F353" s="94">
        <v>11.638</v>
      </c>
      <c r="G353" s="94">
        <v>23.276</v>
      </c>
      <c r="H353" s="95">
        <v>0.998</v>
      </c>
      <c r="I353" s="222"/>
      <c r="J353" s="222"/>
      <c r="K353" s="222">
        <f t="shared" si="5"/>
        <v>0</v>
      </c>
    </row>
    <row r="354" spans="1:11" ht="15">
      <c r="A354" s="92">
        <v>1</v>
      </c>
      <c r="B354" s="93" t="s">
        <v>638</v>
      </c>
      <c r="C354" s="93" t="s">
        <v>626</v>
      </c>
      <c r="D354" s="93">
        <v>1541</v>
      </c>
      <c r="E354" s="93">
        <v>1541</v>
      </c>
      <c r="F354" s="94">
        <v>11.179</v>
      </c>
      <c r="G354" s="94">
        <v>11.179</v>
      </c>
      <c r="H354" s="95">
        <v>0.47899999999999998</v>
      </c>
      <c r="I354" s="222"/>
      <c r="J354" s="222"/>
      <c r="K354" s="222">
        <f t="shared" si="5"/>
        <v>0</v>
      </c>
    </row>
    <row r="355" spans="1:11" ht="15">
      <c r="A355" s="92">
        <v>1</v>
      </c>
      <c r="B355" s="93" t="s">
        <v>639</v>
      </c>
      <c r="C355" s="93" t="s">
        <v>626</v>
      </c>
      <c r="D355" s="93">
        <v>1528</v>
      </c>
      <c r="E355" s="93">
        <v>1528</v>
      </c>
      <c r="F355" s="94">
        <v>11.086</v>
      </c>
      <c r="G355" s="94">
        <v>11.086</v>
      </c>
      <c r="H355" s="95">
        <v>0.47499999999999998</v>
      </c>
      <c r="I355" s="222"/>
      <c r="J355" s="222"/>
      <c r="K355" s="222">
        <f t="shared" si="5"/>
        <v>0</v>
      </c>
    </row>
    <row r="356" spans="1:11" ht="15">
      <c r="A356" s="92">
        <v>1</v>
      </c>
      <c r="B356" s="93" t="s">
        <v>640</v>
      </c>
      <c r="C356" s="93" t="s">
        <v>626</v>
      </c>
      <c r="D356" s="93">
        <v>1407</v>
      </c>
      <c r="E356" s="93">
        <v>1407</v>
      </c>
      <c r="F356" s="94">
        <v>10.207000000000001</v>
      </c>
      <c r="G356" s="94">
        <v>10.207000000000001</v>
      </c>
      <c r="H356" s="95">
        <v>0.438</v>
      </c>
      <c r="I356" s="222"/>
      <c r="J356" s="222"/>
      <c r="K356" s="222">
        <f t="shared" si="5"/>
        <v>0</v>
      </c>
    </row>
    <row r="357" spans="1:11" ht="15">
      <c r="A357" s="92">
        <v>1</v>
      </c>
      <c r="B357" s="93" t="s">
        <v>641</v>
      </c>
      <c r="C357" s="93" t="s">
        <v>626</v>
      </c>
      <c r="D357" s="93">
        <v>1395</v>
      </c>
      <c r="E357" s="93">
        <v>1395</v>
      </c>
      <c r="F357" s="94">
        <v>10.121</v>
      </c>
      <c r="G357" s="94">
        <v>10.121</v>
      </c>
      <c r="H357" s="95">
        <v>0.434</v>
      </c>
      <c r="I357" s="222"/>
      <c r="J357" s="222"/>
      <c r="K357" s="222">
        <f t="shared" si="5"/>
        <v>0</v>
      </c>
    </row>
    <row r="358" spans="1:11" ht="15">
      <c r="A358" s="92">
        <v>2</v>
      </c>
      <c r="B358" s="93" t="s">
        <v>642</v>
      </c>
      <c r="C358" s="93" t="s">
        <v>626</v>
      </c>
      <c r="D358" s="93">
        <v>1613</v>
      </c>
      <c r="E358" s="93">
        <v>3226</v>
      </c>
      <c r="F358" s="94">
        <v>11.701000000000001</v>
      </c>
      <c r="G358" s="94">
        <v>23.401</v>
      </c>
      <c r="H358" s="95">
        <v>1.0029999999999999</v>
      </c>
      <c r="I358" s="222"/>
      <c r="J358" s="222"/>
      <c r="K358" s="222">
        <f t="shared" si="5"/>
        <v>0</v>
      </c>
    </row>
    <row r="359" spans="1:11" ht="15">
      <c r="A359" s="92">
        <v>1</v>
      </c>
      <c r="B359" s="93" t="s">
        <v>643</v>
      </c>
      <c r="C359" s="93" t="s">
        <v>626</v>
      </c>
      <c r="D359" s="93">
        <v>2253</v>
      </c>
      <c r="E359" s="93">
        <v>2253</v>
      </c>
      <c r="F359" s="94">
        <v>16.343</v>
      </c>
      <c r="G359" s="94">
        <v>16.343</v>
      </c>
      <c r="H359" s="95">
        <v>0.70099999999999996</v>
      </c>
      <c r="I359" s="222"/>
      <c r="J359" s="222"/>
      <c r="K359" s="222">
        <f t="shared" si="5"/>
        <v>0</v>
      </c>
    </row>
    <row r="360" spans="1:11" ht="15">
      <c r="A360" s="92">
        <v>1</v>
      </c>
      <c r="B360" s="93" t="s">
        <v>644</v>
      </c>
      <c r="C360" s="93" t="s">
        <v>645</v>
      </c>
      <c r="D360" s="93">
        <v>260</v>
      </c>
      <c r="E360" s="93">
        <v>260</v>
      </c>
      <c r="F360" s="94">
        <v>1.454</v>
      </c>
      <c r="G360" s="94">
        <v>1.454</v>
      </c>
      <c r="H360" s="95">
        <v>6.6000000000000003E-2</v>
      </c>
      <c r="I360" s="222"/>
      <c r="J360" s="222"/>
      <c r="K360" s="222">
        <f t="shared" si="5"/>
        <v>0</v>
      </c>
    </row>
    <row r="361" spans="1:11" ht="15">
      <c r="A361" s="92">
        <v>1</v>
      </c>
      <c r="B361" s="93" t="s">
        <v>646</v>
      </c>
      <c r="C361" s="93" t="s">
        <v>647</v>
      </c>
      <c r="D361" s="93">
        <v>244</v>
      </c>
      <c r="E361" s="93">
        <v>244</v>
      </c>
      <c r="F361" s="94">
        <v>1.365</v>
      </c>
      <c r="G361" s="94">
        <v>1.365</v>
      </c>
      <c r="H361" s="95">
        <v>6.2E-2</v>
      </c>
      <c r="I361" s="222"/>
      <c r="J361" s="222"/>
      <c r="K361" s="222">
        <f t="shared" si="5"/>
        <v>0</v>
      </c>
    </row>
    <row r="362" spans="1:11" ht="15">
      <c r="A362" s="92">
        <v>1</v>
      </c>
      <c r="B362" s="93" t="s">
        <v>648</v>
      </c>
      <c r="C362" s="93" t="s">
        <v>649</v>
      </c>
      <c r="D362" s="93">
        <v>168</v>
      </c>
      <c r="E362" s="93">
        <v>168</v>
      </c>
      <c r="F362" s="94">
        <v>0.92500000000000004</v>
      </c>
      <c r="G362" s="94">
        <v>0.92500000000000004</v>
      </c>
      <c r="H362" s="95">
        <v>4.2999999999999997E-2</v>
      </c>
      <c r="I362" s="222"/>
      <c r="J362" s="222"/>
      <c r="K362" s="222">
        <f t="shared" si="5"/>
        <v>0</v>
      </c>
    </row>
    <row r="363" spans="1:11" ht="15">
      <c r="A363" s="92">
        <v>1</v>
      </c>
      <c r="B363" s="93" t="s">
        <v>650</v>
      </c>
      <c r="C363" s="93" t="s">
        <v>649</v>
      </c>
      <c r="D363" s="93">
        <v>169</v>
      </c>
      <c r="E363" s="93">
        <v>169</v>
      </c>
      <c r="F363" s="94">
        <v>0.92700000000000005</v>
      </c>
      <c r="G363" s="94">
        <v>0.92700000000000005</v>
      </c>
      <c r="H363" s="95">
        <v>4.2999999999999997E-2</v>
      </c>
      <c r="I363" s="222"/>
      <c r="J363" s="222"/>
      <c r="K363" s="222">
        <f t="shared" si="5"/>
        <v>0</v>
      </c>
    </row>
    <row r="364" spans="1:11" ht="15">
      <c r="A364" s="92">
        <v>1</v>
      </c>
      <c r="B364" s="93" t="s">
        <v>651</v>
      </c>
      <c r="C364" s="93" t="s">
        <v>652</v>
      </c>
      <c r="D364" s="93">
        <v>195</v>
      </c>
      <c r="E364" s="93">
        <v>195</v>
      </c>
      <c r="F364" s="94">
        <v>1.216</v>
      </c>
      <c r="G364" s="94">
        <v>1.216</v>
      </c>
      <c r="H364" s="95">
        <v>5.5E-2</v>
      </c>
      <c r="I364" s="222"/>
      <c r="J364" s="222"/>
      <c r="K364" s="222">
        <f t="shared" si="5"/>
        <v>0</v>
      </c>
    </row>
    <row r="365" spans="1:11" ht="15">
      <c r="A365" s="92">
        <v>2</v>
      </c>
      <c r="B365" s="93" t="s">
        <v>653</v>
      </c>
      <c r="C365" s="93" t="s">
        <v>654</v>
      </c>
      <c r="D365" s="93">
        <v>177</v>
      </c>
      <c r="E365" s="93">
        <v>354</v>
      </c>
      <c r="F365" s="94">
        <v>1.19</v>
      </c>
      <c r="G365" s="94">
        <v>2.38</v>
      </c>
      <c r="H365" s="95">
        <v>0.108</v>
      </c>
      <c r="I365" s="222"/>
      <c r="J365" s="222"/>
      <c r="K365" s="222">
        <f t="shared" si="5"/>
        <v>0</v>
      </c>
    </row>
    <row r="366" spans="1:11" ht="15">
      <c r="A366" s="92">
        <v>1</v>
      </c>
      <c r="B366" s="93" t="s">
        <v>655</v>
      </c>
      <c r="C366" s="93" t="s">
        <v>656</v>
      </c>
      <c r="D366" s="93">
        <v>130</v>
      </c>
      <c r="E366" s="93">
        <v>130</v>
      </c>
      <c r="F366" s="94">
        <v>0.54500000000000004</v>
      </c>
      <c r="G366" s="94">
        <v>0.54500000000000004</v>
      </c>
      <c r="H366" s="95">
        <v>2.5999999999999999E-2</v>
      </c>
      <c r="I366" s="222"/>
      <c r="J366" s="222"/>
      <c r="K366" s="222">
        <f t="shared" si="5"/>
        <v>0</v>
      </c>
    </row>
    <row r="367" spans="1:11" ht="15">
      <c r="A367" s="92">
        <v>1</v>
      </c>
      <c r="B367" s="93" t="s">
        <v>657</v>
      </c>
      <c r="C367" s="93" t="s">
        <v>658</v>
      </c>
      <c r="D367" s="93">
        <v>131</v>
      </c>
      <c r="E367" s="93">
        <v>131</v>
      </c>
      <c r="F367" s="94">
        <v>0.56100000000000005</v>
      </c>
      <c r="G367" s="94">
        <v>0.56100000000000005</v>
      </c>
      <c r="H367" s="95">
        <v>2.5999999999999999E-2</v>
      </c>
      <c r="I367" s="222"/>
      <c r="J367" s="222"/>
      <c r="K367" s="222">
        <f t="shared" si="5"/>
        <v>0</v>
      </c>
    </row>
    <row r="368" spans="1:11" ht="15">
      <c r="A368" s="92">
        <v>3</v>
      </c>
      <c r="B368" s="93" t="s">
        <v>659</v>
      </c>
      <c r="C368" s="93" t="s">
        <v>660</v>
      </c>
      <c r="D368" s="93">
        <v>2069</v>
      </c>
      <c r="E368" s="93">
        <v>6207</v>
      </c>
      <c r="F368" s="94">
        <v>24.959</v>
      </c>
      <c r="G368" s="94">
        <v>74.878</v>
      </c>
      <c r="H368" s="95">
        <v>1.744</v>
      </c>
      <c r="I368" s="222"/>
      <c r="J368" s="222"/>
      <c r="K368" s="222">
        <f t="shared" si="5"/>
        <v>0</v>
      </c>
    </row>
    <row r="369" spans="1:11" ht="15">
      <c r="A369" s="92">
        <v>1</v>
      </c>
      <c r="B369" s="93" t="s">
        <v>661</v>
      </c>
      <c r="C369" s="93" t="s">
        <v>660</v>
      </c>
      <c r="D369" s="93">
        <v>2130</v>
      </c>
      <c r="E369" s="93">
        <v>2130</v>
      </c>
      <c r="F369" s="94">
        <v>25.683</v>
      </c>
      <c r="G369" s="94">
        <v>25.683</v>
      </c>
      <c r="H369" s="95">
        <v>0.59799999999999998</v>
      </c>
      <c r="I369" s="222"/>
      <c r="J369" s="222"/>
      <c r="K369" s="222">
        <f t="shared" si="5"/>
        <v>0</v>
      </c>
    </row>
    <row r="370" spans="1:11" ht="15">
      <c r="A370" s="92">
        <v>1</v>
      </c>
      <c r="B370" s="93" t="s">
        <v>662</v>
      </c>
      <c r="C370" s="93" t="s">
        <v>660</v>
      </c>
      <c r="D370" s="93">
        <v>2100</v>
      </c>
      <c r="E370" s="93">
        <v>2100</v>
      </c>
      <c r="F370" s="94">
        <v>25.321000000000002</v>
      </c>
      <c r="G370" s="94">
        <v>25.321000000000002</v>
      </c>
      <c r="H370" s="95">
        <v>0.59</v>
      </c>
      <c r="I370" s="222"/>
      <c r="J370" s="222"/>
      <c r="K370" s="222">
        <f t="shared" si="5"/>
        <v>0</v>
      </c>
    </row>
    <row r="371" spans="1:11" ht="15">
      <c r="A371" s="92">
        <v>22</v>
      </c>
      <c r="B371" s="93" t="s">
        <v>663</v>
      </c>
      <c r="C371" s="93" t="s">
        <v>664</v>
      </c>
      <c r="D371" s="93">
        <v>50</v>
      </c>
      <c r="E371" s="93">
        <v>1100</v>
      </c>
      <c r="F371" s="94">
        <v>1.4E-2</v>
      </c>
      <c r="G371" s="94">
        <v>0.30099999999999999</v>
      </c>
      <c r="H371" s="95">
        <v>3.3000000000000002E-2</v>
      </c>
      <c r="I371" s="222"/>
      <c r="J371" s="222"/>
      <c r="K371" s="222">
        <f t="shared" si="5"/>
        <v>0</v>
      </c>
    </row>
    <row r="372" spans="1:11" ht="15">
      <c r="A372" s="92">
        <v>22</v>
      </c>
      <c r="B372" s="93" t="s">
        <v>665</v>
      </c>
      <c r="C372" s="93" t="s">
        <v>666</v>
      </c>
      <c r="D372" s="93">
        <v>56</v>
      </c>
      <c r="E372" s="93">
        <v>1232</v>
      </c>
      <c r="F372" s="94">
        <v>3.4000000000000002E-2</v>
      </c>
      <c r="G372" s="94">
        <v>0.754</v>
      </c>
      <c r="H372" s="95">
        <v>7.3999999999999996E-2</v>
      </c>
      <c r="I372" s="222"/>
      <c r="J372" s="222"/>
      <c r="K372" s="222">
        <f t="shared" si="5"/>
        <v>0</v>
      </c>
    </row>
    <row r="373" spans="1:11" ht="15">
      <c r="A373" s="92">
        <v>4</v>
      </c>
      <c r="B373" s="93" t="s">
        <v>667</v>
      </c>
      <c r="C373" s="93" t="s">
        <v>668</v>
      </c>
      <c r="D373" s="93">
        <v>84</v>
      </c>
      <c r="E373" s="93">
        <v>336</v>
      </c>
      <c r="F373" s="94">
        <v>0.13100000000000001</v>
      </c>
      <c r="G373" s="94">
        <v>0.52500000000000002</v>
      </c>
      <c r="H373" s="95">
        <v>4.8000000000000001E-2</v>
      </c>
      <c r="I373" s="222"/>
      <c r="J373" s="222"/>
      <c r="K373" s="222">
        <f t="shared" si="5"/>
        <v>0</v>
      </c>
    </row>
    <row r="374" spans="1:11" ht="15">
      <c r="A374" s="92">
        <v>1</v>
      </c>
      <c r="B374" s="93" t="s">
        <v>669</v>
      </c>
      <c r="C374" s="93" t="s">
        <v>670</v>
      </c>
      <c r="D374" s="93">
        <v>0</v>
      </c>
      <c r="E374" s="93">
        <v>0</v>
      </c>
      <c r="F374" s="94">
        <v>0.13100000000000001</v>
      </c>
      <c r="G374" s="94">
        <v>0.13100000000000001</v>
      </c>
      <c r="H374" s="95">
        <v>1.2E-2</v>
      </c>
      <c r="I374" s="222"/>
      <c r="J374" s="222"/>
      <c r="K374" s="222">
        <f t="shared" si="5"/>
        <v>0</v>
      </c>
    </row>
    <row r="375" spans="1:11" ht="15">
      <c r="A375" s="92">
        <v>1</v>
      </c>
      <c r="B375" s="93" t="s">
        <v>671</v>
      </c>
      <c r="C375" s="93" t="s">
        <v>670</v>
      </c>
      <c r="D375" s="93">
        <v>0</v>
      </c>
      <c r="E375" s="93">
        <v>0</v>
      </c>
      <c r="F375" s="94">
        <v>0.13100000000000001</v>
      </c>
      <c r="G375" s="94">
        <v>0.13100000000000001</v>
      </c>
      <c r="H375" s="95">
        <v>1.2E-2</v>
      </c>
      <c r="I375" s="222"/>
      <c r="J375" s="222"/>
      <c r="K375" s="222">
        <f t="shared" si="5"/>
        <v>0</v>
      </c>
    </row>
    <row r="376" spans="1:11" ht="15">
      <c r="A376" s="92">
        <v>4</v>
      </c>
      <c r="B376" s="93" t="s">
        <v>672</v>
      </c>
      <c r="C376" s="93" t="s">
        <v>673</v>
      </c>
      <c r="D376" s="93">
        <v>55</v>
      </c>
      <c r="E376" s="93">
        <v>220</v>
      </c>
      <c r="F376" s="94">
        <v>2.4E-2</v>
      </c>
      <c r="G376" s="94">
        <v>9.6000000000000002E-2</v>
      </c>
      <c r="H376" s="95">
        <v>0.01</v>
      </c>
      <c r="I376" s="222"/>
      <c r="J376" s="222"/>
      <c r="K376" s="222">
        <f t="shared" si="5"/>
        <v>0</v>
      </c>
    </row>
    <row r="377" spans="1:11" ht="15">
      <c r="A377" s="92">
        <v>2</v>
      </c>
      <c r="B377" s="93" t="s">
        <v>674</v>
      </c>
      <c r="C377" s="93" t="s">
        <v>675</v>
      </c>
      <c r="D377" s="93">
        <v>56</v>
      </c>
      <c r="E377" s="93">
        <v>112</v>
      </c>
      <c r="F377" s="94">
        <v>4.8000000000000001E-2</v>
      </c>
      <c r="G377" s="94">
        <v>9.6000000000000002E-2</v>
      </c>
      <c r="H377" s="95">
        <v>0.01</v>
      </c>
      <c r="I377" s="222"/>
      <c r="J377" s="222"/>
      <c r="K377" s="222">
        <f t="shared" si="5"/>
        <v>0</v>
      </c>
    </row>
    <row r="378" spans="1:11" ht="15">
      <c r="A378" s="92">
        <v>1</v>
      </c>
      <c r="B378" s="93" t="s">
        <v>676</v>
      </c>
      <c r="C378" s="93" t="s">
        <v>312</v>
      </c>
      <c r="D378" s="93">
        <v>173</v>
      </c>
      <c r="E378" s="93">
        <v>173</v>
      </c>
      <c r="F378" s="94">
        <v>0.442</v>
      </c>
      <c r="G378" s="94">
        <v>0.442</v>
      </c>
      <c r="H378" s="95">
        <v>2.3E-2</v>
      </c>
      <c r="I378" s="222"/>
      <c r="J378" s="222"/>
      <c r="K378" s="222">
        <f t="shared" si="5"/>
        <v>0</v>
      </c>
    </row>
    <row r="379" spans="1:11" ht="15">
      <c r="A379" s="92">
        <v>1</v>
      </c>
      <c r="B379" s="93" t="s">
        <v>677</v>
      </c>
      <c r="C379" s="93" t="s">
        <v>314</v>
      </c>
      <c r="D379" s="93">
        <v>156</v>
      </c>
      <c r="E379" s="93">
        <v>156</v>
      </c>
      <c r="F379" s="94">
        <v>0.59499999999999997</v>
      </c>
      <c r="G379" s="94">
        <v>0.59499999999999997</v>
      </c>
      <c r="H379" s="95">
        <v>0.02</v>
      </c>
      <c r="I379" s="222"/>
      <c r="J379" s="222"/>
      <c r="K379" s="222">
        <f t="shared" si="5"/>
        <v>0</v>
      </c>
    </row>
    <row r="380" spans="1:11" ht="15">
      <c r="A380" s="92">
        <v>1</v>
      </c>
      <c r="B380" s="93" t="s">
        <v>678</v>
      </c>
      <c r="C380" s="93" t="s">
        <v>548</v>
      </c>
      <c r="D380" s="93">
        <v>370</v>
      </c>
      <c r="E380" s="93">
        <v>370</v>
      </c>
      <c r="F380" s="94">
        <v>5.4530000000000003</v>
      </c>
      <c r="G380" s="94">
        <v>5.4530000000000003</v>
      </c>
      <c r="H380" s="95">
        <v>0.183</v>
      </c>
      <c r="I380" s="222"/>
      <c r="J380" s="222"/>
      <c r="K380" s="222">
        <f t="shared" si="5"/>
        <v>0</v>
      </c>
    </row>
    <row r="381" spans="1:11" ht="15">
      <c r="A381" s="92">
        <v>1</v>
      </c>
      <c r="B381" s="93" t="s">
        <v>679</v>
      </c>
      <c r="C381" s="93" t="s">
        <v>626</v>
      </c>
      <c r="D381" s="93">
        <v>1381</v>
      </c>
      <c r="E381" s="93">
        <v>1381</v>
      </c>
      <c r="F381" s="94">
        <v>10.023</v>
      </c>
      <c r="G381" s="94">
        <v>10.023</v>
      </c>
      <c r="H381" s="95">
        <v>0.43</v>
      </c>
      <c r="I381" s="222"/>
      <c r="J381" s="222"/>
      <c r="K381" s="222">
        <f t="shared" si="5"/>
        <v>0</v>
      </c>
    </row>
    <row r="382" spans="1:11" ht="15">
      <c r="A382" s="92">
        <v>1</v>
      </c>
      <c r="B382" s="93" t="s">
        <v>680</v>
      </c>
      <c r="C382" s="93" t="s">
        <v>626</v>
      </c>
      <c r="D382" s="93">
        <v>1313</v>
      </c>
      <c r="E382" s="93">
        <v>1313</v>
      </c>
      <c r="F382" s="94">
        <v>9.5269999999999992</v>
      </c>
      <c r="G382" s="94">
        <v>9.5269999999999992</v>
      </c>
      <c r="H382" s="95">
        <v>0.40799999999999997</v>
      </c>
      <c r="I382" s="222"/>
      <c r="J382" s="222"/>
      <c r="K382" s="222">
        <f t="shared" si="5"/>
        <v>0</v>
      </c>
    </row>
    <row r="383" spans="1:11" ht="15">
      <c r="A383" s="92">
        <v>1</v>
      </c>
      <c r="B383" s="93" t="s">
        <v>681</v>
      </c>
      <c r="C383" s="93" t="s">
        <v>682</v>
      </c>
      <c r="D383" s="93">
        <v>144</v>
      </c>
      <c r="E383" s="93">
        <v>144</v>
      </c>
      <c r="F383" s="94">
        <v>1.089</v>
      </c>
      <c r="G383" s="94">
        <v>1.089</v>
      </c>
      <c r="H383" s="95">
        <v>3.9E-2</v>
      </c>
      <c r="I383" s="222"/>
      <c r="J383" s="222"/>
      <c r="K383" s="222">
        <f t="shared" si="5"/>
        <v>0</v>
      </c>
    </row>
    <row r="384" spans="1:11" ht="15">
      <c r="A384" s="92">
        <v>2</v>
      </c>
      <c r="B384" s="93" t="s">
        <v>683</v>
      </c>
      <c r="C384" s="93" t="s">
        <v>274</v>
      </c>
      <c r="D384" s="93">
        <v>5996</v>
      </c>
      <c r="E384" s="93">
        <v>11992</v>
      </c>
      <c r="F384" s="94">
        <v>32.524999999999999</v>
      </c>
      <c r="G384" s="94">
        <v>65.05</v>
      </c>
      <c r="H384" s="95">
        <v>2.794</v>
      </c>
      <c r="I384" s="222"/>
      <c r="J384" s="222"/>
      <c r="K384" s="222">
        <f t="shared" si="5"/>
        <v>0</v>
      </c>
    </row>
    <row r="385" spans="1:11" ht="15">
      <c r="A385" s="92">
        <v>2</v>
      </c>
      <c r="B385" s="93" t="s">
        <v>684</v>
      </c>
      <c r="C385" s="93" t="s">
        <v>274</v>
      </c>
      <c r="D385" s="93">
        <v>5996</v>
      </c>
      <c r="E385" s="93">
        <v>11992</v>
      </c>
      <c r="F385" s="94">
        <v>32.524999999999999</v>
      </c>
      <c r="G385" s="94">
        <v>65.05</v>
      </c>
      <c r="H385" s="95">
        <v>2.794</v>
      </c>
      <c r="I385" s="222"/>
      <c r="J385" s="222"/>
      <c r="K385" s="222">
        <f t="shared" si="5"/>
        <v>0</v>
      </c>
    </row>
    <row r="386" spans="1:11" ht="15">
      <c r="A386" s="92">
        <v>6</v>
      </c>
      <c r="B386" s="93" t="s">
        <v>685</v>
      </c>
      <c r="C386" s="93" t="s">
        <v>582</v>
      </c>
      <c r="D386" s="93">
        <v>1825</v>
      </c>
      <c r="E386" s="93">
        <v>10950</v>
      </c>
      <c r="F386" s="94">
        <v>5.7140000000000004</v>
      </c>
      <c r="G386" s="94">
        <v>34.286999999999999</v>
      </c>
      <c r="H386" s="95">
        <v>1.274</v>
      </c>
      <c r="I386" s="222"/>
      <c r="J386" s="222"/>
      <c r="K386" s="222">
        <f t="shared" si="5"/>
        <v>0</v>
      </c>
    </row>
    <row r="387" spans="1:11" ht="15">
      <c r="A387" s="92">
        <v>2</v>
      </c>
      <c r="B387" s="93" t="s">
        <v>686</v>
      </c>
      <c r="C387" s="93" t="s">
        <v>582</v>
      </c>
      <c r="D387" s="93">
        <v>1750</v>
      </c>
      <c r="E387" s="93">
        <v>3500</v>
      </c>
      <c r="F387" s="94">
        <v>5.484</v>
      </c>
      <c r="G387" s="94">
        <v>10.968</v>
      </c>
      <c r="H387" s="95">
        <v>0.40699999999999997</v>
      </c>
      <c r="I387" s="222"/>
      <c r="J387" s="222"/>
      <c r="K387" s="222">
        <f t="shared" si="5"/>
        <v>0</v>
      </c>
    </row>
    <row r="388" spans="1:11" ht="15.75" thickBot="1">
      <c r="A388" s="92">
        <v>14</v>
      </c>
      <c r="B388" s="93" t="s">
        <v>687</v>
      </c>
      <c r="C388" s="93" t="s">
        <v>582</v>
      </c>
      <c r="D388" s="93">
        <v>3675</v>
      </c>
      <c r="E388" s="93">
        <v>51450</v>
      </c>
      <c r="F388" s="94">
        <v>11.54</v>
      </c>
      <c r="G388" s="94">
        <v>161.553</v>
      </c>
      <c r="H388" s="95">
        <v>5.9790000000000001</v>
      </c>
      <c r="I388" s="222"/>
      <c r="J388" s="222"/>
      <c r="K388" s="222">
        <f t="shared" si="5"/>
        <v>0</v>
      </c>
    </row>
    <row r="389" spans="1:11" ht="15">
      <c r="A389" s="96" t="s">
        <v>688</v>
      </c>
      <c r="B389" s="97"/>
      <c r="C389" s="97"/>
      <c r="D389" s="97"/>
      <c r="E389" s="97"/>
      <c r="F389" s="98"/>
      <c r="G389" s="99">
        <f>SUM(G4:G388)</f>
        <v>5670.9180000000024</v>
      </c>
      <c r="H389" s="100">
        <f>SUM(H4:H388)</f>
        <v>192.99900000000014</v>
      </c>
      <c r="I389" s="222"/>
      <c r="J389" s="222"/>
      <c r="K389" s="222"/>
    </row>
    <row r="390" spans="1:11" ht="15">
      <c r="A390" s="101" t="s">
        <v>689</v>
      </c>
      <c r="B390" s="102"/>
      <c r="C390" s="102"/>
      <c r="D390" s="102"/>
      <c r="E390" s="102"/>
      <c r="F390" s="103"/>
      <c r="G390" s="104" t="s">
        <v>690</v>
      </c>
      <c r="H390" s="105"/>
      <c r="I390" s="144"/>
      <c r="J390" s="144"/>
      <c r="K390" s="222"/>
    </row>
    <row r="391" spans="1:11" ht="15.75" thickBot="1">
      <c r="A391" s="106" t="s">
        <v>691</v>
      </c>
      <c r="B391" s="107"/>
      <c r="C391" s="107"/>
      <c r="D391" s="107"/>
      <c r="E391" s="107"/>
      <c r="F391" s="108"/>
      <c r="G391" s="109" t="s">
        <v>692</v>
      </c>
      <c r="H391" s="110"/>
      <c r="I391" s="144"/>
      <c r="J391" s="144"/>
      <c r="K391" s="222"/>
    </row>
    <row r="392" spans="1:11" ht="15">
      <c r="A392" s="111"/>
      <c r="B392" s="111"/>
      <c r="C392" s="111"/>
      <c r="D392" s="111"/>
      <c r="E392" s="111"/>
      <c r="F392" s="112"/>
      <c r="G392" s="113"/>
      <c r="H392" s="83"/>
      <c r="I392" s="144"/>
      <c r="J392" s="144"/>
      <c r="K392" s="222"/>
    </row>
    <row r="393" spans="1:11" ht="13.5" thickBot="1">
      <c r="I393" s="144"/>
      <c r="J393" s="144"/>
      <c r="K393" s="144"/>
    </row>
    <row r="394" spans="1:11" ht="21">
      <c r="A394" s="304" t="s">
        <v>693</v>
      </c>
      <c r="B394" s="305"/>
      <c r="C394" s="305"/>
      <c r="D394" s="305"/>
      <c r="E394" s="305"/>
      <c r="F394" s="305"/>
      <c r="G394" s="305"/>
      <c r="H394" s="306"/>
      <c r="I394" s="144"/>
      <c r="J394" s="144"/>
      <c r="K394" s="144"/>
    </row>
    <row r="395" spans="1:11" ht="51.6" customHeight="1" thickBot="1">
      <c r="A395" s="307" t="s">
        <v>39</v>
      </c>
      <c r="B395" s="308"/>
      <c r="C395" s="308"/>
      <c r="D395" s="308"/>
      <c r="E395" s="309"/>
      <c r="F395" s="115" t="s">
        <v>694</v>
      </c>
      <c r="G395" s="115" t="s">
        <v>695</v>
      </c>
      <c r="H395" s="116" t="s">
        <v>696</v>
      </c>
      <c r="I395" s="144"/>
      <c r="J395" s="144"/>
      <c r="K395" s="144"/>
    </row>
    <row r="396" spans="1:11">
      <c r="A396" s="310" t="s">
        <v>697</v>
      </c>
      <c r="B396" s="311"/>
      <c r="C396" s="311"/>
      <c r="D396" s="311"/>
      <c r="E396" s="311"/>
      <c r="F396" s="117">
        <v>25.7</v>
      </c>
      <c r="G396" s="117">
        <v>27.1</v>
      </c>
      <c r="H396" s="118">
        <f>F396*G396</f>
        <v>696.47</v>
      </c>
      <c r="I396" s="222"/>
      <c r="J396" s="222"/>
      <c r="K396" s="222">
        <f t="shared" ref="K396:K397" si="6">SUM(I396:J396)</f>
        <v>0</v>
      </c>
    </row>
    <row r="397" spans="1:11" ht="13.5" thickBot="1">
      <c r="A397" s="312" t="s">
        <v>698</v>
      </c>
      <c r="B397" s="313"/>
      <c r="C397" s="313"/>
      <c r="D397" s="313"/>
      <c r="E397" s="313"/>
      <c r="F397" s="119" t="s">
        <v>699</v>
      </c>
      <c r="G397" s="120">
        <v>7</v>
      </c>
      <c r="H397" s="120">
        <v>42</v>
      </c>
      <c r="I397" s="222"/>
      <c r="J397" s="222"/>
      <c r="K397" s="222">
        <f t="shared" si="6"/>
        <v>0</v>
      </c>
    </row>
    <row r="398" spans="1:11" ht="13.5" thickBot="1">
      <c r="A398" s="121" t="s">
        <v>700</v>
      </c>
      <c r="B398" s="122"/>
      <c r="C398" s="123"/>
      <c r="D398" s="122"/>
      <c r="E398" s="122"/>
      <c r="F398" s="124"/>
      <c r="G398" s="125"/>
      <c r="H398" s="126" t="s">
        <v>701</v>
      </c>
      <c r="K398" s="223">
        <f>SUM(K4:K397)</f>
        <v>0</v>
      </c>
    </row>
    <row r="401" spans="1:7" ht="15.75">
      <c r="A401" s="127" t="s">
        <v>702</v>
      </c>
      <c r="B401" s="127"/>
      <c r="C401" s="127"/>
      <c r="D401" s="127"/>
      <c r="E401" s="127"/>
      <c r="F401" s="128" t="s">
        <v>703</v>
      </c>
      <c r="G401" s="129" t="s">
        <v>704</v>
      </c>
    </row>
    <row r="402" spans="1:7" ht="15.75">
      <c r="A402" s="127" t="s">
        <v>705</v>
      </c>
      <c r="B402" s="130"/>
      <c r="C402" s="130"/>
      <c r="D402" s="130"/>
      <c r="E402" s="130"/>
      <c r="F402" s="128" t="s">
        <v>706</v>
      </c>
      <c r="G402" s="129" t="s">
        <v>704</v>
      </c>
    </row>
    <row r="403" spans="1:7" ht="15.75">
      <c r="A403" s="127" t="s">
        <v>707</v>
      </c>
      <c r="B403" s="130"/>
      <c r="C403" s="130"/>
      <c r="D403" s="130"/>
      <c r="E403" s="130"/>
      <c r="F403" s="131" t="s">
        <v>708</v>
      </c>
      <c r="G403" s="127" t="s">
        <v>6</v>
      </c>
    </row>
    <row r="406" spans="1:7" ht="14.25">
      <c r="A406" s="1" t="s">
        <v>25</v>
      </c>
    </row>
  </sheetData>
  <mergeCells count="4">
    <mergeCell ref="A394:H394"/>
    <mergeCell ref="A395:E395"/>
    <mergeCell ref="A396:E396"/>
    <mergeCell ref="A397:E39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ECFD-CF9A-4F33-AEF8-2F3EC4C40DFA}">
  <dimension ref="A1:S54"/>
  <sheetViews>
    <sheetView workbookViewId="0">
      <selection activeCell="P50" sqref="P50"/>
    </sheetView>
  </sheetViews>
  <sheetFormatPr defaultColWidth="9.140625" defaultRowHeight="15"/>
  <cols>
    <col min="1" max="1" width="4.7109375" style="6" customWidth="1"/>
    <col min="2" max="3" width="3.42578125" style="6" customWidth="1"/>
    <col min="4" max="4" width="8.85546875" style="6" customWidth="1"/>
    <col min="5" max="5" width="31.140625" style="6" customWidth="1"/>
    <col min="6" max="6" width="20.85546875" style="6" bestFit="1" customWidth="1"/>
    <col min="7" max="7" width="15.140625" style="6" customWidth="1"/>
    <col min="8" max="8" width="10.28515625" style="18" customWidth="1"/>
    <col min="9" max="9" width="4" style="9" customWidth="1"/>
    <col min="10" max="10" width="23.5703125" style="6" customWidth="1"/>
    <col min="11" max="11" width="8.42578125" style="6" customWidth="1"/>
    <col min="12" max="12" width="5.5703125" style="6" customWidth="1"/>
    <col min="13" max="13" width="15" style="6" customWidth="1"/>
    <col min="14" max="14" width="14.42578125" style="6" customWidth="1"/>
    <col min="15" max="15" width="9.7109375" style="6" customWidth="1"/>
    <col min="16" max="16" width="10.28515625" style="186" bestFit="1" customWidth="1"/>
    <col min="17" max="17" width="9.28515625" style="6" bestFit="1" customWidth="1"/>
    <col min="18" max="16384" width="9.140625" style="6"/>
  </cols>
  <sheetData>
    <row r="1" spans="1:19" ht="12.75" customHeight="1">
      <c r="G1" s="7"/>
      <c r="H1" s="8"/>
      <c r="L1" s="10" t="s">
        <v>26</v>
      </c>
      <c r="M1" s="11" t="s">
        <v>709</v>
      </c>
      <c r="N1" s="12"/>
      <c r="O1" s="12"/>
    </row>
    <row r="2" spans="1:19" ht="12.75" customHeight="1">
      <c r="E2" s="14" t="s">
        <v>710</v>
      </c>
      <c r="G2" s="7"/>
      <c r="H2" s="8"/>
      <c r="L2" s="10" t="s">
        <v>29</v>
      </c>
      <c r="M2" s="15">
        <v>45019</v>
      </c>
      <c r="N2" s="16"/>
      <c r="O2" s="16"/>
    </row>
    <row r="3" spans="1:19" ht="12.75" customHeight="1">
      <c r="E3" s="234"/>
      <c r="F3" s="234"/>
      <c r="G3" s="234"/>
      <c r="H3" s="234"/>
      <c r="I3" s="234"/>
      <c r="L3" s="10" t="s">
        <v>31</v>
      </c>
      <c r="M3" s="11" t="s">
        <v>32</v>
      </c>
      <c r="N3" s="12"/>
      <c r="O3" s="12"/>
    </row>
    <row r="4" spans="1:19" ht="12.75" customHeight="1">
      <c r="E4" s="234"/>
      <c r="F4" s="234"/>
      <c r="G4" s="234"/>
      <c r="H4" s="234"/>
      <c r="I4" s="234"/>
      <c r="L4" s="10" t="s">
        <v>33</v>
      </c>
      <c r="M4" s="11">
        <v>50920</v>
      </c>
      <c r="N4" s="12"/>
      <c r="O4" s="12"/>
    </row>
    <row r="5" spans="1:19" ht="9" customHeight="1">
      <c r="E5" s="17"/>
      <c r="L5" s="10"/>
      <c r="M5" s="11"/>
    </row>
    <row r="6" spans="1:19" ht="43.5" customHeight="1">
      <c r="A6" s="19" t="s">
        <v>34</v>
      </c>
      <c r="B6" s="235" t="s">
        <v>35</v>
      </c>
      <c r="C6" s="235"/>
      <c r="D6" s="235"/>
      <c r="E6" s="235"/>
      <c r="F6" s="19" t="s">
        <v>36</v>
      </c>
      <c r="G6" s="19" t="s">
        <v>83</v>
      </c>
      <c r="H6" s="235" t="s">
        <v>711</v>
      </c>
      <c r="I6" s="235"/>
      <c r="J6" s="19" t="s">
        <v>39</v>
      </c>
      <c r="K6" s="235" t="s">
        <v>40</v>
      </c>
      <c r="L6" s="235"/>
      <c r="M6" s="19" t="s">
        <v>41</v>
      </c>
      <c r="N6" s="19" t="s">
        <v>42</v>
      </c>
      <c r="O6" s="20"/>
      <c r="P6" s="224" t="s">
        <v>960</v>
      </c>
      <c r="Q6" s="184"/>
    </row>
    <row r="7" spans="1:19" ht="10.5" customHeight="1">
      <c r="E7" s="17"/>
      <c r="L7" s="10"/>
      <c r="M7" s="11"/>
    </row>
    <row r="8" spans="1:19" ht="13.5" customHeight="1"/>
    <row r="9" spans="1:19">
      <c r="A9" s="240" t="s">
        <v>43</v>
      </c>
      <c r="B9" s="240"/>
      <c r="C9" s="241" t="s">
        <v>712</v>
      </c>
      <c r="D9" s="241"/>
      <c r="E9" s="241"/>
    </row>
    <row r="10" spans="1:19" ht="27" customHeight="1">
      <c r="A10" s="242"/>
      <c r="B10" s="242"/>
      <c r="C10" s="243"/>
      <c r="D10" s="243"/>
      <c r="E10" s="243"/>
      <c r="F10" s="243"/>
      <c r="G10" s="243"/>
      <c r="H10" s="243"/>
      <c r="I10" s="243"/>
      <c r="J10" s="243"/>
    </row>
    <row r="11" spans="1:19" ht="9" customHeight="1">
      <c r="E11" s="17"/>
      <c r="L11" s="10"/>
      <c r="M11" s="11"/>
    </row>
    <row r="12" spans="1:19" ht="30" customHeight="1">
      <c r="A12" s="30"/>
      <c r="B12" s="244" t="s">
        <v>713</v>
      </c>
      <c r="C12" s="244"/>
      <c r="D12" s="244"/>
      <c r="E12" s="244"/>
      <c r="F12" s="132" t="s">
        <v>714</v>
      </c>
      <c r="G12" s="30"/>
      <c r="H12" s="34" t="s">
        <v>715</v>
      </c>
      <c r="I12" s="33" t="s">
        <v>68</v>
      </c>
      <c r="J12" s="30" t="s">
        <v>716</v>
      </c>
      <c r="K12" s="35">
        <v>1</v>
      </c>
      <c r="L12" s="33" t="s">
        <v>22</v>
      </c>
      <c r="M12" s="30" t="s">
        <v>717</v>
      </c>
      <c r="N12" s="30" t="s">
        <v>718</v>
      </c>
      <c r="O12" s="42"/>
      <c r="P12" s="185"/>
      <c r="Q12" s="185"/>
      <c r="R12" s="13"/>
      <c r="S12" s="13"/>
    </row>
    <row r="13" spans="1:19" ht="30" customHeight="1">
      <c r="A13" s="30"/>
      <c r="B13" s="244" t="s">
        <v>719</v>
      </c>
      <c r="C13" s="244"/>
      <c r="D13" s="244"/>
      <c r="E13" s="244"/>
      <c r="F13" s="132" t="s">
        <v>714</v>
      </c>
      <c r="G13" s="30"/>
      <c r="H13" s="34" t="s">
        <v>720</v>
      </c>
      <c r="I13" s="33" t="s">
        <v>68</v>
      </c>
      <c r="J13" s="30" t="s">
        <v>721</v>
      </c>
      <c r="K13" s="35">
        <v>3</v>
      </c>
      <c r="L13" s="33" t="s">
        <v>22</v>
      </c>
      <c r="M13" s="30" t="s">
        <v>717</v>
      </c>
      <c r="N13" s="30" t="s">
        <v>718</v>
      </c>
      <c r="O13" s="42"/>
      <c r="P13" s="185"/>
      <c r="Q13" s="185"/>
      <c r="R13" s="13"/>
      <c r="S13" s="13"/>
    </row>
    <row r="14" spans="1:19" ht="30" customHeight="1">
      <c r="A14" s="30"/>
      <c r="B14" s="244" t="s">
        <v>722</v>
      </c>
      <c r="C14" s="244"/>
      <c r="D14" s="244"/>
      <c r="E14" s="244"/>
      <c r="F14" s="132" t="s">
        <v>723</v>
      </c>
      <c r="G14" s="30"/>
      <c r="H14" s="34" t="s">
        <v>724</v>
      </c>
      <c r="I14" s="33" t="s">
        <v>68</v>
      </c>
      <c r="J14" s="30" t="s">
        <v>725</v>
      </c>
      <c r="K14" s="35">
        <v>3</v>
      </c>
      <c r="L14" s="33" t="s">
        <v>22</v>
      </c>
      <c r="M14" s="30" t="s">
        <v>726</v>
      </c>
      <c r="N14" s="30" t="s">
        <v>727</v>
      </c>
      <c r="O14" s="42"/>
      <c r="P14" s="185"/>
      <c r="Q14" s="185"/>
      <c r="R14" s="13"/>
      <c r="S14" s="13"/>
    </row>
    <row r="15" spans="1:19" ht="56.25" customHeight="1">
      <c r="A15" s="30"/>
      <c r="B15" s="244" t="s">
        <v>728</v>
      </c>
      <c r="C15" s="244"/>
      <c r="D15" s="244"/>
      <c r="E15" s="244"/>
      <c r="F15" s="132" t="s">
        <v>729</v>
      </c>
      <c r="G15" s="30"/>
      <c r="H15" s="34" t="s">
        <v>730</v>
      </c>
      <c r="I15" s="33" t="s">
        <v>68</v>
      </c>
      <c r="J15" s="30" t="s">
        <v>731</v>
      </c>
      <c r="K15" s="35">
        <v>1</v>
      </c>
      <c r="L15" s="33" t="s">
        <v>22</v>
      </c>
      <c r="M15" s="30" t="s">
        <v>732</v>
      </c>
      <c r="N15" s="30" t="s">
        <v>727</v>
      </c>
      <c r="O15" s="42"/>
      <c r="P15" s="185"/>
      <c r="Q15" s="185"/>
      <c r="R15" s="13"/>
      <c r="S15" s="13"/>
    </row>
    <row r="16" spans="1:19" ht="30" customHeight="1">
      <c r="A16" s="30"/>
      <c r="B16" s="244" t="s">
        <v>733</v>
      </c>
      <c r="C16" s="244"/>
      <c r="D16" s="244"/>
      <c r="E16" s="244"/>
      <c r="F16" s="132" t="s">
        <v>729</v>
      </c>
      <c r="G16" s="30"/>
      <c r="H16" s="34" t="s">
        <v>734</v>
      </c>
      <c r="I16" s="33" t="s">
        <v>68</v>
      </c>
      <c r="J16" s="30" t="s">
        <v>735</v>
      </c>
      <c r="K16" s="35">
        <v>1</v>
      </c>
      <c r="L16" s="33" t="s">
        <v>22</v>
      </c>
      <c r="M16" s="30" t="s">
        <v>732</v>
      </c>
      <c r="N16" s="30" t="s">
        <v>727</v>
      </c>
      <c r="O16" s="42"/>
      <c r="P16" s="185"/>
      <c r="Q16" s="185"/>
      <c r="R16" s="13"/>
      <c r="S16" s="13"/>
    </row>
    <row r="17" spans="1:19" ht="33.75" customHeight="1">
      <c r="A17" s="30"/>
      <c r="B17" s="244" t="s">
        <v>736</v>
      </c>
      <c r="C17" s="244"/>
      <c r="D17" s="244"/>
      <c r="E17" s="244"/>
      <c r="F17" s="132" t="s">
        <v>737</v>
      </c>
      <c r="G17" s="30"/>
      <c r="H17" s="34" t="s">
        <v>738</v>
      </c>
      <c r="I17" s="33" t="s">
        <v>68</v>
      </c>
      <c r="J17" s="30" t="s">
        <v>739</v>
      </c>
      <c r="K17" s="35">
        <v>1</v>
      </c>
      <c r="L17" s="33" t="s">
        <v>22</v>
      </c>
      <c r="M17" s="30" t="s">
        <v>740</v>
      </c>
      <c r="N17" s="30" t="s">
        <v>727</v>
      </c>
      <c r="O17" s="42"/>
      <c r="P17" s="185"/>
      <c r="Q17" s="185"/>
      <c r="R17" s="13"/>
      <c r="S17" s="13"/>
    </row>
    <row r="18" spans="1:19" ht="30" customHeight="1">
      <c r="A18" s="30"/>
      <c r="B18" s="244" t="s">
        <v>741</v>
      </c>
      <c r="C18" s="244"/>
      <c r="D18" s="244"/>
      <c r="E18" s="244"/>
      <c r="F18" s="132" t="s">
        <v>737</v>
      </c>
      <c r="G18" s="30"/>
      <c r="H18" s="34" t="s">
        <v>742</v>
      </c>
      <c r="I18" s="33" t="s">
        <v>68</v>
      </c>
      <c r="J18" s="30" t="s">
        <v>743</v>
      </c>
      <c r="K18" s="35">
        <v>1</v>
      </c>
      <c r="L18" s="33" t="s">
        <v>22</v>
      </c>
      <c r="M18" s="30" t="s">
        <v>744</v>
      </c>
      <c r="N18" s="30" t="s">
        <v>727</v>
      </c>
      <c r="O18" s="42"/>
      <c r="P18" s="185"/>
      <c r="Q18" s="185"/>
      <c r="R18" s="13"/>
      <c r="S18" s="13"/>
    </row>
    <row r="19" spans="1:19" ht="45" customHeight="1">
      <c r="A19" s="30"/>
      <c r="B19" s="244" t="s">
        <v>745</v>
      </c>
      <c r="C19" s="244"/>
      <c r="D19" s="244"/>
      <c r="E19" s="244"/>
      <c r="F19" s="132" t="s">
        <v>746</v>
      </c>
      <c r="G19" s="30"/>
      <c r="H19" s="34" t="s">
        <v>747</v>
      </c>
      <c r="I19" s="33" t="s">
        <v>68</v>
      </c>
      <c r="J19" s="30" t="s">
        <v>748</v>
      </c>
      <c r="K19" s="35">
        <v>1</v>
      </c>
      <c r="L19" s="33" t="s">
        <v>22</v>
      </c>
      <c r="M19" s="30" t="s">
        <v>749</v>
      </c>
      <c r="N19" s="30" t="s">
        <v>718</v>
      </c>
      <c r="O19" s="42"/>
      <c r="P19" s="185"/>
      <c r="Q19" s="185"/>
      <c r="R19" s="13"/>
      <c r="S19" s="13"/>
    </row>
    <row r="20" spans="1:19" ht="37.5" customHeight="1">
      <c r="A20" s="30"/>
      <c r="B20" s="244" t="s">
        <v>750</v>
      </c>
      <c r="C20" s="244"/>
      <c r="D20" s="244"/>
      <c r="E20" s="244"/>
      <c r="F20" s="132" t="s">
        <v>751</v>
      </c>
      <c r="G20" s="30"/>
      <c r="H20" s="34" t="s">
        <v>752</v>
      </c>
      <c r="I20" s="33" t="s">
        <v>68</v>
      </c>
      <c r="J20" s="30" t="s">
        <v>753</v>
      </c>
      <c r="K20" s="35">
        <v>1</v>
      </c>
      <c r="L20" s="33" t="s">
        <v>22</v>
      </c>
      <c r="M20" s="30" t="s">
        <v>732</v>
      </c>
      <c r="N20" s="30" t="s">
        <v>718</v>
      </c>
      <c r="O20" s="42"/>
      <c r="P20" s="185"/>
      <c r="Q20" s="185"/>
      <c r="R20" s="13"/>
      <c r="S20" s="13"/>
    </row>
    <row r="21" spans="1:19" ht="22.5" customHeight="1">
      <c r="A21" s="30"/>
      <c r="B21" s="244"/>
      <c r="C21" s="244"/>
      <c r="D21" s="244"/>
      <c r="E21" s="244"/>
      <c r="F21" s="30"/>
      <c r="G21" s="30"/>
      <c r="H21" s="35"/>
      <c r="I21" s="33"/>
      <c r="J21" s="30"/>
      <c r="K21" s="35"/>
      <c r="L21" s="33"/>
      <c r="M21" s="30"/>
      <c r="N21" s="30"/>
      <c r="O21" s="42"/>
      <c r="P21" s="185"/>
      <c r="Q21" s="185"/>
      <c r="R21" s="13"/>
      <c r="S21" s="13"/>
    </row>
    <row r="22" spans="1:19" ht="15" customHeight="1">
      <c r="A22" s="240" t="s">
        <v>43</v>
      </c>
      <c r="B22" s="240"/>
      <c r="C22" s="241" t="s">
        <v>51</v>
      </c>
      <c r="D22" s="241"/>
      <c r="E22" s="241"/>
      <c r="P22" s="185"/>
      <c r="Q22" s="185"/>
      <c r="R22" s="13"/>
      <c r="S22" s="13"/>
    </row>
    <row r="23" spans="1:19" ht="15" customHeight="1">
      <c r="E23" s="17"/>
      <c r="L23" s="10"/>
      <c r="M23" s="11"/>
      <c r="P23" s="185"/>
      <c r="Q23" s="185"/>
      <c r="R23" s="13"/>
      <c r="S23" s="13"/>
    </row>
    <row r="24" spans="1:19" ht="18.75" customHeight="1">
      <c r="A24" s="30"/>
      <c r="B24" s="244" t="s">
        <v>754</v>
      </c>
      <c r="C24" s="244"/>
      <c r="D24" s="244"/>
      <c r="E24" s="244"/>
      <c r="F24" s="30" t="s">
        <v>54</v>
      </c>
      <c r="G24" s="30" t="s">
        <v>55</v>
      </c>
      <c r="H24" s="34" t="s">
        <v>755</v>
      </c>
      <c r="I24" s="33" t="s">
        <v>756</v>
      </c>
      <c r="J24" s="30" t="s">
        <v>754</v>
      </c>
      <c r="K24" s="35">
        <v>60</v>
      </c>
      <c r="L24" s="33" t="s">
        <v>57</v>
      </c>
      <c r="M24" s="30" t="s">
        <v>757</v>
      </c>
      <c r="N24" s="30"/>
      <c r="O24" s="42"/>
      <c r="P24" s="185"/>
      <c r="Q24" s="185"/>
      <c r="R24" s="13"/>
      <c r="S24" s="13"/>
    </row>
    <row r="25" spans="1:19" ht="18.75" customHeight="1">
      <c r="A25" s="30"/>
      <c r="B25" s="244" t="s">
        <v>758</v>
      </c>
      <c r="C25" s="244"/>
      <c r="D25" s="244"/>
      <c r="E25" s="244"/>
      <c r="F25" s="30" t="s">
        <v>759</v>
      </c>
      <c r="G25" s="30" t="s">
        <v>55</v>
      </c>
      <c r="H25" s="34" t="s">
        <v>760</v>
      </c>
      <c r="I25" s="33" t="s">
        <v>756</v>
      </c>
      <c r="J25" s="30" t="s">
        <v>761</v>
      </c>
      <c r="K25" s="35">
        <v>85</v>
      </c>
      <c r="L25" s="33" t="s">
        <v>57</v>
      </c>
      <c r="M25" s="30" t="s">
        <v>757</v>
      </c>
      <c r="N25" s="30"/>
      <c r="O25" s="42"/>
      <c r="P25" s="185"/>
      <c r="Q25" s="185"/>
      <c r="R25" s="13"/>
      <c r="S25" s="13"/>
    </row>
    <row r="26" spans="1:19" ht="18.75" customHeight="1">
      <c r="A26" s="30"/>
      <c r="B26" s="244" t="s">
        <v>762</v>
      </c>
      <c r="C26" s="244"/>
      <c r="D26" s="244"/>
      <c r="E26" s="244"/>
      <c r="F26" s="30" t="s">
        <v>759</v>
      </c>
      <c r="G26" s="30" t="s">
        <v>55</v>
      </c>
      <c r="H26" s="34" t="s">
        <v>760</v>
      </c>
      <c r="I26" s="33" t="s">
        <v>756</v>
      </c>
      <c r="J26" s="30" t="s">
        <v>763</v>
      </c>
      <c r="K26" s="35">
        <v>25</v>
      </c>
      <c r="L26" s="33" t="s">
        <v>57</v>
      </c>
      <c r="M26" s="30" t="s">
        <v>757</v>
      </c>
      <c r="N26" s="30"/>
      <c r="O26" s="42"/>
      <c r="P26" s="185"/>
      <c r="Q26" s="185"/>
      <c r="R26" s="13"/>
      <c r="S26" s="13"/>
    </row>
    <row r="27" spans="1:19" ht="18.75" customHeight="1">
      <c r="A27" s="30"/>
      <c r="B27" s="244" t="s">
        <v>764</v>
      </c>
      <c r="C27" s="244"/>
      <c r="D27" s="244"/>
      <c r="E27" s="244"/>
      <c r="F27" s="30" t="s">
        <v>54</v>
      </c>
      <c r="G27" s="30" t="s">
        <v>55</v>
      </c>
      <c r="H27" s="34" t="s">
        <v>765</v>
      </c>
      <c r="I27" s="33" t="s">
        <v>756</v>
      </c>
      <c r="J27" s="30" t="s">
        <v>766</v>
      </c>
      <c r="K27" s="35">
        <v>25</v>
      </c>
      <c r="L27" s="33" t="s">
        <v>57</v>
      </c>
      <c r="M27" s="30" t="s">
        <v>757</v>
      </c>
      <c r="N27" s="30"/>
      <c r="O27" s="42"/>
      <c r="P27" s="185"/>
      <c r="Q27" s="185"/>
      <c r="R27" s="13"/>
      <c r="S27" s="13"/>
    </row>
    <row r="28" spans="1:19" ht="18.75" customHeight="1">
      <c r="A28" s="30"/>
      <c r="B28" s="244" t="s">
        <v>767</v>
      </c>
      <c r="C28" s="244"/>
      <c r="D28" s="244"/>
      <c r="E28" s="244"/>
      <c r="F28" s="30" t="s">
        <v>54</v>
      </c>
      <c r="G28" s="30" t="s">
        <v>55</v>
      </c>
      <c r="H28" s="34" t="s">
        <v>768</v>
      </c>
      <c r="I28" s="33" t="s">
        <v>756</v>
      </c>
      <c r="J28" s="30" t="s">
        <v>769</v>
      </c>
      <c r="K28" s="35">
        <v>80</v>
      </c>
      <c r="L28" s="33" t="s">
        <v>57</v>
      </c>
      <c r="M28" s="30" t="s">
        <v>757</v>
      </c>
      <c r="N28" s="30"/>
      <c r="O28" s="42"/>
      <c r="P28" s="185"/>
      <c r="Q28" s="185"/>
      <c r="R28" s="13"/>
      <c r="S28" s="13"/>
    </row>
    <row r="29" spans="1:19" ht="18.75" customHeight="1">
      <c r="A29" s="30"/>
      <c r="B29" s="244" t="s">
        <v>770</v>
      </c>
      <c r="C29" s="244"/>
      <c r="D29" s="244"/>
      <c r="E29" s="244"/>
      <c r="F29" s="30" t="s">
        <v>759</v>
      </c>
      <c r="G29" s="30" t="s">
        <v>55</v>
      </c>
      <c r="H29" s="34" t="s">
        <v>771</v>
      </c>
      <c r="I29" s="33" t="s">
        <v>756</v>
      </c>
      <c r="J29" s="30" t="s">
        <v>772</v>
      </c>
      <c r="K29" s="35">
        <v>210</v>
      </c>
      <c r="L29" s="33" t="s">
        <v>57</v>
      </c>
      <c r="M29" s="30" t="s">
        <v>757</v>
      </c>
      <c r="N29" s="30"/>
      <c r="O29" s="42"/>
      <c r="P29" s="185"/>
      <c r="Q29" s="185"/>
      <c r="R29" s="13"/>
      <c r="S29" s="13"/>
    </row>
    <row r="30" spans="1:19" ht="18.75" customHeight="1">
      <c r="A30" s="30"/>
      <c r="B30" s="244" t="s">
        <v>773</v>
      </c>
      <c r="C30" s="244"/>
      <c r="D30" s="244"/>
      <c r="E30" s="244"/>
      <c r="F30" s="30" t="s">
        <v>759</v>
      </c>
      <c r="G30" s="30" t="s">
        <v>55</v>
      </c>
      <c r="H30" s="34" t="s">
        <v>774</v>
      </c>
      <c r="I30" s="33" t="s">
        <v>756</v>
      </c>
      <c r="J30" s="30" t="s">
        <v>775</v>
      </c>
      <c r="K30" s="35">
        <v>80</v>
      </c>
      <c r="L30" s="33" t="s">
        <v>57</v>
      </c>
      <c r="M30" s="30" t="s">
        <v>757</v>
      </c>
      <c r="N30" s="30"/>
      <c r="O30" s="42"/>
      <c r="P30" s="185"/>
      <c r="Q30" s="185"/>
      <c r="R30" s="13"/>
      <c r="S30" s="13"/>
    </row>
    <row r="31" spans="1:19" ht="18.75" customHeight="1">
      <c r="A31" s="30"/>
      <c r="B31" s="244" t="s">
        <v>776</v>
      </c>
      <c r="C31" s="244"/>
      <c r="D31" s="244"/>
      <c r="E31" s="244"/>
      <c r="F31" s="30" t="s">
        <v>777</v>
      </c>
      <c r="G31" s="30" t="s">
        <v>55</v>
      </c>
      <c r="H31" s="34" t="s">
        <v>778</v>
      </c>
      <c r="I31" s="33" t="s">
        <v>756</v>
      </c>
      <c r="J31" s="30" t="s">
        <v>779</v>
      </c>
      <c r="K31" s="35">
        <v>6</v>
      </c>
      <c r="L31" s="33" t="s">
        <v>57</v>
      </c>
      <c r="M31" s="30" t="s">
        <v>757</v>
      </c>
      <c r="N31" s="30"/>
      <c r="O31" s="42"/>
      <c r="P31" s="185"/>
      <c r="Q31" s="185"/>
      <c r="R31" s="13"/>
      <c r="S31" s="13"/>
    </row>
    <row r="32" spans="1:19" ht="18.75" customHeight="1">
      <c r="A32" s="30"/>
      <c r="B32" s="244" t="s">
        <v>780</v>
      </c>
      <c r="C32" s="244"/>
      <c r="D32" s="244"/>
      <c r="E32" s="244"/>
      <c r="F32" s="30" t="s">
        <v>777</v>
      </c>
      <c r="G32" s="30" t="s">
        <v>55</v>
      </c>
      <c r="H32" s="34" t="s">
        <v>781</v>
      </c>
      <c r="I32" s="33" t="s">
        <v>782</v>
      </c>
      <c r="J32" s="30" t="s">
        <v>783</v>
      </c>
      <c r="K32" s="35">
        <v>85</v>
      </c>
      <c r="L32" s="33" t="s">
        <v>57</v>
      </c>
      <c r="M32" s="30" t="s">
        <v>757</v>
      </c>
      <c r="N32" s="30"/>
      <c r="O32" s="42"/>
      <c r="P32" s="185"/>
      <c r="Q32" s="185"/>
      <c r="R32" s="13"/>
      <c r="S32" s="13"/>
    </row>
    <row r="33" spans="1:19">
      <c r="A33" s="30"/>
      <c r="B33" s="244"/>
      <c r="C33" s="244"/>
      <c r="D33" s="244"/>
      <c r="E33" s="244"/>
      <c r="F33" s="30"/>
      <c r="G33" s="30"/>
      <c r="H33" s="34"/>
      <c r="I33" s="33"/>
      <c r="J33" s="30"/>
      <c r="K33" s="35"/>
      <c r="L33" s="33"/>
      <c r="M33" s="30"/>
      <c r="N33" s="30"/>
      <c r="O33" s="42"/>
      <c r="P33" s="185"/>
      <c r="Q33" s="185"/>
      <c r="R33" s="13"/>
      <c r="S33" s="13"/>
    </row>
    <row r="34" spans="1:19">
      <c r="A34" s="240" t="s">
        <v>43</v>
      </c>
      <c r="B34" s="240"/>
      <c r="C34" s="241" t="s">
        <v>784</v>
      </c>
      <c r="D34" s="241"/>
      <c r="E34" s="241"/>
      <c r="P34" s="185"/>
      <c r="Q34" s="185"/>
      <c r="R34" s="13"/>
      <c r="S34" s="13"/>
    </row>
    <row r="35" spans="1:19">
      <c r="E35" s="17"/>
      <c r="L35" s="10"/>
      <c r="M35" s="11"/>
      <c r="P35" s="185"/>
      <c r="Q35" s="185"/>
      <c r="R35" s="13"/>
      <c r="S35" s="13"/>
    </row>
    <row r="36" spans="1:19" ht="23.25" customHeight="1">
      <c r="A36" s="30"/>
      <c r="B36" s="244" t="s">
        <v>785</v>
      </c>
      <c r="C36" s="244"/>
      <c r="D36" s="244"/>
      <c r="E36" s="244"/>
      <c r="F36" s="30" t="s">
        <v>786</v>
      </c>
      <c r="G36" s="30" t="s">
        <v>787</v>
      </c>
      <c r="H36" s="34" t="s">
        <v>788</v>
      </c>
      <c r="I36" s="33" t="s">
        <v>68</v>
      </c>
      <c r="J36" s="30" t="s">
        <v>789</v>
      </c>
      <c r="K36" s="35">
        <v>20</v>
      </c>
      <c r="L36" s="33" t="s">
        <v>22</v>
      </c>
      <c r="M36" s="30" t="s">
        <v>790</v>
      </c>
      <c r="N36" s="30"/>
      <c r="O36" s="42"/>
      <c r="P36" s="185"/>
      <c r="Q36" s="185"/>
      <c r="R36" s="13"/>
      <c r="S36" s="13"/>
    </row>
    <row r="37" spans="1:19" ht="22.5">
      <c r="A37" s="30"/>
      <c r="B37" s="244" t="s">
        <v>791</v>
      </c>
      <c r="C37" s="244"/>
      <c r="D37" s="244"/>
      <c r="E37" s="244"/>
      <c r="F37" s="30" t="s">
        <v>786</v>
      </c>
      <c r="G37" s="30" t="s">
        <v>787</v>
      </c>
      <c r="H37" s="34" t="s">
        <v>792</v>
      </c>
      <c r="I37" s="33" t="s">
        <v>68</v>
      </c>
      <c r="J37" s="30" t="s">
        <v>793</v>
      </c>
      <c r="K37" s="35">
        <v>20</v>
      </c>
      <c r="L37" s="33" t="s">
        <v>22</v>
      </c>
      <c r="M37" s="30" t="s">
        <v>790</v>
      </c>
      <c r="N37" s="30"/>
      <c r="O37" s="42"/>
      <c r="P37" s="185"/>
      <c r="Q37" s="185"/>
      <c r="R37" s="13"/>
      <c r="S37" s="13"/>
    </row>
    <row r="38" spans="1:19" ht="22.5" customHeight="1">
      <c r="A38" s="30"/>
      <c r="B38" s="244" t="s">
        <v>794</v>
      </c>
      <c r="C38" s="244"/>
      <c r="D38" s="244"/>
      <c r="E38" s="244"/>
      <c r="F38" s="30" t="s">
        <v>786</v>
      </c>
      <c r="G38" s="30" t="s">
        <v>787</v>
      </c>
      <c r="H38" s="34" t="s">
        <v>795</v>
      </c>
      <c r="I38" s="33" t="s">
        <v>68</v>
      </c>
      <c r="J38" s="30" t="s">
        <v>796</v>
      </c>
      <c r="K38" s="35">
        <v>5</v>
      </c>
      <c r="L38" s="33" t="s">
        <v>22</v>
      </c>
      <c r="M38" s="30" t="s">
        <v>790</v>
      </c>
      <c r="N38" s="30"/>
      <c r="O38" s="42"/>
      <c r="P38" s="185"/>
      <c r="Q38" s="185"/>
      <c r="R38" s="13"/>
      <c r="S38" s="13"/>
    </row>
    <row r="39" spans="1:19" ht="22.5" customHeight="1">
      <c r="A39" s="30"/>
      <c r="B39" s="244" t="s">
        <v>797</v>
      </c>
      <c r="C39" s="244"/>
      <c r="D39" s="244"/>
      <c r="E39" s="244"/>
      <c r="F39" s="30" t="s">
        <v>786</v>
      </c>
      <c r="G39" s="30" t="s">
        <v>787</v>
      </c>
      <c r="H39" s="34" t="s">
        <v>798</v>
      </c>
      <c r="I39" s="33" t="s">
        <v>68</v>
      </c>
      <c r="J39" s="30" t="s">
        <v>799</v>
      </c>
      <c r="K39" s="35">
        <v>3</v>
      </c>
      <c r="L39" s="33" t="s">
        <v>22</v>
      </c>
      <c r="M39" s="30" t="s">
        <v>790</v>
      </c>
      <c r="N39" s="30"/>
      <c r="O39" s="42"/>
      <c r="P39" s="185"/>
      <c r="Q39" s="185"/>
      <c r="R39" s="13"/>
      <c r="S39" s="13"/>
    </row>
    <row r="40" spans="1:19">
      <c r="A40" s="30"/>
      <c r="B40" s="244" t="s">
        <v>800</v>
      </c>
      <c r="C40" s="244"/>
      <c r="D40" s="244"/>
      <c r="E40" s="244"/>
      <c r="F40" s="30" t="s">
        <v>786</v>
      </c>
      <c r="G40" s="30" t="s">
        <v>787</v>
      </c>
      <c r="H40" s="34" t="s">
        <v>801</v>
      </c>
      <c r="I40" s="33" t="s">
        <v>68</v>
      </c>
      <c r="J40" s="30" t="s">
        <v>802</v>
      </c>
      <c r="K40" s="35">
        <v>30</v>
      </c>
      <c r="L40" s="33" t="s">
        <v>22</v>
      </c>
      <c r="M40" s="30" t="s">
        <v>790</v>
      </c>
      <c r="N40" s="30"/>
      <c r="O40" s="42"/>
      <c r="P40" s="185"/>
      <c r="Q40" s="185"/>
      <c r="R40" s="13"/>
      <c r="S40" s="13"/>
    </row>
    <row r="41" spans="1:19">
      <c r="A41" s="30"/>
      <c r="B41" s="33"/>
      <c r="C41" s="33"/>
      <c r="D41" s="33"/>
      <c r="E41" s="33"/>
      <c r="F41" s="30"/>
      <c r="G41" s="30"/>
      <c r="H41" s="34"/>
      <c r="I41" s="33"/>
      <c r="J41" s="30"/>
      <c r="K41" s="35"/>
      <c r="L41" s="33"/>
      <c r="M41" s="30"/>
      <c r="N41" s="30"/>
      <c r="O41" s="42"/>
      <c r="P41" s="185"/>
      <c r="Q41" s="185"/>
      <c r="R41" s="13"/>
      <c r="S41" s="13"/>
    </row>
    <row r="42" spans="1:19" ht="14.45" customHeight="1">
      <c r="A42" s="30"/>
      <c r="B42" s="244" t="s">
        <v>916</v>
      </c>
      <c r="C42" s="244"/>
      <c r="D42" s="244"/>
      <c r="E42" s="244"/>
      <c r="F42" s="30"/>
      <c r="G42" s="30"/>
      <c r="H42" s="34"/>
      <c r="I42" s="33"/>
      <c r="J42" s="30"/>
      <c r="K42" s="35"/>
      <c r="L42" s="33"/>
      <c r="M42" s="30"/>
      <c r="N42" s="30"/>
      <c r="O42" s="42"/>
      <c r="P42" s="185"/>
      <c r="Q42" s="185"/>
      <c r="R42" s="13"/>
      <c r="S42" s="13"/>
    </row>
    <row r="43" spans="1:19">
      <c r="A43" s="30"/>
      <c r="B43" s="244" t="s">
        <v>804</v>
      </c>
      <c r="C43" s="244"/>
      <c r="D43" s="244"/>
      <c r="E43" s="244"/>
      <c r="F43" s="30"/>
      <c r="G43" s="30"/>
      <c r="H43" s="34"/>
      <c r="I43" s="33"/>
      <c r="J43" s="30"/>
      <c r="K43" s="35"/>
      <c r="L43" s="33"/>
      <c r="M43" s="30"/>
      <c r="N43" s="30"/>
      <c r="O43" s="42"/>
      <c r="P43" s="185"/>
      <c r="Q43" s="185"/>
      <c r="R43" s="13"/>
      <c r="S43" s="13"/>
    </row>
    <row r="44" spans="1:19">
      <c r="A44" s="30"/>
      <c r="B44" s="244" t="s">
        <v>948</v>
      </c>
      <c r="C44" s="244"/>
      <c r="D44" s="244"/>
      <c r="E44" s="244"/>
      <c r="F44" s="30"/>
      <c r="G44" s="30"/>
      <c r="H44" s="34"/>
      <c r="I44" s="33"/>
      <c r="J44" s="30"/>
      <c r="K44" s="35"/>
      <c r="L44" s="33"/>
      <c r="M44" s="30"/>
      <c r="N44" s="30"/>
      <c r="O44" s="42"/>
      <c r="P44" s="185"/>
      <c r="Q44" s="185"/>
      <c r="R44" s="13"/>
      <c r="S44" s="13"/>
    </row>
    <row r="45" spans="1:19">
      <c r="A45" s="30"/>
      <c r="B45" s="314" t="s">
        <v>873</v>
      </c>
      <c r="C45" s="314"/>
      <c r="D45" s="314"/>
      <c r="E45" s="314"/>
      <c r="F45" s="30"/>
      <c r="G45" s="30"/>
      <c r="H45" s="34"/>
      <c r="I45" s="33"/>
      <c r="J45" s="30"/>
      <c r="K45" s="35"/>
      <c r="L45" s="33"/>
      <c r="M45" s="30"/>
      <c r="N45" s="30"/>
      <c r="O45" s="42"/>
      <c r="P45" s="185"/>
      <c r="Q45" s="185"/>
      <c r="R45" s="13"/>
      <c r="S45" s="13"/>
    </row>
    <row r="46" spans="1:19">
      <c r="A46" s="30"/>
      <c r="B46" s="244" t="s">
        <v>918</v>
      </c>
      <c r="C46" s="244"/>
      <c r="D46" s="244"/>
      <c r="E46" s="244"/>
      <c r="F46" s="30"/>
      <c r="G46" s="30"/>
      <c r="H46" s="34"/>
      <c r="I46" s="33"/>
      <c r="J46" s="30"/>
      <c r="K46" s="35"/>
      <c r="L46" s="33"/>
      <c r="M46" s="30"/>
      <c r="N46" s="30"/>
      <c r="O46" s="42"/>
      <c r="P46" s="185"/>
      <c r="Q46" s="185"/>
      <c r="R46" s="13"/>
      <c r="S46" s="13"/>
    </row>
    <row r="47" spans="1:19">
      <c r="A47" s="30"/>
      <c r="B47" s="244" t="s">
        <v>921</v>
      </c>
      <c r="C47" s="244"/>
      <c r="D47" s="244"/>
      <c r="E47" s="244"/>
      <c r="F47" s="30"/>
      <c r="G47" s="30"/>
      <c r="H47" s="34"/>
      <c r="I47" s="33"/>
      <c r="J47" s="30"/>
      <c r="K47" s="35"/>
      <c r="L47" s="33"/>
      <c r="M47" s="30"/>
      <c r="N47" s="30"/>
      <c r="O47" s="42"/>
      <c r="P47" s="185"/>
      <c r="Q47" s="185"/>
      <c r="R47" s="13"/>
      <c r="S47" s="13"/>
    </row>
    <row r="48" spans="1:19">
      <c r="A48" s="30"/>
      <c r="B48" s="244" t="s">
        <v>919</v>
      </c>
      <c r="C48" s="244"/>
      <c r="D48" s="244"/>
      <c r="E48" s="244"/>
      <c r="F48" s="30"/>
      <c r="G48" s="30"/>
      <c r="H48" s="34"/>
      <c r="I48" s="33"/>
      <c r="J48" s="30"/>
      <c r="K48" s="35"/>
      <c r="L48" s="33"/>
      <c r="M48" s="30"/>
      <c r="N48" s="30"/>
      <c r="O48" s="42"/>
      <c r="P48" s="185"/>
      <c r="Q48" s="185"/>
      <c r="R48" s="13"/>
      <c r="S48" s="13"/>
    </row>
    <row r="49" spans="1:19">
      <c r="A49" s="30"/>
      <c r="B49" s="244" t="s">
        <v>920</v>
      </c>
      <c r="C49" s="244"/>
      <c r="D49" s="244"/>
      <c r="E49" s="244"/>
      <c r="F49" s="30"/>
      <c r="G49" s="30"/>
      <c r="H49" s="34"/>
      <c r="I49" s="33"/>
      <c r="J49" s="30"/>
      <c r="K49" s="35"/>
      <c r="L49" s="33"/>
      <c r="M49" s="30"/>
      <c r="N49" s="30"/>
      <c r="O49" s="42"/>
      <c r="P49" s="185"/>
      <c r="Q49" s="185"/>
      <c r="R49" s="13"/>
      <c r="S49" s="13"/>
    </row>
    <row r="50" spans="1:19">
      <c r="B50" s="51"/>
      <c r="C50" s="51"/>
      <c r="D50" s="51"/>
      <c r="E50" s="51"/>
      <c r="F50" s="51"/>
      <c r="G50" s="51"/>
      <c r="H50" s="52"/>
      <c r="I50" s="53"/>
      <c r="J50" s="51"/>
      <c r="N50" s="55"/>
      <c r="O50" s="6" t="s">
        <v>700</v>
      </c>
      <c r="P50" s="187">
        <f>SUM(P8:P49)</f>
        <v>0</v>
      </c>
      <c r="Q50"/>
    </row>
    <row r="51" spans="1:19" ht="15" customHeight="1">
      <c r="A51" s="240" t="s">
        <v>69</v>
      </c>
      <c r="B51" s="240"/>
      <c r="C51" s="241" t="s">
        <v>70</v>
      </c>
      <c r="D51" s="241"/>
      <c r="E51" s="241"/>
      <c r="M51" s="50" t="s">
        <v>71</v>
      </c>
    </row>
    <row r="52" spans="1:19">
      <c r="B52" s="51" t="s">
        <v>32</v>
      </c>
      <c r="C52" s="51" t="s">
        <v>72</v>
      </c>
      <c r="D52" s="51"/>
      <c r="E52" s="51"/>
      <c r="F52" s="51"/>
      <c r="G52" s="51"/>
      <c r="H52" s="52"/>
      <c r="I52" s="53"/>
      <c r="J52" s="51"/>
      <c r="M52" s="54">
        <v>45019</v>
      </c>
      <c r="N52" s="55"/>
    </row>
    <row r="54" spans="1:19">
      <c r="B54" s="1" t="s">
        <v>25</v>
      </c>
    </row>
  </sheetData>
  <mergeCells count="47">
    <mergeCell ref="B49:E49"/>
    <mergeCell ref="E3:I4"/>
    <mergeCell ref="B6:E6"/>
    <mergeCell ref="H6:I6"/>
    <mergeCell ref="K6:L6"/>
    <mergeCell ref="A9:B9"/>
    <mergeCell ref="C9:E9"/>
    <mergeCell ref="B21:E21"/>
    <mergeCell ref="A10:B10"/>
    <mergeCell ref="C10:J10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33:E33"/>
    <mergeCell ref="A22:B22"/>
    <mergeCell ref="C22:E22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40:E40"/>
    <mergeCell ref="B43:E43"/>
    <mergeCell ref="A51:B51"/>
    <mergeCell ref="C51:E51"/>
    <mergeCell ref="A34:B34"/>
    <mergeCell ref="C34:E34"/>
    <mergeCell ref="B36:E36"/>
    <mergeCell ref="B37:E37"/>
    <mergeCell ref="B38:E38"/>
    <mergeCell ref="B39:E39"/>
    <mergeCell ref="B42:E42"/>
    <mergeCell ref="B44:E44"/>
    <mergeCell ref="B45:E45"/>
    <mergeCell ref="B46:E46"/>
    <mergeCell ref="B47:E47"/>
    <mergeCell ref="B48:E4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Celkový výkaz</vt:lpstr>
      <vt:lpstr>Výkaz_výměr_A+S_-_BOURÁKY</vt:lpstr>
      <vt:lpstr>Výkaz_výměr_A+S_-_NAVRHOVANÝ</vt:lpstr>
      <vt:lpstr>Specifikace osvětlení</vt:lpstr>
      <vt:lpstr>Potrubí</vt:lpstr>
      <vt:lpstr>Uložení</vt:lpstr>
      <vt:lpstr>Nátěry</vt:lpstr>
      <vt:lpstr>Výkaz položek OK</vt:lpstr>
      <vt:lpstr>Specifikace elektro a MaR</vt:lpstr>
      <vt:lpstr>D.2.6.c Specifikace materiálu</vt:lpstr>
      <vt:lpstr>Garančný test zariadenia</vt:lpstr>
      <vt:lpstr>výmena článkov</vt:lpstr>
      <vt:lpstr>D.2.1.c Seznam strojů a zařízen</vt:lpstr>
      <vt:lpstr>Bleskosvod</vt:lpstr>
      <vt:lpstr>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Gossová</dc:creator>
  <cp:lastModifiedBy>Peter Štefaňák</cp:lastModifiedBy>
  <dcterms:created xsi:type="dcterms:W3CDTF">2023-05-10T12:50:44Z</dcterms:created>
  <dcterms:modified xsi:type="dcterms:W3CDTF">2023-11-07T13:41:45Z</dcterms:modified>
</cp:coreProperties>
</file>