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18 Výkon deratizačných, dezinsekčných a dezinfekčných prác/sp final/"/>
    </mc:Choice>
  </mc:AlternateContent>
  <xr:revisionPtr revIDLastSave="16" documentId="8_{FBCE12FE-A07A-4934-ADEB-EADA4DDB349F}" xr6:coauthVersionLast="47" xr6:coauthVersionMax="47" xr10:uidLastSave="{1932E5EB-B8DF-4A44-AD43-112E9EC79FB2}"/>
  <bookViews>
    <workbookView xWindow="-120" yWindow="-120" windowWidth="29040" windowHeight="15840" activeTab="1" xr2:uid="{89D3062A-3E8C-407B-A16C-9D1AA0F43D56}"/>
  </bookViews>
  <sheets>
    <sheet name="Návrh na plnenie kritérií" sheetId="6" r:id="rId1"/>
    <sheet name="Položky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'Návrh na plnenie kritérií'!$A$2:$G$38</definedName>
    <definedName name="_xlnm.Print_Area" localSheetId="1">Položky!$B$1:$K$42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7" l="1"/>
  <c r="I3" i="7" l="1"/>
  <c r="H8" i="7"/>
  <c r="I8" i="7" s="1"/>
  <c r="H7" i="7"/>
  <c r="I7" i="7" s="1"/>
  <c r="H4" i="7"/>
  <c r="I4" i="7" s="1"/>
  <c r="H5" i="7"/>
  <c r="I5" i="7" s="1"/>
  <c r="H6" i="7"/>
  <c r="I6" i="7" s="1"/>
  <c r="I9" i="7" l="1"/>
  <c r="H9" i="7"/>
  <c r="D22" i="6" s="1"/>
  <c r="E22" i="6" s="1"/>
  <c r="F22" i="6" s="1"/>
  <c r="F23" i="6" s="1"/>
  <c r="C24" i="6" s="1"/>
</calcChain>
</file>

<file path=xl/sharedStrings.xml><?xml version="1.0" encoding="utf-8"?>
<sst xmlns="http://schemas.openxmlformats.org/spreadsheetml/2006/main" count="81" uniqueCount="75">
  <si>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</si>
  <si>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</si>
  <si>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</si>
  <si>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</si>
  <si>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</si>
  <si>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</si>
  <si>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</si>
  <si>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</si>
  <si>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</si>
  <si>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</si>
  <si>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</si>
  <si>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</si>
  <si>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s DPH na všetky kusy</t>
  </si>
  <si>
    <t>Spolu</t>
  </si>
  <si>
    <t>Počet bodov v danom kritériu:</t>
  </si>
  <si>
    <t>Štatutárny zástupca:</t>
  </si>
  <si>
    <t>V ...</t>
  </si>
  <si>
    <t xml:space="preserve">Dátum: 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</si>
  <si>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</si>
  <si>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</si>
  <si>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</si>
  <si>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</si>
  <si>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</si>
  <si>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</si>
  <si>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</si>
  <si>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</si>
  <si>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</si>
  <si>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</si>
  <si>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</si>
  <si>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</si>
  <si>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</si>
  <si>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</si>
  <si>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</si>
  <si>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</si>
  <si>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</si>
  <si>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</si>
  <si>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</si>
  <si>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</si>
  <si>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</si>
  <si>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</si>
  <si>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</si>
  <si>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</si>
  <si>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</si>
  <si>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</si>
  <si>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</si>
  <si>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</si>
  <si>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</si>
  <si>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</si>
  <si>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</si>
  <si>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</si>
  <si>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Kritérium č. </t>
    </r>
    <r>
      <rPr>
        <sz val="16"/>
        <color rgb="FFFF0000"/>
        <rFont val="Calibri Light"/>
        <family val="2"/>
        <charset val="238"/>
        <scheme val="major"/>
      </rPr>
      <t>1</t>
    </r>
    <r>
      <rPr>
        <sz val="16"/>
        <color theme="4" tint="-0.249977111117893"/>
        <rFont val="Calibri Light"/>
        <family val="2"/>
        <charset val="238"/>
        <scheme val="major"/>
      </rPr>
      <t xml:space="preserve">: </t>
    </r>
    <r>
      <rPr>
        <sz val="16"/>
        <color rgb="FFFF0000"/>
        <rFont val="Calibri Light"/>
        <family val="2"/>
        <charset val="238"/>
        <scheme val="major"/>
      </rPr>
      <t>Cena s DPH</t>
    </r>
  </si>
  <si>
    <t>Suma v EUR bez DPH</t>
  </si>
  <si>
    <t>Výška DPH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</si>
  <si>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</si>
  <si>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</si>
  <si>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Cena spolu s DPH</t>
  </si>
  <si>
    <t>Cena za jednorázový výjazd do 24 hodín od nahlásenia</t>
  </si>
  <si>
    <t xml:space="preserve"> 1 hod</t>
  </si>
  <si>
    <t>Cena za jednorázový  výjazd do 8 hodín od nahlásenia</t>
  </si>
  <si>
    <r>
      <t>1 m</t>
    </r>
    <r>
      <rPr>
        <vertAlign val="superscript"/>
        <sz val="9.5"/>
        <color rgb="FF000000"/>
        <rFont val="Calibri"/>
        <family val="2"/>
        <charset val="238"/>
        <scheme val="minor"/>
      </rPr>
      <t>2</t>
    </r>
  </si>
  <si>
    <t>DERATIZÁCIA - exteriér</t>
  </si>
  <si>
    <t>DEZINFEKCIA</t>
  </si>
  <si>
    <t>DEZINSEKCIA</t>
  </si>
  <si>
    <t>DERATIZÁCIA</t>
  </si>
  <si>
    <t>Celková cena za predpokladaný objem na 48 mesiacov s DPH</t>
  </si>
  <si>
    <t>Celková cena za predpokladaný objem na 48 mesiacov bez DPH</t>
  </si>
  <si>
    <t>Cena za jednu mernú jednotku bez DPH</t>
  </si>
  <si>
    <t>Predpokladaný  objem počas 48 mesiacov</t>
  </si>
  <si>
    <t>Počet opakovaní počas 48 mesiacov</t>
  </si>
  <si>
    <t>Predpokladaný objem (MJ)</t>
  </si>
  <si>
    <t>Merná jednotka (MJ)</t>
  </si>
  <si>
    <t xml:space="preserve">P. č. </t>
  </si>
  <si>
    <r>
      <t>Príloha č.</t>
    </r>
    <r>
      <rPr>
        <sz val="16"/>
        <color theme="1"/>
        <rFont val="Calibri Light"/>
        <family val="2"/>
        <charset val="238"/>
        <scheme val="major"/>
      </rPr>
      <t xml:space="preserve"> 2</t>
    </r>
    <r>
      <rPr>
        <sz val="16"/>
        <color theme="4" tint="-0.249977111117893"/>
        <rFont val="Calibri Light"/>
        <family val="2"/>
        <charset val="238"/>
        <scheme val="major"/>
      </rPr>
      <t xml:space="preserve"> - Návrh na plnenie kritérií v zákazke „</t>
    </r>
    <r>
      <rPr>
        <sz val="16"/>
        <color theme="1"/>
        <rFont val="Calibri Light"/>
        <family val="2"/>
        <charset val="238"/>
        <scheme val="major"/>
      </rPr>
      <t>Výkon deratizačných, dezinsekčných a dezinfekčných prác</t>
    </r>
    <r>
      <rPr>
        <sz val="16"/>
        <color theme="4" tint="-0.249977111117893"/>
        <rFont val="Calibri Light"/>
        <family val="2"/>
        <charset val="238"/>
        <scheme val="major"/>
      </rPr>
      <t>“</t>
    </r>
  </si>
  <si>
    <t>Cena za celý predmet zákazky</t>
  </si>
  <si>
    <t>1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</si>
</sst>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rgb="FFFF0000"/>
      <name val="Calibri Light"/>
      <family val="2"/>
      <charset val="238"/>
      <scheme val="major"/>
    </font>
    <font>
      <sz val="11"/>
      <color theme="4"/>
      <name val="Calibri"/>
      <family val="2"/>
      <charset val="238"/>
      <scheme val="minor"/>
    </font>
    <font>
      <sz val="9.5"/>
      <name val="Times New Roman"/>
      <family val="1"/>
      <charset val="238"/>
    </font>
    <font>
      <sz val="9.5"/>
      <color rgb="FF000000"/>
      <name val="Calibri"/>
      <family val="2"/>
      <charset val="238"/>
      <scheme val="minor"/>
    </font>
    <font>
      <vertAlign val="superscript"/>
      <sz val="9.5"/>
      <color rgb="FF00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6"/>
      <color theme="1"/>
      <name val="Calibri Light"/>
      <family val="2"/>
      <charset val="238"/>
      <scheme val="major"/>
    </font>
    <font>
      <sz val="9.5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2" fillId="0" borderId="10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0" fontId="0" fillId="0" borderId="21" xfId="0" applyBorder="1"/>
    <xf numFmtId="0" fontId="18" fillId="6" borderId="21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3" fontId="18" fillId="6" borderId="24" xfId="0" applyNumberFormat="1" applyFont="1" applyFill="1" applyBorder="1" applyAlignment="1">
      <alignment horizontal="center" vertical="center" wrapText="1"/>
    </xf>
    <xf numFmtId="3" fontId="18" fillId="6" borderId="21" xfId="0" applyNumberFormat="1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 wrapText="1"/>
    </xf>
    <xf numFmtId="3" fontId="18" fillId="6" borderId="25" xfId="0" applyNumberFormat="1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wrapText="1"/>
    </xf>
    <xf numFmtId="165" fontId="18" fillId="6" borderId="25" xfId="0" applyNumberFormat="1" applyFont="1" applyFill="1" applyBorder="1" applyAlignment="1">
      <alignment horizontal="center" vertical="center" wrapText="1"/>
    </xf>
    <xf numFmtId="165" fontId="23" fillId="6" borderId="25" xfId="4" applyNumberFormat="1" applyFont="1" applyFill="1" applyBorder="1" applyAlignment="1">
      <alignment horizontal="center" vertical="center" wrapText="1"/>
    </xf>
    <xf numFmtId="165" fontId="24" fillId="6" borderId="25" xfId="4" applyNumberFormat="1" applyFont="1" applyFill="1" applyBorder="1" applyAlignment="1">
      <alignment horizontal="center" vertical="center" wrapText="1"/>
    </xf>
    <xf numFmtId="43" fontId="12" fillId="0" borderId="11" xfId="4" applyFont="1" applyFill="1" applyBorder="1"/>
    <xf numFmtId="43" fontId="13" fillId="0" borderId="11" xfId="4" applyFont="1" applyFill="1" applyBorder="1"/>
    <xf numFmtId="43" fontId="12" fillId="0" borderId="2" xfId="4" applyFont="1" applyFill="1" applyBorder="1"/>
    <xf numFmtId="43" fontId="12" fillId="5" borderId="2" xfId="4" applyFont="1" applyFill="1" applyBorder="1"/>
    <xf numFmtId="43" fontId="3" fillId="0" borderId="11" xfId="4" applyFont="1" applyFill="1" applyBorder="1"/>
    <xf numFmtId="3" fontId="0" fillId="0" borderId="0" xfId="0" applyNumberFormat="1"/>
    <xf numFmtId="43" fontId="0" fillId="0" borderId="0" xfId="4" applyFont="1"/>
    <xf numFmtId="0" fontId="0" fillId="0" borderId="1" xfId="0" applyBorder="1" applyAlignment="1">
      <alignment horizont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center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left" vertical="center" wrapText="1"/>
    </xf>
    <xf numFmtId="0" fontId="20" fillId="6" borderId="31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horizontal="left" vertical="center" wrapText="1"/>
    </xf>
    <xf numFmtId="165" fontId="17" fillId="7" borderId="25" xfId="0" applyNumberFormat="1" applyFont="1" applyFill="1" applyBorder="1" applyAlignment="1" applyProtection="1">
      <alignment horizontal="center" vertical="center" wrapText="1"/>
      <protection locked="0" hidden="1"/>
    </xf>
    <xf numFmtId="165" fontId="17" fillId="7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Protection="1"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4" fillId="5" borderId="7" xfId="2" applyFont="1" applyFill="1" applyBorder="1" applyAlignment="1" applyProtection="1">
      <alignment horizontal="left"/>
      <protection locked="0" hidden="1"/>
    </xf>
    <xf numFmtId="0" fontId="4" fillId="5" borderId="12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left"/>
      <protection locked="0" hidden="1"/>
    </xf>
    <xf numFmtId="0" fontId="4" fillId="5" borderId="13" xfId="2" applyFont="1" applyFill="1" applyBorder="1" applyAlignment="1" applyProtection="1">
      <alignment horizontal="left"/>
      <protection locked="0" hidden="1"/>
    </xf>
    <xf numFmtId="0" fontId="4" fillId="5" borderId="8" xfId="2" applyFont="1" applyFill="1" applyBorder="1" applyAlignment="1" applyProtection="1">
      <alignment horizontal="center"/>
      <protection locked="0" hidden="1"/>
    </xf>
    <xf numFmtId="0" fontId="4" fillId="5" borderId="9" xfId="2" applyFont="1" applyFill="1" applyBorder="1" applyAlignment="1" applyProtection="1">
      <alignment horizontal="center"/>
      <protection locked="0" hidden="1"/>
    </xf>
    <xf numFmtId="0" fontId="4" fillId="5" borderId="13" xfId="2" applyFont="1" applyFill="1" applyBorder="1" applyAlignment="1" applyProtection="1">
      <alignment horizontal="center"/>
      <protection locked="0" hidden="1"/>
    </xf>
    <xf numFmtId="0" fontId="4" fillId="5" borderId="14" xfId="2" applyFont="1" applyFill="1" applyBorder="1" applyAlignment="1" applyProtection="1">
      <alignment horizontal="center"/>
      <protection locked="0" hidden="1"/>
    </xf>
  </cellXfs>
  <cellStyles count="5">
    <cellStyle name="20 % - zvýraznenie3" xfId="3" builtinId="38"/>
    <cellStyle name="Čiarka" xfId="4" builtinId="3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3"/>
  <sheetViews>
    <sheetView workbookViewId="0">
      <selection activeCell="B27" sqref="B27:B28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79"/>
      <c r="B1" s="80"/>
      <c r="C1" s="80"/>
      <c r="D1" s="80"/>
      <c r="E1" s="80"/>
      <c r="F1" s="80"/>
      <c r="G1" s="79"/>
    </row>
    <row r="2" spans="1:10" ht="45.75" customHeight="1" thickBot="1" x14ac:dyDescent="0.3">
      <c r="A2" s="79"/>
      <c r="B2" s="81" t="s">
        <v>72</v>
      </c>
      <c r="C2" s="82"/>
      <c r="D2" s="82"/>
      <c r="E2" s="82"/>
      <c r="F2" s="83"/>
      <c r="G2" s="79"/>
    </row>
    <row r="3" spans="1:10" ht="15.75" thickBot="1" x14ac:dyDescent="0.3">
      <c r="A3" s="79"/>
      <c r="B3" s="63"/>
      <c r="C3" s="63"/>
      <c r="D3" s="63"/>
      <c r="E3" s="63"/>
      <c r="F3" s="63"/>
      <c r="G3" s="79"/>
    </row>
    <row r="4" spans="1:10" x14ac:dyDescent="0.25">
      <c r="A4" s="79"/>
      <c r="B4" s="13" t="s">
        <v>0</v>
      </c>
      <c r="C4" s="93"/>
      <c r="D4" s="93"/>
      <c r="E4" s="93"/>
      <c r="F4" s="94"/>
      <c r="G4" s="79"/>
    </row>
    <row r="5" spans="1:10" x14ac:dyDescent="0.25">
      <c r="A5" s="79"/>
      <c r="B5" s="14" t="s">
        <v>1</v>
      </c>
      <c r="C5" s="95"/>
      <c r="D5" s="95"/>
      <c r="E5" s="95"/>
      <c r="F5" s="96"/>
      <c r="G5" s="79"/>
      <c r="H5" s="1"/>
      <c r="I5" s="1"/>
      <c r="J5" s="1"/>
    </row>
    <row r="6" spans="1:10" x14ac:dyDescent="0.25">
      <c r="A6" s="79"/>
      <c r="B6" s="14" t="s">
        <v>15</v>
      </c>
      <c r="C6" s="95"/>
      <c r="D6" s="95"/>
      <c r="E6" s="95"/>
      <c r="F6" s="96"/>
      <c r="G6" s="79"/>
    </row>
    <row r="7" spans="1:10" x14ac:dyDescent="0.25">
      <c r="A7" s="79"/>
      <c r="B7" s="14" t="s">
        <v>2</v>
      </c>
      <c r="C7" s="95"/>
      <c r="D7" s="95"/>
      <c r="E7" s="95"/>
      <c r="F7" s="96"/>
      <c r="G7" s="79"/>
    </row>
    <row r="8" spans="1:10" x14ac:dyDescent="0.25">
      <c r="A8" s="79"/>
      <c r="B8" s="14" t="s">
        <v>3</v>
      </c>
      <c r="C8" s="95"/>
      <c r="D8" s="95"/>
      <c r="E8" s="95"/>
      <c r="F8" s="96"/>
      <c r="G8" s="79"/>
    </row>
    <row r="9" spans="1:10" x14ac:dyDescent="0.25">
      <c r="A9" s="79"/>
      <c r="B9" s="14" t="s">
        <v>46</v>
      </c>
      <c r="C9" s="95"/>
      <c r="D9" s="95"/>
      <c r="E9" s="95"/>
      <c r="F9" s="96"/>
      <c r="G9" s="79"/>
    </row>
    <row r="10" spans="1:10" ht="15.75" customHeight="1" thickBot="1" x14ac:dyDescent="0.3">
      <c r="A10" s="79"/>
      <c r="B10" s="15" t="s">
        <v>47</v>
      </c>
      <c r="C10" s="97" t="s">
        <v>4</v>
      </c>
      <c r="D10" s="98"/>
      <c r="E10" s="84"/>
      <c r="F10" s="85"/>
      <c r="G10" s="79"/>
    </row>
    <row r="11" spans="1:10" ht="15.75" thickBot="1" x14ac:dyDescent="0.3">
      <c r="A11" s="79"/>
      <c r="B11" s="63"/>
      <c r="C11" s="63"/>
      <c r="D11" s="63"/>
      <c r="E11" s="63"/>
      <c r="F11" s="63"/>
      <c r="G11" s="79"/>
    </row>
    <row r="12" spans="1:10" ht="30" customHeight="1" x14ac:dyDescent="0.25">
      <c r="A12" s="79"/>
      <c r="B12" s="76" t="s">
        <v>18</v>
      </c>
      <c r="C12" s="77"/>
      <c r="D12" s="77"/>
      <c r="E12" s="77"/>
      <c r="F12" s="78"/>
      <c r="G12" s="79"/>
    </row>
    <row r="13" spans="1:10" ht="45" customHeight="1" x14ac:dyDescent="0.25">
      <c r="A13" s="79"/>
      <c r="B13" s="70" t="s">
        <v>48</v>
      </c>
      <c r="C13" s="71"/>
      <c r="D13" s="71"/>
      <c r="E13" s="71"/>
      <c r="F13" s="16"/>
      <c r="G13" s="79"/>
    </row>
    <row r="14" spans="1:10" ht="45" customHeight="1" x14ac:dyDescent="0.25">
      <c r="A14" s="79"/>
      <c r="B14" s="70" t="s">
        <v>49</v>
      </c>
      <c r="C14" s="71"/>
      <c r="D14" s="71"/>
      <c r="E14" s="71"/>
      <c r="F14" s="16"/>
      <c r="G14" s="79"/>
    </row>
    <row r="15" spans="1:10" ht="45" customHeight="1" x14ac:dyDescent="0.25">
      <c r="A15" s="79"/>
      <c r="B15" s="72" t="s">
        <v>53</v>
      </c>
      <c r="C15" s="73"/>
      <c r="D15" s="73"/>
      <c r="E15" s="73"/>
      <c r="F15" s="16"/>
      <c r="G15" s="79"/>
    </row>
    <row r="16" spans="1:10" ht="45" customHeight="1" thickBot="1" x14ac:dyDescent="0.3">
      <c r="A16" s="79"/>
      <c r="B16" s="74" t="s">
        <v>54</v>
      </c>
      <c r="C16" s="75"/>
      <c r="D16" s="75"/>
      <c r="E16" s="75"/>
      <c r="F16" s="17"/>
      <c r="G16" s="79"/>
    </row>
    <row r="17" spans="1:10" ht="15.75" thickBot="1" x14ac:dyDescent="0.3">
      <c r="A17" s="79"/>
      <c r="B17" s="63"/>
      <c r="C17" s="63"/>
      <c r="D17" s="63"/>
      <c r="E17" s="63"/>
      <c r="F17" s="63"/>
      <c r="G17" s="79"/>
    </row>
    <row r="18" spans="1:10" x14ac:dyDescent="0.25">
      <c r="A18" s="79"/>
      <c r="B18" s="76" t="s">
        <v>50</v>
      </c>
      <c r="C18" s="77"/>
      <c r="D18" s="77"/>
      <c r="E18" s="77"/>
      <c r="F18" s="78"/>
      <c r="G18" s="79"/>
    </row>
    <row r="19" spans="1:10" ht="15" customHeight="1" x14ac:dyDescent="0.25">
      <c r="A19" s="79"/>
      <c r="B19" s="18" t="s">
        <v>8</v>
      </c>
      <c r="C19" s="19" t="s">
        <v>7</v>
      </c>
      <c r="D19" s="19"/>
      <c r="E19" s="20" t="s">
        <v>6</v>
      </c>
      <c r="F19" s="21" t="s">
        <v>5</v>
      </c>
      <c r="G19" s="79"/>
    </row>
    <row r="20" spans="1:10" x14ac:dyDescent="0.25">
      <c r="A20" s="79"/>
      <c r="B20" s="29" t="s">
        <v>9</v>
      </c>
      <c r="C20" s="64">
        <v>100</v>
      </c>
      <c r="D20" s="64"/>
      <c r="E20" s="30">
        <v>0</v>
      </c>
      <c r="F20" s="56">
        <v>600000</v>
      </c>
      <c r="G20" s="79"/>
    </row>
    <row r="21" spans="1:10" ht="30" x14ac:dyDescent="0.25">
      <c r="A21" s="79"/>
      <c r="B21" s="23" t="s">
        <v>10</v>
      </c>
      <c r="C21" s="24" t="s">
        <v>11</v>
      </c>
      <c r="D21" s="25" t="s">
        <v>51</v>
      </c>
      <c r="E21" s="25" t="s">
        <v>52</v>
      </c>
      <c r="F21" s="26" t="s">
        <v>12</v>
      </c>
      <c r="G21" s="79"/>
    </row>
    <row r="22" spans="1:10" x14ac:dyDescent="0.25">
      <c r="A22" s="79"/>
      <c r="B22" s="22" t="s">
        <v>73</v>
      </c>
      <c r="C22" s="27">
        <v>1</v>
      </c>
      <c r="D22" s="55">
        <f>Položky!H9</f>
        <v>0</v>
      </c>
      <c r="E22" s="54">
        <f>IF(C$10="Som platcom DPH",D22*0.2,0)</f>
        <v>0</v>
      </c>
      <c r="F22" s="52">
        <f>SUM(D22+E22)*C22</f>
        <v>0</v>
      </c>
      <c r="G22" s="79"/>
    </row>
    <row r="23" spans="1:10" x14ac:dyDescent="0.25">
      <c r="A23" s="79"/>
      <c r="B23" s="60" t="s">
        <v>13</v>
      </c>
      <c r="C23" s="61"/>
      <c r="D23" s="61"/>
      <c r="E23" s="62"/>
      <c r="F23" s="53">
        <f>SUM(F22:F22)</f>
        <v>0</v>
      </c>
      <c r="G23" s="79"/>
    </row>
    <row r="24" spans="1:10" ht="19.5" thickBot="1" x14ac:dyDescent="0.35">
      <c r="A24" s="79"/>
      <c r="B24" s="28" t="s">
        <v>14</v>
      </c>
      <c r="C24" s="65" t="str">
        <f>IF(C20=100,"Toto je jediné kritérium a prepočet na body sa preto neuplatňuje",IF(B20="čím menej, tým lepšie",(C20*(F20-F23)/(F20-E20)),(C20*(F23-E20)/(F20-E20))))</f>
        <v>Toto je jediné kritérium a prepočet na body sa preto neuplatňuje</v>
      </c>
      <c r="D24" s="65"/>
      <c r="E24" s="65"/>
      <c r="F24" s="66"/>
      <c r="G24" s="79"/>
      <c r="J24" s="92"/>
    </row>
    <row r="25" spans="1:10" ht="15" customHeight="1" thickBot="1" x14ac:dyDescent="0.3">
      <c r="A25" s="79"/>
      <c r="B25" s="67"/>
      <c r="C25" s="68"/>
      <c r="D25" s="68"/>
      <c r="E25" s="68"/>
      <c r="F25" s="69"/>
      <c r="G25" s="79"/>
    </row>
    <row r="26" spans="1:10" ht="15.75" thickBot="1" x14ac:dyDescent="0.3">
      <c r="A26" s="79"/>
      <c r="B26" s="63"/>
      <c r="C26" s="63"/>
      <c r="D26" s="63"/>
      <c r="E26" s="63"/>
      <c r="F26" s="63"/>
      <c r="G26" s="79"/>
    </row>
    <row r="27" spans="1:10" x14ac:dyDescent="0.25">
      <c r="A27" s="79"/>
      <c r="B27" s="99" t="s">
        <v>16</v>
      </c>
      <c r="C27" s="101" t="s">
        <v>17</v>
      </c>
      <c r="D27" s="101"/>
      <c r="E27" s="103"/>
      <c r="F27" s="104"/>
      <c r="G27" s="79"/>
    </row>
    <row r="28" spans="1:10" ht="15.75" thickBot="1" x14ac:dyDescent="0.3">
      <c r="A28" s="79"/>
      <c r="B28" s="100"/>
      <c r="C28" s="102"/>
      <c r="D28" s="102"/>
      <c r="E28" s="105"/>
      <c r="F28" s="106"/>
      <c r="G28" s="79"/>
    </row>
    <row r="29" spans="1:10" x14ac:dyDescent="0.25">
      <c r="A29" s="79"/>
      <c r="B29" s="59"/>
      <c r="C29" s="59"/>
      <c r="D29" s="59"/>
      <c r="E29" s="59"/>
      <c r="F29" s="59"/>
      <c r="G29" s="79"/>
    </row>
    <row r="35" ht="21" customHeight="1" x14ac:dyDescent="0.25"/>
    <row r="37" ht="32.25" customHeight="1" x14ac:dyDescent="0.25"/>
    <row r="39" ht="15.75" customHeight="1" x14ac:dyDescent="0.25"/>
    <row r="40" ht="15.75" customHeight="1" x14ac:dyDescent="0.25"/>
    <row r="42" ht="21" customHeight="1" x14ac:dyDescent="0.25"/>
    <row r="43" ht="30" customHeight="1" x14ac:dyDescent="0.25"/>
  </sheetData>
  <sheetProtection algorithmName="SHA-512" hashValue="5NOFNYMzhklCnjuIzQzujr/Nvo+48kUA8n1qUFgcdfoEWXjNoUxPRHl1VbKEFXZI79iwvGpF+6UT8p7JjFnVAg==" saltValue="EwQptc2s+rq3RU8TwAOdJw==" spinCount="100000" sheet="1" objects="1" scenarios="1" selectLockedCells="1"/>
  <mergeCells count="30">
    <mergeCell ref="B13:E13"/>
    <mergeCell ref="A1:A29"/>
    <mergeCell ref="B1:F1"/>
    <mergeCell ref="G1:G29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C20:D20"/>
    <mergeCell ref="C24:F24"/>
    <mergeCell ref="B25:F25"/>
    <mergeCell ref="B14:E14"/>
    <mergeCell ref="B15:E15"/>
    <mergeCell ref="B16:E16"/>
    <mergeCell ref="B17:F17"/>
    <mergeCell ref="B18:F18"/>
    <mergeCell ref="B29:F29"/>
    <mergeCell ref="B23:E23"/>
    <mergeCell ref="B26:F26"/>
    <mergeCell ref="B27:B28"/>
    <mergeCell ref="C27:D28"/>
    <mergeCell ref="E27:F28"/>
  </mergeCells>
  <dataValidations count="2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524E-4A65-44E1-B66A-D7BCE40BB0B7}">
  <sheetPr>
    <pageSetUpPr fitToPage="1"/>
  </sheetPr>
  <dimension ref="A1:K12"/>
  <sheetViews>
    <sheetView tabSelected="1" zoomScaleNormal="100" workbookViewId="0">
      <selection activeCell="G7" sqref="G7"/>
    </sheetView>
  </sheetViews>
  <sheetFormatPr defaultRowHeight="15" x14ac:dyDescent="0.25"/>
  <cols>
    <col min="1" max="1" width="5.28515625" customWidth="1"/>
    <col min="2" max="2" width="19.42578125" customWidth="1"/>
    <col min="3" max="3" width="13.5703125" customWidth="1"/>
    <col min="4" max="5" width="15.7109375" customWidth="1"/>
    <col min="6" max="7" width="20.7109375" customWidth="1"/>
    <col min="8" max="8" width="26" customWidth="1"/>
    <col min="9" max="9" width="15.7109375" customWidth="1"/>
    <col min="10" max="10" width="28" customWidth="1"/>
    <col min="11" max="11" width="15.5703125" customWidth="1"/>
  </cols>
  <sheetData>
    <row r="1" spans="1:11" ht="15.75" thickBot="1" x14ac:dyDescent="0.3"/>
    <row r="2" spans="1:11" ht="51.75" thickBot="1" x14ac:dyDescent="0.3">
      <c r="A2" s="47" t="s">
        <v>71</v>
      </c>
      <c r="B2" s="46" t="s">
        <v>10</v>
      </c>
      <c r="C2" s="45" t="s">
        <v>70</v>
      </c>
      <c r="D2" s="44" t="s">
        <v>69</v>
      </c>
      <c r="E2" s="43" t="s">
        <v>68</v>
      </c>
      <c r="F2" s="43" t="s">
        <v>67</v>
      </c>
      <c r="G2" s="43" t="s">
        <v>66</v>
      </c>
      <c r="H2" s="43" t="s">
        <v>65</v>
      </c>
      <c r="I2" s="43" t="s">
        <v>64</v>
      </c>
    </row>
    <row r="3" spans="1:11" x14ac:dyDescent="0.25">
      <c r="A3" s="42">
        <v>1</v>
      </c>
      <c r="B3" s="41" t="s">
        <v>63</v>
      </c>
      <c r="C3" s="39" t="s">
        <v>59</v>
      </c>
      <c r="D3" s="40">
        <v>162836.51</v>
      </c>
      <c r="E3" s="39">
        <v>8</v>
      </c>
      <c r="F3" s="40">
        <v>1302692</v>
      </c>
      <c r="G3" s="90"/>
      <c r="H3" s="49">
        <f>F3*G3</f>
        <v>0</v>
      </c>
      <c r="I3" s="50">
        <f>H3*1.2</f>
        <v>0</v>
      </c>
    </row>
    <row r="4" spans="1:11" x14ac:dyDescent="0.25">
      <c r="A4" s="34">
        <v>2</v>
      </c>
      <c r="B4" s="33" t="s">
        <v>62</v>
      </c>
      <c r="C4" s="32" t="s">
        <v>59</v>
      </c>
      <c r="D4" s="38">
        <v>48846</v>
      </c>
      <c r="E4" s="32">
        <v>8</v>
      </c>
      <c r="F4" s="40">
        <v>390768</v>
      </c>
      <c r="G4" s="91"/>
      <c r="H4" s="49">
        <f t="shared" ref="H4:H6" si="0">F4*G4</f>
        <v>0</v>
      </c>
      <c r="I4" s="50">
        <f t="shared" ref="I4:I8" si="1">H4*1.2</f>
        <v>0</v>
      </c>
    </row>
    <row r="5" spans="1:11" x14ac:dyDescent="0.25">
      <c r="A5" s="34">
        <v>3</v>
      </c>
      <c r="B5" s="33" t="s">
        <v>61</v>
      </c>
      <c r="C5" s="32" t="s">
        <v>59</v>
      </c>
      <c r="D5" s="38">
        <v>48846</v>
      </c>
      <c r="E5" s="32">
        <v>4</v>
      </c>
      <c r="F5" s="40">
        <v>195384</v>
      </c>
      <c r="G5" s="90"/>
      <c r="H5" s="49">
        <f t="shared" si="0"/>
        <v>0</v>
      </c>
      <c r="I5" s="50">
        <f t="shared" si="1"/>
        <v>0</v>
      </c>
      <c r="K5" s="57"/>
    </row>
    <row r="6" spans="1:11" x14ac:dyDescent="0.25">
      <c r="A6" s="34">
        <v>4</v>
      </c>
      <c r="B6" s="33" t="s">
        <v>60</v>
      </c>
      <c r="C6" s="36" t="s">
        <v>59</v>
      </c>
      <c r="D6" s="37">
        <v>1292707</v>
      </c>
      <c r="E6" s="36">
        <v>8</v>
      </c>
      <c r="F6" s="40">
        <v>10341656</v>
      </c>
      <c r="G6" s="90"/>
      <c r="H6" s="49">
        <f t="shared" si="0"/>
        <v>0</v>
      </c>
      <c r="I6" s="50">
        <f t="shared" si="1"/>
        <v>0</v>
      </c>
    </row>
    <row r="7" spans="1:11" ht="43.5" customHeight="1" x14ac:dyDescent="0.25">
      <c r="A7" s="34">
        <v>5</v>
      </c>
      <c r="B7" s="35" t="s">
        <v>58</v>
      </c>
      <c r="C7" s="32" t="s">
        <v>74</v>
      </c>
      <c r="D7" s="86">
        <v>16</v>
      </c>
      <c r="E7" s="86"/>
      <c r="F7" s="86"/>
      <c r="G7" s="90"/>
      <c r="H7" s="49">
        <f>D7*G7</f>
        <v>0</v>
      </c>
      <c r="I7" s="50">
        <f t="shared" si="1"/>
        <v>0</v>
      </c>
    </row>
    <row r="8" spans="1:11" ht="42.75" customHeight="1" x14ac:dyDescent="0.25">
      <c r="A8" s="34">
        <v>6</v>
      </c>
      <c r="B8" s="33" t="s">
        <v>56</v>
      </c>
      <c r="C8" s="32" t="s">
        <v>57</v>
      </c>
      <c r="D8" s="86">
        <v>12</v>
      </c>
      <c r="E8" s="86"/>
      <c r="F8" s="86"/>
      <c r="G8" s="90"/>
      <c r="H8" s="49">
        <f>D8*G8</f>
        <v>0</v>
      </c>
      <c r="I8" s="50">
        <f t="shared" si="1"/>
        <v>0</v>
      </c>
    </row>
    <row r="9" spans="1:11" x14ac:dyDescent="0.25">
      <c r="A9" s="31"/>
      <c r="B9" s="87" t="s">
        <v>55</v>
      </c>
      <c r="C9" s="88"/>
      <c r="D9" s="88"/>
      <c r="E9" s="88"/>
      <c r="F9" s="88"/>
      <c r="G9" s="89"/>
      <c r="H9" s="49">
        <f>SUM(H3:H8)</f>
        <v>0</v>
      </c>
      <c r="I9" s="51">
        <f>SUM(I3:I8)</f>
        <v>0</v>
      </c>
      <c r="J9" s="57"/>
      <c r="K9" s="57"/>
    </row>
    <row r="10" spans="1:11" x14ac:dyDescent="0.25">
      <c r="J10" s="58"/>
    </row>
    <row r="11" spans="1:11" x14ac:dyDescent="0.25">
      <c r="A11" s="48"/>
    </row>
    <row r="12" spans="1:11" x14ac:dyDescent="0.25">
      <c r="A12" s="48"/>
      <c r="B12" s="48"/>
    </row>
  </sheetData>
  <sheetProtection algorithmName="SHA-512" hashValue="0k1SKvIHnLuBpyCXQ7mERtEqkGfNyVYv528oiVFTWcrbKtm/fgEJnLrh37zgEGDHRFtCePA7N76NuLJuoRJ8KA==" saltValue="dFX+aKkQbL+FlT0s+ym7Pw==" spinCount="100000" sheet="1" objects="1" scenarios="1" selectLockedCells="1"/>
  <mergeCells count="3">
    <mergeCell ref="D8:F8"/>
    <mergeCell ref="D7:F7"/>
    <mergeCell ref="B9:G9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topLeftCell="A14"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29</v>
      </c>
    </row>
    <row r="3" spans="1:1" x14ac:dyDescent="0.25">
      <c r="A3" s="3"/>
    </row>
    <row r="4" spans="1:1" x14ac:dyDescent="0.25">
      <c r="A4" s="8" t="s">
        <v>28</v>
      </c>
    </row>
    <row r="5" spans="1:1" x14ac:dyDescent="0.25">
      <c r="A5" s="3"/>
    </row>
    <row r="6" spans="1:1" x14ac:dyDescent="0.25">
      <c r="A6" s="6" t="s">
        <v>20</v>
      </c>
    </row>
    <row r="7" spans="1:1" x14ac:dyDescent="0.25">
      <c r="A7" s="7"/>
    </row>
    <row r="8" spans="1:1" ht="60.75" customHeight="1" x14ac:dyDescent="0.25">
      <c r="A8" s="9" t="s">
        <v>30</v>
      </c>
    </row>
    <row r="9" spans="1:1" x14ac:dyDescent="0.25">
      <c r="A9" s="9"/>
    </row>
    <row r="10" spans="1:1" x14ac:dyDescent="0.25">
      <c r="A10" s="9" t="s">
        <v>31</v>
      </c>
    </row>
    <row r="11" spans="1:1" x14ac:dyDescent="0.25">
      <c r="A11" s="9" t="s">
        <v>32</v>
      </c>
    </row>
    <row r="12" spans="1:1" x14ac:dyDescent="0.25">
      <c r="A12" s="9" t="s">
        <v>33</v>
      </c>
    </row>
    <row r="13" spans="1:1" x14ac:dyDescent="0.25">
      <c r="A13" s="9" t="s">
        <v>34</v>
      </c>
    </row>
    <row r="14" spans="1:1" x14ac:dyDescent="0.25">
      <c r="A14" s="9" t="s">
        <v>35</v>
      </c>
    </row>
    <row r="15" spans="1:1" x14ac:dyDescent="0.25">
      <c r="A15" s="9" t="s">
        <v>36</v>
      </c>
    </row>
    <row r="16" spans="1:1" x14ac:dyDescent="0.25">
      <c r="A16" s="9" t="s">
        <v>37</v>
      </c>
    </row>
    <row r="17" spans="1:1" ht="30" x14ac:dyDescent="0.25">
      <c r="A17" s="9" t="s">
        <v>38</v>
      </c>
    </row>
    <row r="18" spans="1:1" x14ac:dyDescent="0.25">
      <c r="A18" s="9" t="s">
        <v>39</v>
      </c>
    </row>
    <row r="19" spans="1:1" x14ac:dyDescent="0.25">
      <c r="A19" s="9" t="s">
        <v>40</v>
      </c>
    </row>
    <row r="20" spans="1:1" x14ac:dyDescent="0.25">
      <c r="A20" s="9" t="s">
        <v>41</v>
      </c>
    </row>
    <row r="21" spans="1:1" ht="30" x14ac:dyDescent="0.25">
      <c r="A21" s="9" t="s">
        <v>42</v>
      </c>
    </row>
    <row r="22" spans="1:1" x14ac:dyDescent="0.25">
      <c r="A22" s="9" t="s">
        <v>43</v>
      </c>
    </row>
    <row r="23" spans="1:1" x14ac:dyDescent="0.25">
      <c r="A23" s="10"/>
    </row>
    <row r="24" spans="1:1" ht="60" x14ac:dyDescent="0.25">
      <c r="A24" s="9" t="s">
        <v>44</v>
      </c>
    </row>
    <row r="25" spans="1:1" ht="13.5" customHeight="1" x14ac:dyDescent="0.25">
      <c r="A25" s="9"/>
    </row>
    <row r="26" spans="1:1" ht="30" x14ac:dyDescent="0.25">
      <c r="A26" s="9" t="s">
        <v>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workbookViewId="0"/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19</v>
      </c>
    </row>
    <row r="3" spans="1:1" x14ac:dyDescent="0.25">
      <c r="A3" s="3"/>
    </row>
    <row r="4" spans="1:1" x14ac:dyDescent="0.25">
      <c r="A4" s="9" t="s">
        <v>28</v>
      </c>
    </row>
    <row r="5" spans="1:1" x14ac:dyDescent="0.25">
      <c r="A5" s="10"/>
    </row>
    <row r="6" spans="1:1" x14ac:dyDescent="0.25">
      <c r="A6" s="12" t="s">
        <v>20</v>
      </c>
    </row>
    <row r="7" spans="1:1" x14ac:dyDescent="0.25">
      <c r="A7" s="9"/>
    </row>
    <row r="8" spans="1:1" ht="60.75" customHeight="1" x14ac:dyDescent="0.25">
      <c r="A8" s="9" t="s">
        <v>23</v>
      </c>
    </row>
    <row r="9" spans="1:1" x14ac:dyDescent="0.25">
      <c r="A9" s="9" t="s">
        <v>21</v>
      </c>
    </row>
    <row r="10" spans="1:1" x14ac:dyDescent="0.25">
      <c r="A10" s="11"/>
    </row>
    <row r="11" spans="1:1" ht="30" x14ac:dyDescent="0.25">
      <c r="A11" s="9" t="s">
        <v>25</v>
      </c>
    </row>
    <row r="12" spans="1:1" x14ac:dyDescent="0.25">
      <c r="A12" s="9"/>
    </row>
    <row r="13" spans="1:1" ht="45" x14ac:dyDescent="0.25">
      <c r="A13" s="9" t="s">
        <v>26</v>
      </c>
    </row>
    <row r="14" spans="1:1" x14ac:dyDescent="0.25">
      <c r="A14" s="9"/>
    </row>
    <row r="15" spans="1:1" ht="45" x14ac:dyDescent="0.25">
      <c r="A15" s="9" t="s">
        <v>27</v>
      </c>
    </row>
    <row r="16" spans="1:1" x14ac:dyDescent="0.25">
      <c r="A16" s="9"/>
    </row>
    <row r="17" spans="1:1" ht="60" x14ac:dyDescent="0.25">
      <c r="A17" s="9" t="s">
        <v>24</v>
      </c>
    </row>
    <row r="18" spans="1:1" x14ac:dyDescent="0.25">
      <c r="A18" s="9"/>
    </row>
    <row r="19" spans="1:1" ht="75" x14ac:dyDescent="0.25">
      <c r="A19" s="9" t="s">
        <v>22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A43D0BE8-ECCD-4B36-BC71-23EBDEC4C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bb3d1ceb-ec91-4593-ab49-8ce9533748d9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Návrh na plnenie kritérií</vt:lpstr>
      <vt:lpstr>Položky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  <vt:lpstr>Položky!Oblasť_tlače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2024-02-28T16:37:17Z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